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6615" activeTab="0"/>
  </bookViews>
  <sheets>
    <sheet name="2021 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<sst xmlns="http://schemas.openxmlformats.org/spreadsheetml/2006/main" count="359" uniqueCount="273">
  <si>
    <t>Стоимость проекта, млн.руб.</t>
  </si>
  <si>
    <t>х</t>
  </si>
  <si>
    <t>№ п/п²</t>
  </si>
  <si>
    <t>Наименование организации</t>
  </si>
  <si>
    <t>всего</t>
  </si>
  <si>
    <t>Текущее состояние</t>
  </si>
  <si>
    <t>в т.ч. привлекаемые</t>
  </si>
  <si>
    <t>Всего</t>
  </si>
  <si>
    <t>ИТОГО</t>
  </si>
  <si>
    <t>Наименование инвестиционного проекта</t>
  </si>
  <si>
    <t>100 тонн</t>
  </si>
  <si>
    <t>КФХ Бикулова Александра Николаевича</t>
  </si>
  <si>
    <t>100 голов</t>
  </si>
  <si>
    <t>2020-2021</t>
  </si>
  <si>
    <t>25 голов</t>
  </si>
  <si>
    <t>2019-2021</t>
  </si>
  <si>
    <t>50 голов</t>
  </si>
  <si>
    <t>КФХ Кадикина Н.В.</t>
  </si>
  <si>
    <t>КФХ Лавров В.А.</t>
  </si>
  <si>
    <t>КФХ Яковлев А.В.</t>
  </si>
  <si>
    <t>КФХ Хлюкин О.А,</t>
  </si>
  <si>
    <t>КФХ Поляков Б.Н.</t>
  </si>
  <si>
    <t>КФХ Егоров А.П.</t>
  </si>
  <si>
    <t>КФХ Юхтанов А.Н.</t>
  </si>
  <si>
    <t>500 тонн</t>
  </si>
  <si>
    <t>КФХ Павлов В.Н.</t>
  </si>
  <si>
    <t>КФХ Иванов В.А.</t>
  </si>
  <si>
    <t xml:space="preserve">1000 тонн </t>
  </si>
  <si>
    <t>КФХ Мерлов А.В.</t>
  </si>
  <si>
    <t>900 кв.м.</t>
  </si>
  <si>
    <t>Алатырский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</si>
  <si>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</si>
  <si>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</si>
  <si>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</si>
  <si>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</si>
  <si>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</si>
  <si>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</si>
  <si>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</si>
  <si>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</si>
  <si>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</si>
  <si>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</si>
  <si>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</si>
  <si>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</si>
  <si>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</si>
  <si>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</si>
  <si>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</si>
  <si>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</si>
  <si>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</si>
  <si>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</si>
  <si>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</si>
  <si>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кол-во</t>
  </si>
  <si>
    <t xml:space="preserve">Пищевка </t>
  </si>
  <si>
    <t xml:space="preserve">Чувашской Республике </t>
  </si>
  <si>
    <t>Итого по районам</t>
  </si>
  <si>
    <t>осталось реализовать</t>
  </si>
  <si>
    <t>сумма</t>
  </si>
  <si>
    <t>Районы</t>
  </si>
  <si>
    <t>КФХ Кольцов А.Н.</t>
  </si>
  <si>
    <t>10 тонн</t>
  </si>
  <si>
    <t>КФХ Гришина И.Д.</t>
  </si>
  <si>
    <t>Реализовано</t>
  </si>
  <si>
    <t>Сумма, млн.руб.</t>
  </si>
  <si>
    <t>Процент освоения,%</t>
  </si>
  <si>
    <t>120 голов</t>
  </si>
  <si>
    <t>40 голов</t>
  </si>
  <si>
    <t xml:space="preserve">клубника - 8 т.
смородина -  6 т. </t>
  </si>
  <si>
    <t>ИП Глава КФХ Лаптев Ю.С.</t>
  </si>
  <si>
    <t xml:space="preserve">Численность населения на 01.01.2020 </t>
  </si>
  <si>
    <t>2021</t>
  </si>
  <si>
    <t xml:space="preserve">КФХ Ильин Д.М. </t>
  </si>
  <si>
    <t>КФХ Афанасьев А.Ю.</t>
  </si>
  <si>
    <t>КФХ Леонтьева С.И.</t>
  </si>
  <si>
    <t>30 голов</t>
  </si>
  <si>
    <t>600 тонн</t>
  </si>
  <si>
    <t>КФХ Сапожников А.В.</t>
  </si>
  <si>
    <t>36 голов</t>
  </si>
  <si>
    <t>90 % (возведен каркас, установка системы новозоудаления, водоснабжения, ведутся внутренние работы)</t>
  </si>
  <si>
    <t>КФХ Хуснетдинова Э.К. (г)</t>
  </si>
  <si>
    <t>КФХ Карнеев И.М.</t>
  </si>
  <si>
    <t>2019-декабрь 2021</t>
  </si>
  <si>
    <t xml:space="preserve">ИП глава КФХ Котоман М. В. </t>
  </si>
  <si>
    <t>ноябрь 2020-апрель 2021</t>
  </si>
  <si>
    <t xml:space="preserve">ИП глава КФХ Посадский Л. И. </t>
  </si>
  <si>
    <t xml:space="preserve">ИП Глава К(Ф)Х Васильева Тамара Григорьевна </t>
  </si>
  <si>
    <t>КФХ Квасков А.М.</t>
  </si>
  <si>
    <t>КФХ Иванова И. А.</t>
  </si>
  <si>
    <t>КФХ Ямуков Г.Н.</t>
  </si>
  <si>
    <t>КФХ Яковлев В.Н.</t>
  </si>
  <si>
    <t>Площадь сельхозугодий</t>
  </si>
  <si>
    <t>20 тонн</t>
  </si>
  <si>
    <t>КФХ Грачева В.Г.</t>
  </si>
  <si>
    <t>КФХ Земдиханов Э.М.</t>
  </si>
  <si>
    <t>КФХ Павловой Т.П.</t>
  </si>
  <si>
    <t>ИП ГКФХ Шарафутдинов Р.М.</t>
  </si>
  <si>
    <t xml:space="preserve">ИП Глава КФХ Хайртдинов Р.С. </t>
  </si>
  <si>
    <t>2т в день</t>
  </si>
  <si>
    <t xml:space="preserve">2000 тонн </t>
  </si>
  <si>
    <t>К(Ф)Х Клементьев Н.Н.</t>
  </si>
  <si>
    <t>2 квартал 2021</t>
  </si>
  <si>
    <t xml:space="preserve">КФХ Хайбулин Ф.К. </t>
  </si>
  <si>
    <t>КФХ Васильев А.Л.</t>
  </si>
  <si>
    <t>75%. В 2021 году строительные работы не велись.</t>
  </si>
  <si>
    <t>КФХ Мартышкин Е.М.</t>
  </si>
  <si>
    <t>Строительные работы выполнены на 10 %</t>
  </si>
  <si>
    <t xml:space="preserve">КФХ Мальчихин Виктор Дмитриевич
</t>
  </si>
  <si>
    <t>2013-2021</t>
  </si>
  <si>
    <t>1200 тонн</t>
  </si>
  <si>
    <t>Сумма</t>
  </si>
  <si>
    <t>Здание пострено, проведены кровельные работы, завезено оборудование.</t>
  </si>
  <si>
    <t>КФХ Петров Л.И.</t>
  </si>
  <si>
    <t>КФХ Осипов В.И.</t>
  </si>
  <si>
    <t>март 2021 г.</t>
  </si>
  <si>
    <t>ноябрь 2021 г.</t>
  </si>
  <si>
    <t>КФХ Салихов К.М.</t>
  </si>
  <si>
    <t>500 кг в сутки</t>
  </si>
  <si>
    <t xml:space="preserve">2021 июль </t>
  </si>
  <si>
    <t>2021 август</t>
  </si>
  <si>
    <t xml:space="preserve"> сентябрь 2021</t>
  </si>
  <si>
    <t xml:space="preserve"> декабрь 2021</t>
  </si>
  <si>
    <t>100%.</t>
  </si>
  <si>
    <t>Приобретены строительные материалы. Построен каркас зернотока. Затрачены собственные финансовые средства в сумме 3700 тыс.руб. Освоение 61,6 %</t>
  </si>
  <si>
    <t>Построена животноводческая ферма на 25 голов. В 2021 году планируется расширение фермы на 25 голов КРС. Затрачены финансовые средства в сумме 1,5 млн.руб. Освоение-50 %</t>
  </si>
  <si>
    <t>Построен каркас склада. Пол асфальтирован. Затрачены собственные финансовые средства на сумму 1 млн.руб. Освоение 25 %</t>
  </si>
  <si>
    <t>Проведена вакуумная линия и проведен внутренний ремонт здания на сумму 4000 тыс. рублей. Планируется замена крыши и строительство молочного блока. Продолжается внутренний ремонт здания.Установлена линия навозоудаления. Заменены окна, утеплена крыша. В 2021 году планируется установка молокопровода и охладителя молока.В 2021 году установила молокопровод, холодильник. Провели заявку бетона в молочном блоке</t>
  </si>
  <si>
    <t>КФХ Григорьева Д.В.</t>
  </si>
  <si>
    <t>Проведен повторный ремонт крыши (после сильного урагана), установлены автопоилки и подъем для коров. Общая стоимость ремонта составила 150 тыс. рублей.В 4 кв. 2020г.начата установка металлических ворот, заменена система автопоилок. Планируется  проведение линии навозоудаления и переоборудования доильной установки.</t>
  </si>
  <si>
    <t>К(Ф)Х Николаева Вячеслава В.</t>
  </si>
  <si>
    <t>2 тыс. тонн</t>
  </si>
  <si>
    <t>КФХ Юнкеров А.А.</t>
  </si>
  <si>
    <t>КФХ Угарина Н.М.</t>
  </si>
  <si>
    <t>Выполнено 80%</t>
  </si>
  <si>
    <t>декабрь 2021 г.</t>
  </si>
  <si>
    <t xml:space="preserve">100 %.  </t>
  </si>
  <si>
    <t>80% (заливка пола бетоном,крыша заменена,обшиты стены, установка системы навозоудаления, остались внутренние работы)</t>
  </si>
  <si>
    <t>80% (каркасвозведен, кровля,юзаливка пола бетоном)</t>
  </si>
  <si>
    <t>90% (крыша заменена, внутренние работы, идет благоустройство территории)</t>
  </si>
  <si>
    <t>95% (установка каркасов металлоконструкций,установка стен,заливка бетона,установка кровли)</t>
  </si>
  <si>
    <t>КФХ Михайлова Н.И.</t>
  </si>
  <si>
    <t>37 голов</t>
  </si>
  <si>
    <t>Приобретены 23 гол. нетелей на сумму 2762,99 тыс.руб. Освоение 62 %</t>
  </si>
  <si>
    <t>Строительство ведется, выполнено на 50%</t>
  </si>
  <si>
    <t>октябрь - ноябрь 2021 г.</t>
  </si>
  <si>
    <t>КФХ Белалов И.О. (г)</t>
  </si>
  <si>
    <t xml:space="preserve">КФХ Хамбиков И.З. </t>
  </si>
  <si>
    <t>КФХ Ямалетдинов И.Ш. (г)</t>
  </si>
  <si>
    <t>КФХ Сыраев И.Р. (агростартап)</t>
  </si>
  <si>
    <t>КФХ Хакимов М.И. (агростартап)</t>
  </si>
  <si>
    <t>КФХ Земдиханов Ф.Э.</t>
  </si>
  <si>
    <t xml:space="preserve">КФХ Шайкина Э.К. </t>
  </si>
  <si>
    <t>95% ( каркас возведен,кровельные работы завершены, идет установка водопоения, внутренние работы проведение электроснабжения, водоснабжения)</t>
  </si>
  <si>
    <t>95% (отделочные работы, организация подъездных путей, благоустройство территории)</t>
  </si>
  <si>
    <t xml:space="preserve">фундамент заложен, столбы поставлены,крыша готова, заливка пола бетоном осуществлена, идет монтаж  стен и оборудования, готовность 97% </t>
  </si>
  <si>
    <t>Ведутся работы по покрытию полов</t>
  </si>
  <si>
    <t>Готовность проекта 95 %. Выполнены работы по возведению стен, перекрытию кровли, заливке бетонного пола, установке окон и дверей, установке навозоуборочного транспортера, побелке стен, возведению стены навеса, заливке бетонного пола, установке кормушек.</t>
  </si>
  <si>
    <t>Готовность проекта составляет 90 %. Выполнены работы по установке стойлового и поильного оборудования, дверей, ремонту кровли, установке навозотранспортера, подготовке помещения для охладителя молока</t>
  </si>
  <si>
    <t xml:space="preserve">Готовность проекта составляет 80 %.  Выполнены работы по распланировке площадки, по установке и заливке фундаментной плиты, частичному установлению металлических конструкций, по  перекрытию кровли. </t>
  </si>
  <si>
    <t>Строительство телятника на 36 голов в дер. Нижние Татмыши, Аликовский район</t>
  </si>
  <si>
    <t>Строительство фермы для содержания КРС на откорм, Батыревский район</t>
  </si>
  <si>
    <t>Строительство семейной МТФ Батыревский район</t>
  </si>
  <si>
    <t>Строительство телятникаБатыревский район</t>
  </si>
  <si>
    <t>Развитие семейной фермы по откорму КРСБатыревский район</t>
  </si>
  <si>
    <t>Строительство зернохранилищаБатыревский район</t>
  </si>
  <si>
    <t>Реконструкция молочно-товарной фермыБатыревский район</t>
  </si>
  <si>
    <t>Строительство откормочникаБатыревский район</t>
  </si>
  <si>
    <t>Строительство откормочника Батыревский район</t>
  </si>
  <si>
    <t>Реконструкция зернохранилищаБатыревский район</t>
  </si>
  <si>
    <t>Реконструкция здания под цех по переработке субпродуктовБатыревский район</t>
  </si>
  <si>
    <t>Строительство коровника на 150 голов Вурнарский район</t>
  </si>
  <si>
    <t xml:space="preserve">строительство цеха по производству комбикормов Козловский район </t>
  </si>
  <si>
    <t>Строительство фермы  на 50 голов крупного рогатого скота Марпосадский район</t>
  </si>
  <si>
    <t>100 % Строительство фермы завершено, проведено электричество до фермы, в 2021 году электрификация по территории фермы, планируется построить дорогу, водоснабжение</t>
  </si>
  <si>
    <t>100 % . Проект реализован.
Посажено 1 га смородины, 1 га клубники садовой</t>
  </si>
  <si>
    <t>«Строительство товарной фермы для разведения страусов в Чувашской Республике» Моргаушский район</t>
  </si>
  <si>
    <t>Выращивание ягодных культур Моргаушский район</t>
  </si>
  <si>
    <t>Строительство  зерносклада на 600 тонн Порецкий район</t>
  </si>
  <si>
    <t>Ремонт 3-х сенажных ям Урмарский район</t>
  </si>
  <si>
    <t>Строительство зерносклада на 2000 тн. Урмарский район</t>
  </si>
  <si>
    <t>Реконструкция коровника на 130 голов Шемуршинский район</t>
  </si>
  <si>
    <t>Реконструкция коровника на 50 голов Шемуршинский район</t>
  </si>
  <si>
    <t>Реконструкция  ангара зерносклада Шемуршинский район</t>
  </si>
  <si>
    <t>Производство зерновых культкр Шемуршинский район</t>
  </si>
  <si>
    <t>Строительство зерносклада на 2000 тн. Шемуршинский район</t>
  </si>
  <si>
    <t>Строительство сенохранилища Ядринский район</t>
  </si>
  <si>
    <t>Строительство зернохранилища Яльчикский район</t>
  </si>
  <si>
    <t>Строительство молочно-товарной фермы  на 100 голов в дер. Илгышево Аликовский</t>
  </si>
  <si>
    <t>Реконструкция молочно-товарной фермы  на 30 голов в дер. Тимирьзкасы Аликовский</t>
  </si>
  <si>
    <t>Строительство зернохранилища в дер. Нижние Татмыши Аликовский</t>
  </si>
  <si>
    <t xml:space="preserve">Строительство откормочника Батыревский </t>
  </si>
  <si>
    <t xml:space="preserve">Реконструкция откормочника для КРС Батыревский </t>
  </si>
  <si>
    <t xml:space="preserve">Строительство зерносклада Батыревский </t>
  </si>
  <si>
    <t xml:space="preserve">Реконструкция зернотока Батыревский </t>
  </si>
  <si>
    <t xml:space="preserve">Реконструкция здания под цех по переработке субпродуктов Батыревский </t>
  </si>
  <si>
    <t>60% (фундамент,каркас,кровля,стены)</t>
  </si>
  <si>
    <t>Строительство склада для хранения картофеля на 1200 тонн Вурнарский</t>
  </si>
  <si>
    <t>На стадии строительства</t>
  </si>
  <si>
    <t>Строительство помещения для содержания КРС Канашский</t>
  </si>
  <si>
    <t>развитие семейной фермы КРС мясного направл Ибресинский</t>
  </si>
  <si>
    <t xml:space="preserve">Строительство фермы КРС молочного направления Козловский </t>
  </si>
  <si>
    <t>Строительство и реконструкция семейной животноводческой фермы Комскомольский</t>
  </si>
  <si>
    <t>Строительство зернохранилища Комскомольский</t>
  </si>
  <si>
    <t>Строительство убойного цеха Комскомольский</t>
  </si>
  <si>
    <t>Строительство овцефермы Красноармейский</t>
  </si>
  <si>
    <t>Строительство коровника Красночетайский</t>
  </si>
  <si>
    <t>Строительство зерносклада на 900 кв.м. (18*50) Моргаушский</t>
  </si>
  <si>
    <t>строительство помещения для содержания КРС на 25 голов Цивильский</t>
  </si>
  <si>
    <t xml:space="preserve">Строительство зернотока  Урмарский </t>
  </si>
  <si>
    <t>Реконструция животноводческого помещения на 50 голов КРС молочного направленияУрмарский</t>
  </si>
  <si>
    <t>Строительство зерносклада на 1000 тн.Урмарский</t>
  </si>
  <si>
    <t>Приобретение 37 гол. нетелей (грант + собств. средства)Урмарский</t>
  </si>
  <si>
    <t>Реконструкция животноводческой фермы на 100 голов коров Ядринский</t>
  </si>
  <si>
    <t>Реконструкция МТФ на 100 голов Ядринский</t>
  </si>
  <si>
    <t>Строительство фермы на 40 глов Ядринский</t>
  </si>
  <si>
    <t>Строительство коровника для содержания КРС с доильным залом  Яльчикский</t>
  </si>
  <si>
    <t>Строительство комбикормового завода Янтиковский</t>
  </si>
  <si>
    <t>Строительство ангара для хранения зерна Янтиковский</t>
  </si>
  <si>
    <t>Реализованно</t>
  </si>
  <si>
    <t xml:space="preserve">Аликовский  </t>
  </si>
  <si>
    <t>раст-во</t>
  </si>
  <si>
    <t>жив-во</t>
  </si>
  <si>
    <t>прочие</t>
  </si>
  <si>
    <t>кол-во, всего</t>
  </si>
  <si>
    <t>голов</t>
  </si>
  <si>
    <t>тонн</t>
  </si>
  <si>
    <t>Мощность за счет реализации проекта, в год</t>
  </si>
  <si>
    <t>Количество созданных, планируемых к созданию новых рабочих мест, ед.</t>
  </si>
  <si>
    <r>
      <t>Информация о планируемых к реализации инвестиционных проектах, направленных на</t>
    </r>
    <r>
      <rPr>
        <b/>
        <sz val="12"/>
        <color indexed="8"/>
        <rFont val="Times New Roman"/>
        <family val="1"/>
      </rPr>
      <t xml:space="preserve"> строительство </t>
    </r>
    <r>
      <rPr>
        <sz val="12"/>
        <color indexed="8"/>
        <rFont val="Times New Roman"/>
        <family val="1"/>
      </rPr>
      <t>производственных объектов</t>
    </r>
  </si>
  <si>
    <r>
      <t xml:space="preserve">Информация о планируемых к реализации инвестиционных проектах, направленных на </t>
    </r>
    <r>
      <rPr>
        <b/>
        <sz val="12"/>
        <color indexed="8"/>
        <rFont val="Times New Roman"/>
        <family val="1"/>
      </rPr>
      <t xml:space="preserve">модернизацию (реконструкцию) </t>
    </r>
    <r>
      <rPr>
        <sz val="12"/>
        <color indexed="8"/>
        <rFont val="Times New Roman"/>
        <family val="1"/>
      </rPr>
      <t>производственных объектов</t>
    </r>
  </si>
  <si>
    <t>Срок  реализации проекта, годы</t>
  </si>
  <si>
    <t>ход реализации</t>
  </si>
  <si>
    <t>процент готовности</t>
  </si>
  <si>
    <t>Информация о РЕАЛИЗОВАННЫХ инвестиционных проектах В 2022 ГОДУ</t>
  </si>
  <si>
    <t>Форма № 1</t>
  </si>
  <si>
    <t>Форма № 2</t>
  </si>
  <si>
    <t>Количество созданных новых рабочих местах, ед.</t>
  </si>
  <si>
    <t>по Янтиковскому району</t>
  </si>
  <si>
    <t>АО "Фирма Акконд-агро"</t>
  </si>
  <si>
    <t>К(Ф)Х Грачева В.Г.</t>
  </si>
  <si>
    <t>К(Ф)Х Новикова Е.Г.</t>
  </si>
  <si>
    <t>ООО "АККОНДМОЛОКО"</t>
  </si>
  <si>
    <t>СХПК "Чутеевский""</t>
  </si>
  <si>
    <t>К(Ф)Х Илларионова С.Р.</t>
  </si>
  <si>
    <t>Строительство комплекса в составе двух телятников на 480 голов, карантинного помещения для телят, бетонной площадки для хранения навоза, силосной траншеи, благоустройства территории.</t>
  </si>
  <si>
    <t>Строительство комбикормового цеха</t>
  </si>
  <si>
    <t>Реконструкция фермы для товарной рыбы и строительство цеха по переработке рыбы</t>
  </si>
  <si>
    <t>Строительство материального склада"</t>
  </si>
  <si>
    <t>Строительство цеха по переработке молока, производства сыра</t>
  </si>
  <si>
    <t>Строительство цеха по переработке молока, производства сыра и кисломолочных продуктов</t>
  </si>
  <si>
    <t>2976 тонн молока в год</t>
  </si>
  <si>
    <t>2022-2023</t>
  </si>
  <si>
    <t xml:space="preserve"> </t>
  </si>
  <si>
    <t>Проект проходит экспертизу, перейдет на следующий год</t>
  </si>
  <si>
    <t>Выполнено 90%</t>
  </si>
  <si>
    <t>по состоянию на 1 января  2023г.</t>
  </si>
  <si>
    <t>Информация о РЕАЛИЗУЕМЫХ или ПЛАНИРУЕМЫХ К РЕАЛИЗАЦИИ инвестиционных проектах в 2023 ГОДУ</t>
  </si>
  <si>
    <t xml:space="preserve">Строительства коровника на 200 голов </t>
  </si>
  <si>
    <t>К(Ф)Х Николаева В.В.</t>
  </si>
  <si>
    <t>Строительство ангара для хранения зерна</t>
  </si>
  <si>
    <t>2 тыс тонн зерна</t>
  </si>
  <si>
    <t>1600 т молока в год</t>
  </si>
  <si>
    <t>3080 т молока в год</t>
  </si>
  <si>
    <t>приобр оборуд в 2023 г</t>
  </si>
  <si>
    <t>2021-2023</t>
  </si>
  <si>
    <t>2023 - 2024</t>
  </si>
  <si>
    <t>15 тонн творога в год</t>
  </si>
  <si>
    <t>100 тонн продукции в год</t>
  </si>
  <si>
    <t>К(Ф)Х Гладкова А.И.</t>
  </si>
  <si>
    <t>на утв</t>
  </si>
  <si>
    <t>Строительство коровника на 440 голов с доильным залом</t>
  </si>
  <si>
    <t>по состоянию на 01.10.2023г.</t>
  </si>
  <si>
    <t>Выполнено 85%</t>
  </si>
  <si>
    <t>Выполнено 25 %</t>
  </si>
  <si>
    <t>Выполнено 80 %</t>
  </si>
  <si>
    <t>выполнено 100 %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</si>
</sst>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&quot; &quot;#,##0.00&quot;р. &quot;;&quot;-&quot;#,##0.00&quot;р. &quot;;&quot; -&quot;#&quot;р.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&quot; &quot;#,##0.00&quot; &quot;;&quot; (&quot;#,##0.00&quot;)&quot;;&quot; -&quot;#&quot; &quot;;@&quot; &quot;"/>
    <numFmt numFmtId="174" formatCode="0.0"/>
    <numFmt numFmtId="175" formatCode="0.000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#,##0.0\ &quot;₽&quot;"/>
    <numFmt numFmtId="186" formatCode="#,##0.00\ [$руб.-419];[Red]\-#,##0.00\ [$руб.-419]"/>
    <numFmt numFmtId="187" formatCode="_-* #,##0.00&quot;р.&quot;_-;\-* #,##0.00&quot;р.&quot;_-;_-* \-??&quot;р.&quot;_-;_-@_-"/>
    <numFmt numFmtId="188" formatCode="\ #,##0.00&quot;р. &quot;;\-#,##0.00&quot;р. &quot;;&quot; -&quot;#&quot;р. &quot;;@\ "/>
    <numFmt numFmtId="189" formatCode="_-* #,##0.00_р_._-;\-* #,##0.00_р_._-;_-* \-??_р_._-;_-@_-"/>
    <numFmt numFmtId="190" formatCode="\ #,##0.00&quot;    &quot;;\-#,##0.00&quot;    &quot;;&quot; -&quot;#&quot;    &quot;;@\ "/>
    <numFmt numFmtId="191" formatCode="_(* #,##0.00_);_(* \(#,##0.00\);_(* \-??_);_(@_)"/>
    <numFmt numFmtId="192" formatCode="\ #,##0.00\ ;&quot; (&quot;#,##0.00\);&quot; -&quot;#\ ;@\ "/>
    <numFmt numFmtId="193" formatCode="0.0000"/>
    <numFmt numFmtId="194" formatCode="0.00000"/>
    <numFmt numFmtId="195" formatCode="0.0%"/>
    <numFmt numFmtId="196" formatCode="0.00000000"/>
    <numFmt numFmtId="197" formatCode="0.0000000"/>
    <numFmt numFmtId="198" formatCode="0.000000"/>
    <numFmt numFmtId="199" formatCode="#,##0.00000"/>
    <numFmt numFmtId="200" formatCode="#,##0.000000"/>
    <numFmt numFmtId="201" formatCode="dd/mm/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Arial1"/>
      <family val="0"/>
    </font>
    <font>
      <sz val="10"/>
      <color rgb="FF000000"/>
      <name val="Arial1"/>
      <family val="0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9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167" fontId="43" fillId="0" borderId="0">
      <alignment/>
      <protection/>
    </xf>
    <xf numFmtId="167" fontId="43" fillId="0" borderId="0" applyBorder="0" applyProtection="0">
      <alignment/>
    </xf>
    <xf numFmtId="167" fontId="43" fillId="0" borderId="0">
      <alignment/>
      <protection/>
    </xf>
    <xf numFmtId="167" fontId="1" fillId="0" borderId="0">
      <alignment/>
      <protection/>
    </xf>
    <xf numFmtId="167" fontId="43" fillId="0" borderId="0" applyBorder="0" applyProtection="0">
      <alignment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43" fillId="0" borderId="0" applyBorder="0" applyProtection="0">
      <alignment/>
    </xf>
    <xf numFmtId="167" fontId="44" fillId="0" borderId="0">
      <alignment/>
      <protection/>
    </xf>
    <xf numFmtId="167" fontId="45" fillId="0" borderId="0" applyBorder="0" applyProtection="0">
      <alignment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167" fontId="6" fillId="0" borderId="0">
      <alignment/>
      <protection/>
    </xf>
    <xf numFmtId="0" fontId="46" fillId="0" borderId="0">
      <alignment horizontal="center"/>
      <protection/>
    </xf>
    <xf numFmtId="167" fontId="46" fillId="0" borderId="0" applyBorder="0" applyProtection="0">
      <alignment horizontal="center"/>
    </xf>
    <xf numFmtId="0" fontId="10" fillId="0" borderId="0" applyBorder="0" applyProtection="0">
      <alignment horizontal="center"/>
    </xf>
    <xf numFmtId="0" fontId="47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/>
    </xf>
    <xf numFmtId="0" fontId="10" fillId="0" borderId="0">
      <alignment horizontal="center"/>
      <protection/>
    </xf>
    <xf numFmtId="0" fontId="46" fillId="0" borderId="0">
      <alignment horizontal="center" textRotation="90"/>
      <protection/>
    </xf>
    <xf numFmtId="167" fontId="46" fillId="0" borderId="0" applyBorder="0" applyProtection="0">
      <alignment horizontal="center" textRotation="90"/>
    </xf>
    <xf numFmtId="0" fontId="10" fillId="0" borderId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11" fillId="0" borderId="0" applyNumberFormat="0" applyBorder="0" applyProtection="0">
      <alignment horizontal="center" textRotation="90"/>
    </xf>
    <xf numFmtId="0" fontId="10" fillId="0" borderId="0">
      <alignment horizontal="center" textRotation="90"/>
      <protection/>
    </xf>
    <xf numFmtId="0" fontId="48" fillId="0" borderId="0">
      <alignment/>
      <protection/>
    </xf>
    <xf numFmtId="167" fontId="48" fillId="0" borderId="0" applyBorder="0" applyProtection="0">
      <alignment/>
    </xf>
    <xf numFmtId="0" fontId="12" fillId="0" borderId="0" applyBorder="0" applyProtection="0">
      <alignment/>
    </xf>
    <xf numFmtId="0" fontId="49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2" fillId="0" borderId="0">
      <alignment/>
      <protection/>
    </xf>
    <xf numFmtId="168" fontId="48" fillId="0" borderId="0">
      <alignment/>
      <protection/>
    </xf>
    <xf numFmtId="168" fontId="48" fillId="0" borderId="0" applyBorder="0" applyProtection="0">
      <alignment/>
    </xf>
    <xf numFmtId="186" fontId="12" fillId="0" borderId="0" applyBorder="0" applyProtection="0">
      <alignment/>
    </xf>
    <xf numFmtId="168" fontId="49" fillId="0" borderId="0" applyBorder="0" applyProtection="0">
      <alignment/>
    </xf>
    <xf numFmtId="186" fontId="13" fillId="0" borderId="0" applyBorder="0" applyProtection="0">
      <alignment/>
    </xf>
    <xf numFmtId="186" fontId="12" fillId="0" borderId="0">
      <alignment/>
      <protection/>
    </xf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50" fillId="44" borderId="1" applyNumberFormat="0" applyAlignment="0" applyProtection="0"/>
    <xf numFmtId="0" fontId="14" fillId="13" borderId="2" applyNumberFormat="0" applyAlignment="0" applyProtection="0"/>
    <xf numFmtId="0" fontId="51" fillId="45" borderId="3" applyNumberFormat="0" applyAlignment="0" applyProtection="0"/>
    <xf numFmtId="0" fontId="15" fillId="46" borderId="4" applyNumberFormat="0" applyAlignment="0" applyProtection="0"/>
    <xf numFmtId="0" fontId="52" fillId="45" borderId="1" applyNumberFormat="0" applyAlignment="0" applyProtection="0"/>
    <xf numFmtId="0" fontId="16" fillId="46" borderId="2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3" fillId="0" borderId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Border="0" applyProtection="0">
      <alignment/>
    </xf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67" fontId="54" fillId="0" borderId="0" applyBorder="0" applyProtection="0">
      <alignment/>
    </xf>
    <xf numFmtId="0" fontId="5" fillId="0" borderId="0">
      <alignment/>
      <protection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55" fillId="0" borderId="5" applyNumberFormat="0" applyFill="0" applyAlignment="0" applyProtection="0"/>
    <xf numFmtId="0" fontId="17" fillId="0" borderId="6" applyNumberFormat="0" applyFill="0" applyAlignment="0" applyProtection="0"/>
    <xf numFmtId="0" fontId="56" fillId="0" borderId="7" applyNumberFormat="0" applyFill="0" applyAlignment="0" applyProtection="0"/>
    <xf numFmtId="0" fontId="18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0" fillId="0" borderId="12" applyNumberFormat="0" applyFill="0" applyAlignment="0" applyProtection="0"/>
    <xf numFmtId="0" fontId="59" fillId="47" borderId="13" applyNumberFormat="0" applyAlignment="0" applyProtection="0"/>
    <xf numFmtId="0" fontId="21" fillId="48" borderId="14" applyNumberFormat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3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63" fillId="0" borderId="0">
      <alignment/>
      <protection/>
    </xf>
    <xf numFmtId="167" fontId="63" fillId="0" borderId="0" applyBorder="0" applyProtection="0">
      <alignment/>
    </xf>
    <xf numFmtId="0" fontId="24" fillId="0" borderId="0" applyBorder="0" applyProtection="0">
      <alignment/>
    </xf>
    <xf numFmtId="0" fontId="24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54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54" fillId="0" borderId="0" applyBorder="0" applyProtection="0">
      <alignment/>
    </xf>
    <xf numFmtId="0" fontId="2" fillId="0" borderId="0" applyBorder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2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3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171" fontId="43" fillId="0" borderId="0" applyBorder="0" applyProtection="0">
      <alignment/>
    </xf>
    <xf numFmtId="9" fontId="1" fillId="0" borderId="0" applyBorder="0" applyProtection="0">
      <alignment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68" fillId="0" borderId="17" applyNumberFormat="0" applyFill="0" applyAlignment="0" applyProtection="0"/>
    <xf numFmtId="0" fontId="28" fillId="0" borderId="18" applyNumberFormat="0" applyFill="0" applyAlignment="0" applyProtection="0"/>
    <xf numFmtId="0" fontId="69" fillId="0" borderId="0" applyBorder="0">
      <alignment vertical="top" wrapText="1"/>
      <protection/>
    </xf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3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72" fontId="43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73" fontId="43" fillId="0" borderId="0" applyBorder="0" applyProtection="0">
      <alignment/>
    </xf>
    <xf numFmtId="192" fontId="1" fillId="0" borderId="0" applyBorder="0" applyProtection="0">
      <alignment/>
    </xf>
    <xf numFmtId="191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3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0" fontId="71" fillId="54" borderId="0" applyNumberFormat="0" applyBorder="0" applyAlignment="0" applyProtection="0"/>
    <xf numFmtId="0" fontId="3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3" fontId="7" fillId="55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55" borderId="0" xfId="0" applyFont="1" applyFill="1" applyAlignment="1">
      <alignment horizontal="center" vertical="top"/>
    </xf>
    <xf numFmtId="0" fontId="7" fillId="55" borderId="0" xfId="0" applyFont="1" applyFill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9" fontId="7" fillId="0" borderId="19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174" fontId="0" fillId="0" borderId="19" xfId="0" applyNumberFormat="1" applyBorder="1" applyAlignment="1">
      <alignment horizontal="center"/>
    </xf>
    <xf numFmtId="4" fontId="0" fillId="55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55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72" fillId="0" borderId="19" xfId="0" applyFont="1" applyFill="1" applyBorder="1" applyAlignment="1">
      <alignment/>
    </xf>
    <xf numFmtId="0" fontId="72" fillId="0" borderId="19" xfId="0" applyFont="1" applyBorder="1" applyAlignment="1">
      <alignment horizontal="center"/>
    </xf>
    <xf numFmtId="174" fontId="72" fillId="0" borderId="19" xfId="0" applyNumberFormat="1" applyFont="1" applyBorder="1" applyAlignment="1">
      <alignment horizontal="center"/>
    </xf>
    <xf numFmtId="0" fontId="73" fillId="0" borderId="19" xfId="0" applyFont="1" applyFill="1" applyBorder="1" applyAlignment="1">
      <alignment/>
    </xf>
    <xf numFmtId="0" fontId="73" fillId="0" borderId="19" xfId="0" applyFont="1" applyBorder="1" applyAlignment="1">
      <alignment horizontal="center"/>
    </xf>
    <xf numFmtId="174" fontId="73" fillId="0" borderId="19" xfId="0" applyNumberFormat="1" applyFont="1" applyBorder="1" applyAlignment="1">
      <alignment horizontal="center"/>
    </xf>
    <xf numFmtId="169" fontId="73" fillId="0" borderId="19" xfId="0" applyNumberFormat="1" applyFont="1" applyBorder="1" applyAlignment="1">
      <alignment horizontal="center"/>
    </xf>
    <xf numFmtId="174" fontId="72" fillId="0" borderId="20" xfId="0" applyNumberFormat="1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0" fillId="0" borderId="0" xfId="0" applyFont="1" applyAlignment="1">
      <alignment/>
    </xf>
    <xf numFmtId="0" fontId="39" fillId="55" borderId="19" xfId="0" applyFont="1" applyFill="1" applyBorder="1" applyAlignment="1">
      <alignment horizontal="center"/>
    </xf>
    <xf numFmtId="174" fontId="40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39" fillId="55" borderId="20" xfId="0" applyFont="1" applyFill="1" applyBorder="1" applyAlignment="1">
      <alignment horizontal="center"/>
    </xf>
    <xf numFmtId="4" fontId="39" fillId="55" borderId="20" xfId="0" applyNumberFormat="1" applyFont="1" applyFill="1" applyBorder="1" applyAlignment="1">
      <alignment horizontal="center"/>
    </xf>
    <xf numFmtId="174" fontId="39" fillId="55" borderId="20" xfId="0" applyNumberFormat="1" applyFont="1" applyFill="1" applyBorder="1" applyAlignment="1">
      <alignment horizontal="center"/>
    </xf>
    <xf numFmtId="4" fontId="0" fillId="55" borderId="20" xfId="0" applyNumberFormat="1" applyFill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56" borderId="19" xfId="0" applyFill="1" applyBorder="1" applyAlignment="1">
      <alignment/>
    </xf>
    <xf numFmtId="2" fontId="0" fillId="56" borderId="19" xfId="0" applyNumberFormat="1" applyFill="1" applyBorder="1" applyAlignment="1">
      <alignment/>
    </xf>
    <xf numFmtId="0" fontId="58" fillId="56" borderId="19" xfId="0" applyFont="1" applyFill="1" applyBorder="1" applyAlignment="1">
      <alignment/>
    </xf>
    <xf numFmtId="2" fontId="58" fillId="56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0" fontId="4" fillId="55" borderId="19" xfId="155" applyFont="1" applyFill="1" applyBorder="1" applyAlignment="1">
      <alignment vertical="center" wrapText="1"/>
      <protection/>
    </xf>
    <xf numFmtId="0" fontId="4" fillId="55" borderId="19" xfId="155" applyFont="1" applyFill="1" applyBorder="1" applyAlignment="1">
      <alignment horizontal="center" vertical="center" wrapText="1"/>
      <protection/>
    </xf>
    <xf numFmtId="0" fontId="5" fillId="0" borderId="19" xfId="0" applyNumberFormat="1" applyFont="1" applyBorder="1" applyAlignment="1">
      <alignment horizontal="center"/>
    </xf>
    <xf numFmtId="0" fontId="5" fillId="0" borderId="19" xfId="815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815" applyFont="1" applyFill="1" applyBorder="1" applyAlignment="1" applyProtection="1">
      <alignment horizontal="center"/>
      <protection locked="0"/>
    </xf>
    <xf numFmtId="0" fontId="7" fillId="55" borderId="19" xfId="0" applyFont="1" applyFill="1" applyBorder="1" applyAlignment="1">
      <alignment horizontal="left" vertical="top" wrapText="1"/>
    </xf>
    <xf numFmtId="2" fontId="7" fillId="55" borderId="19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vertical="top"/>
    </xf>
    <xf numFmtId="174" fontId="0" fillId="0" borderId="0" xfId="0" applyNumberFormat="1" applyAlignment="1">
      <alignment/>
    </xf>
    <xf numFmtId="0" fontId="69" fillId="0" borderId="0" xfId="0" applyFont="1" applyAlignment="1">
      <alignment/>
    </xf>
    <xf numFmtId="0" fontId="69" fillId="0" borderId="19" xfId="0" applyFont="1" applyBorder="1" applyAlignment="1">
      <alignment wrapText="1"/>
    </xf>
    <xf numFmtId="0" fontId="69" fillId="0" borderId="19" xfId="0" applyFont="1" applyBorder="1" applyAlignment="1">
      <alignment/>
    </xf>
    <xf numFmtId="0" fontId="69" fillId="57" borderId="0" xfId="0" applyFont="1" applyFill="1" applyAlignment="1">
      <alignment/>
    </xf>
    <xf numFmtId="0" fontId="0" fillId="57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55" borderId="19" xfId="155" applyNumberFormat="1" applyFont="1" applyFill="1" applyBorder="1" applyAlignment="1">
      <alignment horizontal="center" vertical="center" wrapText="1"/>
      <protection/>
    </xf>
    <xf numFmtId="0" fontId="8" fillId="55" borderId="0" xfId="0" applyFont="1" applyFill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/>
    </xf>
    <xf numFmtId="0" fontId="7" fillId="0" borderId="19" xfId="155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top"/>
    </xf>
    <xf numFmtId="0" fontId="69" fillId="0" borderId="1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75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4" fillId="55" borderId="19" xfId="155" applyNumberFormat="1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/>
    </xf>
    <xf numFmtId="0" fontId="7" fillId="55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9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1" xfId="52"/>
    <cellStyle name="Excel Built-in Normal 1 2" xfId="53"/>
    <cellStyle name="Excel Built-in Normal 2" xfId="54"/>
    <cellStyle name="Excel Built-in Normal 2 2" xfId="55"/>
    <cellStyle name="Excel Built-in Normal 2 2 2" xfId="56"/>
    <cellStyle name="Excel Built-in Normal 2 2 2 2" xfId="57"/>
    <cellStyle name="Excel Built-in Normal 2 2 2 2 2" xfId="58"/>
    <cellStyle name="Excel Built-in Normal 2 2 3" xfId="59"/>
    <cellStyle name="Excel Built-in Normal 2 3" xfId="60"/>
    <cellStyle name="Excel Built-in Normal 3" xfId="61"/>
    <cellStyle name="Excel Built-in Normal 3 2" xfId="62"/>
    <cellStyle name="Excel Built-in Normal 4" xfId="63"/>
    <cellStyle name="Excel Built-in Normal 4 2" xfId="64"/>
    <cellStyle name="Excel Built-in Normal 4 2 2" xfId="65"/>
    <cellStyle name="Excel Built-in Normal 5" xfId="66"/>
    <cellStyle name="Excel Built-in Normal 6" xfId="67"/>
    <cellStyle name="Excel Built-in Normal_2019 год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1" xfId="75"/>
    <cellStyle name="Heading1 1" xfId="76"/>
    <cellStyle name="Heading1 1 2" xfId="77"/>
    <cellStyle name="Heading1 2" xfId="78"/>
    <cellStyle name="Heading1 2 2" xfId="79"/>
    <cellStyle name="Heading1 3" xfId="80"/>
    <cellStyle name="Result" xfId="81"/>
    <cellStyle name="Result 1" xfId="82"/>
    <cellStyle name="Result 1 2" xfId="83"/>
    <cellStyle name="Result 2" xfId="84"/>
    <cellStyle name="Result 2 2" xfId="85"/>
    <cellStyle name="Result 3" xfId="86"/>
    <cellStyle name="Result2" xfId="87"/>
    <cellStyle name="Result2 1" xfId="88"/>
    <cellStyle name="Result2 1 2" xfId="89"/>
    <cellStyle name="Result2 2" xfId="90"/>
    <cellStyle name="Result2 2 2" xfId="91"/>
    <cellStyle name="Result2 3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Денежный 2" xfId="114"/>
    <cellStyle name="Денежный 2 2" xfId="115"/>
    <cellStyle name="Денежный 2 2 2" xfId="116"/>
    <cellStyle name="Денежный 2 2 2 2" xfId="117"/>
    <cellStyle name="Денежный 2 2 2 3" xfId="118"/>
    <cellStyle name="Денежный 2 2 3" xfId="119"/>
    <cellStyle name="Денежный 2 3" xfId="120"/>
    <cellStyle name="Денежный 2 4" xfId="121"/>
    <cellStyle name="Ђ" xfId="122"/>
    <cellStyle name="Ђ_x0005_" xfId="123"/>
    <cellStyle name="Ђ 2" xfId="124"/>
    <cellStyle name="Ђ 3" xfId="125"/>
    <cellStyle name="Ђ 4" xfId="126"/>
    <cellStyle name="Ђ 5" xfId="127"/>
    <cellStyle name="Ђ 6" xfId="128"/>
    <cellStyle name="Ђ 7" xfId="129"/>
    <cellStyle name="Ђ 8" xfId="130"/>
    <cellStyle name="Ђ 9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Итог" xfId="140"/>
    <cellStyle name="Итог 2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ейтральный" xfId="146"/>
    <cellStyle name="Нейтральный 2" xfId="147"/>
    <cellStyle name="Обычный 10" xfId="148"/>
    <cellStyle name="Обычный 10 2" xfId="149"/>
    <cellStyle name="Обычный 10 2 2" xfId="150"/>
    <cellStyle name="Обычный 10 2 2 2" xfId="151"/>
    <cellStyle name="Обычный 10 2 3" xfId="152"/>
    <cellStyle name="Обычный 10 3" xfId="153"/>
    <cellStyle name="Обычный 10 3 2" xfId="154"/>
    <cellStyle name="Обычный 10 3 2 2" xfId="155"/>
    <cellStyle name="Обычный 10 3 3" xfId="156"/>
    <cellStyle name="Обычный 10 3 3 2" xfId="157"/>
    <cellStyle name="Обычный 10 3 4" xfId="158"/>
    <cellStyle name="Обычный 10 4" xfId="159"/>
    <cellStyle name="Обычный 10 4 2" xfId="160"/>
    <cellStyle name="Обычный 10 4 2 2" xfId="161"/>
    <cellStyle name="Обычный 10 4 3" xfId="162"/>
    <cellStyle name="Обычный 10 5" xfId="163"/>
    <cellStyle name="Обычный 10 5 2" xfId="164"/>
    <cellStyle name="Обычный 10 6" xfId="165"/>
    <cellStyle name="Обычный 11" xfId="166"/>
    <cellStyle name="Обычный 11 2" xfId="167"/>
    <cellStyle name="Обычный 11 2 2" xfId="168"/>
    <cellStyle name="Обычный 11 2 2 2" xfId="169"/>
    <cellStyle name="Обычный 11 2 3" xfId="170"/>
    <cellStyle name="Обычный 11 3" xfId="171"/>
    <cellStyle name="Обычный 11 3 2" xfId="172"/>
    <cellStyle name="Обычный 11 3 2 2" xfId="173"/>
    <cellStyle name="Обычный 11 3 2 2 2" xfId="174"/>
    <cellStyle name="Обычный 11 3 2 3" xfId="175"/>
    <cellStyle name="Обычный 11 3 3" xfId="176"/>
    <cellStyle name="Обычный 11 4" xfId="177"/>
    <cellStyle name="Обычный 11 4 2" xfId="178"/>
    <cellStyle name="Обычный 11 4 2 2" xfId="179"/>
    <cellStyle name="Обычный 11 4 3" xfId="180"/>
    <cellStyle name="Обычный 11 5" xfId="181"/>
    <cellStyle name="Обычный 11 5 2" xfId="182"/>
    <cellStyle name="Обычный 12" xfId="183"/>
    <cellStyle name="Обычный 12 2" xfId="184"/>
    <cellStyle name="Обычный 12 2 2" xfId="185"/>
    <cellStyle name="Обычный 12 2 2 2" xfId="186"/>
    <cellStyle name="Обычный 12 2 3" xfId="187"/>
    <cellStyle name="Обычный 12 3" xfId="188"/>
    <cellStyle name="Обычный 12 3 2" xfId="189"/>
    <cellStyle name="Обычный 12 3 2 2" xfId="190"/>
    <cellStyle name="Обычный 12 3 2 2 2" xfId="191"/>
    <cellStyle name="Обычный 12 3 2 3" xfId="192"/>
    <cellStyle name="Обычный 12 3 3" xfId="193"/>
    <cellStyle name="Обычный 12 4" xfId="194"/>
    <cellStyle name="Обычный 12 4 2" xfId="195"/>
    <cellStyle name="Обычный 12 4 2 2" xfId="196"/>
    <cellStyle name="Обычный 12 4 3" xfId="197"/>
    <cellStyle name="Обычный 12 5" xfId="198"/>
    <cellStyle name="Обычный 12 5 2" xfId="199"/>
    <cellStyle name="Обычный 13" xfId="200"/>
    <cellStyle name="Обычный 13 2" xfId="201"/>
    <cellStyle name="Обычный 13 2 2" xfId="202"/>
    <cellStyle name="Обычный 13 3" xfId="203"/>
    <cellStyle name="Обычный 14" xfId="204"/>
    <cellStyle name="Обычный 14 2" xfId="205"/>
    <cellStyle name="Обычный 14 2 2" xfId="206"/>
    <cellStyle name="Обычный 14 3" xfId="207"/>
    <cellStyle name="Обычный 15" xfId="208"/>
    <cellStyle name="Обычный 15 2" xfId="209"/>
    <cellStyle name="Обычный 16" xfId="210"/>
    <cellStyle name="Обычный 16 2" xfId="211"/>
    <cellStyle name="Обычный 16 2 2" xfId="212"/>
    <cellStyle name="Обычный 16 3" xfId="213"/>
    <cellStyle name="Обычный 2" xfId="214"/>
    <cellStyle name="Обычный 2 10" xfId="215"/>
    <cellStyle name="Обычный 2 10 2" xfId="216"/>
    <cellStyle name="Обычный 2 10 2 2" xfId="217"/>
    <cellStyle name="Обычный 2 10 3" xfId="218"/>
    <cellStyle name="Обычный 2 11" xfId="219"/>
    <cellStyle name="Обычный 2 11 2" xfId="220"/>
    <cellStyle name="Обычный 2 11 2 2" xfId="221"/>
    <cellStyle name="Обычный 2 11 2 2 2" xfId="222"/>
    <cellStyle name="Обычный 2 11 2 3" xfId="223"/>
    <cellStyle name="Обычный 2 11 3" xfId="224"/>
    <cellStyle name="Обычный 2 11 3 2" xfId="225"/>
    <cellStyle name="Обычный 2 11 4" xfId="226"/>
    <cellStyle name="Обычный 2 12" xfId="227"/>
    <cellStyle name="Обычный 2 12 2" xfId="228"/>
    <cellStyle name="Обычный 2 12 2 2" xfId="229"/>
    <cellStyle name="Обычный 2 12 3" xfId="230"/>
    <cellStyle name="Обычный 2 13" xfId="231"/>
    <cellStyle name="Обычный 2 13 2" xfId="232"/>
    <cellStyle name="Обычный 2 14" xfId="233"/>
    <cellStyle name="Обычный 2 2" xfId="234"/>
    <cellStyle name="Обычный 2 2 2" xfId="235"/>
    <cellStyle name="Обычный 2 2 2 2" xfId="236"/>
    <cellStyle name="Обычный 2 2 2 2 2" xfId="237"/>
    <cellStyle name="Обычный 2 2 2 2 2 2" xfId="238"/>
    <cellStyle name="Обычный 2 2 2 2 3" xfId="239"/>
    <cellStyle name="Обычный 2 2 2 3" xfId="240"/>
    <cellStyle name="Обычный 2 2 2 3 2" xfId="241"/>
    <cellStyle name="Обычный 2 2 2 3 2 2" xfId="242"/>
    <cellStyle name="Обычный 2 2 2 3 2 2 2" xfId="243"/>
    <cellStyle name="Обычный 2 2 2 3 2 3" xfId="244"/>
    <cellStyle name="Обычный 2 2 2 3 3" xfId="245"/>
    <cellStyle name="Обычный 2 2 2 4" xfId="246"/>
    <cellStyle name="Обычный 2 2 2 4 2" xfId="247"/>
    <cellStyle name="Обычный 2 2 3" xfId="248"/>
    <cellStyle name="Обычный 2 2 3 2" xfId="249"/>
    <cellStyle name="Обычный 2 2 3 2 2" xfId="250"/>
    <cellStyle name="Обычный 2 2 3 2 2 2" xfId="251"/>
    <cellStyle name="Обычный 2 2 3 2 3" xfId="252"/>
    <cellStyle name="Обычный 2 2 3 3" xfId="253"/>
    <cellStyle name="Обычный 2 2 3 3 2" xfId="254"/>
    <cellStyle name="Обычный 2 2 3 3 2 2" xfId="255"/>
    <cellStyle name="Обычный 2 2 3 3 2 2 2" xfId="256"/>
    <cellStyle name="Обычный 2 2 3 3 2 3" xfId="257"/>
    <cellStyle name="Обычный 2 2 3 3 3" xfId="258"/>
    <cellStyle name="Обычный 2 2 3 4" xfId="259"/>
    <cellStyle name="Обычный 2 2 3 4 2" xfId="260"/>
    <cellStyle name="Обычный 2 2 4" xfId="261"/>
    <cellStyle name="Обычный 2 2 4 2" xfId="262"/>
    <cellStyle name="Обычный 2 2 4 2 2" xfId="263"/>
    <cellStyle name="Обычный 2 2 4 2 2 2" xfId="264"/>
    <cellStyle name="Обычный 2 2 4 2 3" xfId="265"/>
    <cellStyle name="Обычный 2 2 4 3" xfId="266"/>
    <cellStyle name="Обычный 2 2 4 3 2" xfId="267"/>
    <cellStyle name="Обычный 2 2 4 3 2 2" xfId="268"/>
    <cellStyle name="Обычный 2 2 4 3 2 2 2" xfId="269"/>
    <cellStyle name="Обычный 2 2 4 3 2 3" xfId="270"/>
    <cellStyle name="Обычный 2 2 4 3 3" xfId="271"/>
    <cellStyle name="Обычный 2 2 4 4" xfId="272"/>
    <cellStyle name="Обычный 2 2 4 4 2" xfId="273"/>
    <cellStyle name="Обычный 2 2 5" xfId="274"/>
    <cellStyle name="Обычный 2 2 5 2" xfId="275"/>
    <cellStyle name="Обычный 2 2 5 2 2" xfId="276"/>
    <cellStyle name="Обычный 2 2 5 3" xfId="277"/>
    <cellStyle name="Обычный 2 2 6" xfId="278"/>
    <cellStyle name="Обычный 2 2 6 2" xfId="279"/>
    <cellStyle name="Обычный 2 2 6 2 2" xfId="280"/>
    <cellStyle name="Обычный 2 2 6 2 2 2" xfId="281"/>
    <cellStyle name="Обычный 2 2 6 2 3" xfId="282"/>
    <cellStyle name="Обычный 2 2 6 3" xfId="283"/>
    <cellStyle name="Обычный 2 2 7" xfId="284"/>
    <cellStyle name="Обычный 2 2 7 2" xfId="285"/>
    <cellStyle name="Обычный 2 2_2019 год" xfId="286"/>
    <cellStyle name="Обычный 2 3" xfId="287"/>
    <cellStyle name="Обычный 2 3 2" xfId="288"/>
    <cellStyle name="Обычный 2 3 2 2" xfId="289"/>
    <cellStyle name="Обычный 2 3 2 2 2" xfId="290"/>
    <cellStyle name="Обычный 2 3 2 2 2 2" xfId="291"/>
    <cellStyle name="Обычный 2 3 2 2 3" xfId="292"/>
    <cellStyle name="Обычный 2 3 2 3" xfId="293"/>
    <cellStyle name="Обычный 2 3 2 3 2" xfId="294"/>
    <cellStyle name="Обычный 2 3 2 3 2 2" xfId="295"/>
    <cellStyle name="Обычный 2 3 2 3 2 2 2" xfId="296"/>
    <cellStyle name="Обычный 2 3 2 3 2 3" xfId="297"/>
    <cellStyle name="Обычный 2 3 2 3 3" xfId="298"/>
    <cellStyle name="Обычный 2 3 2 3 3 2" xfId="299"/>
    <cellStyle name="Обычный 2 3 2 3 3 2 2" xfId="300"/>
    <cellStyle name="Обычный 2 3 2 3 3 3" xfId="301"/>
    <cellStyle name="Обычный 2 3 2 3 4" xfId="302"/>
    <cellStyle name="Обычный 2 3 2 4" xfId="303"/>
    <cellStyle name="Обычный 2 3 2 4 2" xfId="304"/>
    <cellStyle name="Обычный 2 3 3" xfId="305"/>
    <cellStyle name="Обычный 2 3 3 2" xfId="306"/>
    <cellStyle name="Обычный 2 3 3 2 2" xfId="307"/>
    <cellStyle name="Обычный 2 3 3 2 2 2" xfId="308"/>
    <cellStyle name="Обычный 2 3 3 2 3" xfId="309"/>
    <cellStyle name="Обычный 2 3 3 3" xfId="310"/>
    <cellStyle name="Обычный 2 3 3 3 2" xfId="311"/>
    <cellStyle name="Обычный 2 3 3 3 2 2" xfId="312"/>
    <cellStyle name="Обычный 2 3 3 3 2 2 2" xfId="313"/>
    <cellStyle name="Обычный 2 3 3 3 2 3" xfId="314"/>
    <cellStyle name="Обычный 2 3 3 3 3" xfId="315"/>
    <cellStyle name="Обычный 2 3 3 4" xfId="316"/>
    <cellStyle name="Обычный 2 3 3 4 2" xfId="317"/>
    <cellStyle name="Обычный 2 3 4" xfId="318"/>
    <cellStyle name="Обычный 2 3 4 2" xfId="319"/>
    <cellStyle name="Обычный 2 3 4 2 2" xfId="320"/>
    <cellStyle name="Обычный 2 3 4 3" xfId="321"/>
    <cellStyle name="Обычный 2 3 5" xfId="322"/>
    <cellStyle name="Обычный 2 3 5 2" xfId="323"/>
    <cellStyle name="Обычный 2 3 5 2 2" xfId="324"/>
    <cellStyle name="Обычный 2 3 5 2 2 2" xfId="325"/>
    <cellStyle name="Обычный 2 3 5 2 3" xfId="326"/>
    <cellStyle name="Обычный 2 3 5 3" xfId="327"/>
    <cellStyle name="Обычный 2 3 6" xfId="328"/>
    <cellStyle name="Обычный 2 3 6 2" xfId="329"/>
    <cellStyle name="Обычный 2 4" xfId="330"/>
    <cellStyle name="Обычный 2 4 2" xfId="331"/>
    <cellStyle name="Обычный 2 4 2 2" xfId="332"/>
    <cellStyle name="Обычный 2 4 2 2 2" xfId="333"/>
    <cellStyle name="Обычный 2 4 2 2 2 2" xfId="334"/>
    <cellStyle name="Обычный 2 4 2 2 3" xfId="335"/>
    <cellStyle name="Обычный 2 4 2 3" xfId="336"/>
    <cellStyle name="Обычный 2 4 2 3 2" xfId="337"/>
    <cellStyle name="Обычный 2 4 2 3 2 2" xfId="338"/>
    <cellStyle name="Обычный 2 4 2 3 2 2 2" xfId="339"/>
    <cellStyle name="Обычный 2 4 2 3 2 3" xfId="340"/>
    <cellStyle name="Обычный 2 4 2 3 3" xfId="341"/>
    <cellStyle name="Обычный 2 4 2 3 3 2" xfId="342"/>
    <cellStyle name="Обычный 2 4 2 3 3 2 2" xfId="343"/>
    <cellStyle name="Обычный 2 4 2 3 3 3" xfId="344"/>
    <cellStyle name="Обычный 2 4 2 3 4" xfId="345"/>
    <cellStyle name="Обычный 2 4 2 4" xfId="346"/>
    <cellStyle name="Обычный 2 4 2 4 2" xfId="347"/>
    <cellStyle name="Обычный 2 4 3" xfId="348"/>
    <cellStyle name="Обычный 2 4 3 2" xfId="349"/>
    <cellStyle name="Обычный 2 4 3 2 2" xfId="350"/>
    <cellStyle name="Обычный 2 4 3 2 2 2" xfId="351"/>
    <cellStyle name="Обычный 2 4 3 2 3" xfId="352"/>
    <cellStyle name="Обычный 2 4 3 3" xfId="353"/>
    <cellStyle name="Обычный 2 4 3 3 2" xfId="354"/>
    <cellStyle name="Обычный 2 4 3 3 2 2" xfId="355"/>
    <cellStyle name="Обычный 2 4 3 3 2 2 2" xfId="356"/>
    <cellStyle name="Обычный 2 4 3 3 2 3" xfId="357"/>
    <cellStyle name="Обычный 2 4 3 3 3" xfId="358"/>
    <cellStyle name="Обычный 2 4 3 4" xfId="359"/>
    <cellStyle name="Обычный 2 4 3 4 2" xfId="360"/>
    <cellStyle name="Обычный 2 4 4" xfId="361"/>
    <cellStyle name="Обычный 2 4 4 2" xfId="362"/>
    <cellStyle name="Обычный 2 4 4 2 2" xfId="363"/>
    <cellStyle name="Обычный 2 4 4 3" xfId="364"/>
    <cellStyle name="Обычный 2 4 5" xfId="365"/>
    <cellStyle name="Обычный 2 4 5 2" xfId="366"/>
    <cellStyle name="Обычный 2 4 5 2 2" xfId="367"/>
    <cellStyle name="Обычный 2 4 5 3" xfId="368"/>
    <cellStyle name="Обычный 2 4 6" xfId="369"/>
    <cellStyle name="Обычный 2 4 6 2" xfId="370"/>
    <cellStyle name="Обычный 2 4 6 2 2" xfId="371"/>
    <cellStyle name="Обычный 2 4 6 2 2 2" xfId="372"/>
    <cellStyle name="Обычный 2 4 6 2 3" xfId="373"/>
    <cellStyle name="Обычный 2 4 6 3" xfId="374"/>
    <cellStyle name="Обычный 2 4 7" xfId="375"/>
    <cellStyle name="Обычный 2 4 7 2" xfId="376"/>
    <cellStyle name="Обычный 2 5" xfId="377"/>
    <cellStyle name="Обычный 2 5 2" xfId="378"/>
    <cellStyle name="Обычный 2 5 2 2" xfId="379"/>
    <cellStyle name="Обычный 2 5 2 2 2" xfId="380"/>
    <cellStyle name="Обычный 2 5 2 2 2 2" xfId="381"/>
    <cellStyle name="Обычный 2 5 2 2 3" xfId="382"/>
    <cellStyle name="Обычный 2 5 2 3" xfId="383"/>
    <cellStyle name="Обычный 2 5 2 3 2" xfId="384"/>
    <cellStyle name="Обычный 2 5 2 3 2 2" xfId="385"/>
    <cellStyle name="Обычный 2 5 2 3 2 2 2" xfId="386"/>
    <cellStyle name="Обычный 2 5 2 3 2 3" xfId="387"/>
    <cellStyle name="Обычный 2 5 2 3 3" xfId="388"/>
    <cellStyle name="Обычный 2 5 2 3 3 2" xfId="389"/>
    <cellStyle name="Обычный 2 5 2 3 3 2 2" xfId="390"/>
    <cellStyle name="Обычный 2 5 2 3 3 3" xfId="391"/>
    <cellStyle name="Обычный 2 5 2 3 4" xfId="392"/>
    <cellStyle name="Обычный 2 5 2 4" xfId="393"/>
    <cellStyle name="Обычный 2 5 2 4 2" xfId="394"/>
    <cellStyle name="Обычный 2 5 3" xfId="395"/>
    <cellStyle name="Обычный 2 5 3 2" xfId="396"/>
    <cellStyle name="Обычный 2 5 3 2 2" xfId="397"/>
    <cellStyle name="Обычный 2 5 3 2 2 2" xfId="398"/>
    <cellStyle name="Обычный 2 5 3 2 3" xfId="399"/>
    <cellStyle name="Обычный 2 5 3 3" xfId="400"/>
    <cellStyle name="Обычный 2 5 3 3 2" xfId="401"/>
    <cellStyle name="Обычный 2 5 3 3 2 2" xfId="402"/>
    <cellStyle name="Обычный 2 5 3 3 2 2 2" xfId="403"/>
    <cellStyle name="Обычный 2 5 3 3 2 3" xfId="404"/>
    <cellStyle name="Обычный 2 5 3 3 3" xfId="405"/>
    <cellStyle name="Обычный 2 5 3 4" xfId="406"/>
    <cellStyle name="Обычный 2 5 3 4 2" xfId="407"/>
    <cellStyle name="Обычный 2 5 4" xfId="408"/>
    <cellStyle name="Обычный 2 5 4 2" xfId="409"/>
    <cellStyle name="Обычный 2 5 4 2 2" xfId="410"/>
    <cellStyle name="Обычный 2 5 4 3" xfId="411"/>
    <cellStyle name="Обычный 2 5 5" xfId="412"/>
    <cellStyle name="Обычный 2 5 5 2" xfId="413"/>
    <cellStyle name="Обычный 2 5 5 2 2" xfId="414"/>
    <cellStyle name="Обычный 2 5 5 2 2 2" xfId="415"/>
    <cellStyle name="Обычный 2 5 5 2 3" xfId="416"/>
    <cellStyle name="Обычный 2 5 5 3" xfId="417"/>
    <cellStyle name="Обычный 2 5 6" xfId="418"/>
    <cellStyle name="Обычный 2 5 6 2" xfId="419"/>
    <cellStyle name="Обычный 2 6" xfId="420"/>
    <cellStyle name="Обычный 2 6 2" xfId="421"/>
    <cellStyle name="Обычный 2 6 2 2" xfId="422"/>
    <cellStyle name="Обычный 2 6 2 2 2" xfId="423"/>
    <cellStyle name="Обычный 2 6 2 2 2 2" xfId="424"/>
    <cellStyle name="Обычный 2 6 2 2 3" xfId="425"/>
    <cellStyle name="Обычный 2 6 2 3" xfId="426"/>
    <cellStyle name="Обычный 2 6 2 3 2" xfId="427"/>
    <cellStyle name="Обычный 2 6 2 3 2 2" xfId="428"/>
    <cellStyle name="Обычный 2 6 2 3 2 2 2" xfId="429"/>
    <cellStyle name="Обычный 2 6 2 3 2 3" xfId="430"/>
    <cellStyle name="Обычный 2 6 2 3 3" xfId="431"/>
    <cellStyle name="Обычный 2 6 2 4" xfId="432"/>
    <cellStyle name="Обычный 2 6 2 4 2" xfId="433"/>
    <cellStyle name="Обычный 2 6 3" xfId="434"/>
    <cellStyle name="Обычный 2 6 3 2" xfId="435"/>
    <cellStyle name="Обычный 2 6 3 2 2" xfId="436"/>
    <cellStyle name="Обычный 2 6 3 2 2 2" xfId="437"/>
    <cellStyle name="Обычный 2 6 3 2 3" xfId="438"/>
    <cellStyle name="Обычный 2 6 3 3" xfId="439"/>
    <cellStyle name="Обычный 2 6 3 3 2" xfId="440"/>
    <cellStyle name="Обычный 2 6 3 3 2 2" xfId="441"/>
    <cellStyle name="Обычный 2 6 3 3 2 2 2" xfId="442"/>
    <cellStyle name="Обычный 2 6 3 3 2 3" xfId="443"/>
    <cellStyle name="Обычный 2 6 3 3 3" xfId="444"/>
    <cellStyle name="Обычный 2 6 3 4" xfId="445"/>
    <cellStyle name="Обычный 2 6 3 4 2" xfId="446"/>
    <cellStyle name="Обычный 2 6 4" xfId="447"/>
    <cellStyle name="Обычный 2 6 4 2" xfId="448"/>
    <cellStyle name="Обычный 2 6 4 2 2" xfId="449"/>
    <cellStyle name="Обычный 2 6 4 3" xfId="450"/>
    <cellStyle name="Обычный 2 6 5" xfId="451"/>
    <cellStyle name="Обычный 2 6 5 2" xfId="452"/>
    <cellStyle name="Обычный 2 6 5 2 2" xfId="453"/>
    <cellStyle name="Обычный 2 6 5 3" xfId="454"/>
    <cellStyle name="Обычный 2 6 6" xfId="455"/>
    <cellStyle name="Обычный 2 6 6 2" xfId="456"/>
    <cellStyle name="Обычный 2 6 6 2 2" xfId="457"/>
    <cellStyle name="Обычный 2 6 6 2 2 2" xfId="458"/>
    <cellStyle name="Обычный 2 6 6 2 3" xfId="459"/>
    <cellStyle name="Обычный 2 6 6 3" xfId="460"/>
    <cellStyle name="Обычный 2 6 7" xfId="461"/>
    <cellStyle name="Обычный 2 6 7 2" xfId="462"/>
    <cellStyle name="Обычный 2 7" xfId="463"/>
    <cellStyle name="Обычный 2 7 2" xfId="464"/>
    <cellStyle name="Обычный 2 7 2 2" xfId="465"/>
    <cellStyle name="Обычный 2 7 2 2 2" xfId="466"/>
    <cellStyle name="Обычный 2 7 2 3" xfId="467"/>
    <cellStyle name="Обычный 2 7 3" xfId="468"/>
    <cellStyle name="Обычный 2 7 3 2" xfId="469"/>
    <cellStyle name="Обычный 2 7 3 2 2" xfId="470"/>
    <cellStyle name="Обычный 2 7 3 2 2 2" xfId="471"/>
    <cellStyle name="Обычный 2 7 3 2 3" xfId="472"/>
    <cellStyle name="Обычный 2 7 3 3" xfId="473"/>
    <cellStyle name="Обычный 2 7 3 3 2" xfId="474"/>
    <cellStyle name="Обычный 2 7 3 3 2 2" xfId="475"/>
    <cellStyle name="Обычный 2 7 3 3 3" xfId="476"/>
    <cellStyle name="Обычный 2 7 3 4" xfId="477"/>
    <cellStyle name="Обычный 2 7 4" xfId="478"/>
    <cellStyle name="Обычный 2 7 4 2" xfId="479"/>
    <cellStyle name="Обычный 2 8" xfId="480"/>
    <cellStyle name="Обычный 2 8 2" xfId="481"/>
    <cellStyle name="Обычный 2 8 2 2" xfId="482"/>
    <cellStyle name="Обычный 2 8 2 2 2" xfId="483"/>
    <cellStyle name="Обычный 2 8 2 3" xfId="484"/>
    <cellStyle name="Обычный 2 8 3" xfId="485"/>
    <cellStyle name="Обычный 2 8 3 2" xfId="486"/>
    <cellStyle name="Обычный 2 8 3 2 2" xfId="487"/>
    <cellStyle name="Обычный 2 8 3 2 2 2" xfId="488"/>
    <cellStyle name="Обычный 2 8 3 2 3" xfId="489"/>
    <cellStyle name="Обычный 2 8 3 3" xfId="490"/>
    <cellStyle name="Обычный 2 8 3 3 2" xfId="491"/>
    <cellStyle name="Обычный 2 8 3 3 2 2" xfId="492"/>
    <cellStyle name="Обычный 2 8 3 3 3" xfId="493"/>
    <cellStyle name="Обычный 2 8 3 4" xfId="494"/>
    <cellStyle name="Обычный 2 8 4" xfId="495"/>
    <cellStyle name="Обычный 2 8 4 2" xfId="496"/>
    <cellStyle name="Обычный 2 9" xfId="497"/>
    <cellStyle name="Обычный 2 9 2" xfId="498"/>
    <cellStyle name="Обычный 2 9 2 2" xfId="499"/>
    <cellStyle name="Обычный 2 9 2 2 2" xfId="500"/>
    <cellStyle name="Обычный 2 9 2 3" xfId="501"/>
    <cellStyle name="Обычный 2 9 3" xfId="502"/>
    <cellStyle name="Обычный 2 9 3 2" xfId="503"/>
    <cellStyle name="Обычный 2 9 3 2 2" xfId="504"/>
    <cellStyle name="Обычный 2 9 3 3" xfId="505"/>
    <cellStyle name="Обычный 2 9 4" xfId="506"/>
    <cellStyle name="Обычный 2 9 4 2" xfId="507"/>
    <cellStyle name="Обычный 2 9 5" xfId="508"/>
    <cellStyle name="Обычный 2_2017 год" xfId="509"/>
    <cellStyle name="Обычный 3" xfId="510"/>
    <cellStyle name="Обычный 3 2" xfId="511"/>
    <cellStyle name="Обычный 3 2 2" xfId="512"/>
    <cellStyle name="Обычный 3 2 2 2" xfId="513"/>
    <cellStyle name="Обычный 3 2 2 2 2" xfId="514"/>
    <cellStyle name="Обычный 3 2 2 3" xfId="515"/>
    <cellStyle name="Обычный 3 2 3" xfId="516"/>
    <cellStyle name="Обычный 3 2 3 2" xfId="517"/>
    <cellStyle name="Обычный 3 2 3 2 2" xfId="518"/>
    <cellStyle name="Обычный 3 2 3 2 2 2" xfId="519"/>
    <cellStyle name="Обычный 3 2 3 2 3" xfId="520"/>
    <cellStyle name="Обычный 3 2 3 3" xfId="521"/>
    <cellStyle name="Обычный 3 2 3 3 2" xfId="522"/>
    <cellStyle name="Обычный 3 2 3 3 2 2" xfId="523"/>
    <cellStyle name="Обычный 3 2 3 3 3" xfId="524"/>
    <cellStyle name="Обычный 3 2 3 4" xfId="525"/>
    <cellStyle name="Обычный 3 2 4" xfId="526"/>
    <cellStyle name="Обычный 3 2 4 2" xfId="527"/>
    <cellStyle name="Обычный 3 3" xfId="528"/>
    <cellStyle name="Обычный 3 3 2" xfId="529"/>
    <cellStyle name="Обычный 3 3 2 2" xfId="530"/>
    <cellStyle name="Обычный 3 3 2 2 2" xfId="531"/>
    <cellStyle name="Обычный 3 3 2 3" xfId="532"/>
    <cellStyle name="Обычный 3 3 3" xfId="533"/>
    <cellStyle name="Обычный 3 3 3 2" xfId="534"/>
    <cellStyle name="Обычный 3 3 3 2 2" xfId="535"/>
    <cellStyle name="Обычный 3 3 3 2 2 2" xfId="536"/>
    <cellStyle name="Обычный 3 3 3 2 3" xfId="537"/>
    <cellStyle name="Обычный 3 3 3 3" xfId="538"/>
    <cellStyle name="Обычный 3 3 4" xfId="539"/>
    <cellStyle name="Обычный 3 3 4 2" xfId="540"/>
    <cellStyle name="Обычный 3 4" xfId="541"/>
    <cellStyle name="Обычный 3 4 2" xfId="542"/>
    <cellStyle name="Обычный 3 4 2 2" xfId="543"/>
    <cellStyle name="Обычный 3 4 2 2 2" xfId="544"/>
    <cellStyle name="Обычный 3 4 2 3" xfId="545"/>
    <cellStyle name="Обычный 3 4 3" xfId="546"/>
    <cellStyle name="Обычный 3 4 3 2" xfId="547"/>
    <cellStyle name="Обычный 3 4 3 2 2" xfId="548"/>
    <cellStyle name="Обычный 3 4 3 2 2 2" xfId="549"/>
    <cellStyle name="Обычный 3 4 3 2 3" xfId="550"/>
    <cellStyle name="Обычный 3 4 3 3" xfId="551"/>
    <cellStyle name="Обычный 3 4 4" xfId="552"/>
    <cellStyle name="Обычный 3 4 4 2" xfId="553"/>
    <cellStyle name="Обычный 3 5" xfId="554"/>
    <cellStyle name="Обычный 3 5 2" xfId="555"/>
    <cellStyle name="Обычный 3 5 2 2" xfId="556"/>
    <cellStyle name="Обычный 3 5 3" xfId="557"/>
    <cellStyle name="Обычный 3 6" xfId="558"/>
    <cellStyle name="Обычный 3 6 2" xfId="559"/>
    <cellStyle name="Обычный 3 6 2 2" xfId="560"/>
    <cellStyle name="Обычный 3 6 3" xfId="561"/>
    <cellStyle name="Обычный 3 7" xfId="562"/>
    <cellStyle name="Обычный 3 7 2" xfId="563"/>
    <cellStyle name="Обычный 3 7 2 2" xfId="564"/>
    <cellStyle name="Обычный 3 7 2 2 2" xfId="565"/>
    <cellStyle name="Обычный 3 7 2 3" xfId="566"/>
    <cellStyle name="Обычный 3 7 3" xfId="567"/>
    <cellStyle name="Обычный 3 8" xfId="568"/>
    <cellStyle name="Обычный 3 8 2" xfId="569"/>
    <cellStyle name="Обычный 4" xfId="570"/>
    <cellStyle name="Обычный 4 2" xfId="571"/>
    <cellStyle name="Обычный 4 2 2" xfId="572"/>
    <cellStyle name="Обычный 4 2 2 2" xfId="573"/>
    <cellStyle name="Обычный 4 2 2 2 2" xfId="574"/>
    <cellStyle name="Обычный 4 2 2 3" xfId="575"/>
    <cellStyle name="Обычный 4 2 3" xfId="576"/>
    <cellStyle name="Обычный 4 2 3 2" xfId="577"/>
    <cellStyle name="Обычный 4 2 3 2 2" xfId="578"/>
    <cellStyle name="Обычный 4 2 3 3" xfId="579"/>
    <cellStyle name="Обычный 4 2 4" xfId="580"/>
    <cellStyle name="Обычный 4 2 4 2" xfId="581"/>
    <cellStyle name="Обычный 4 2 5" xfId="582"/>
    <cellStyle name="Обычный 4 3" xfId="583"/>
    <cellStyle name="Обычный 4 3 2" xfId="584"/>
    <cellStyle name="Обычный 4 3 2 2" xfId="585"/>
    <cellStyle name="Обычный 4 3 2 2 2" xfId="586"/>
    <cellStyle name="Обычный 4 3 2 3" xfId="587"/>
    <cellStyle name="Обычный 4 3 3" xfId="588"/>
    <cellStyle name="Обычный 4 3 3 2" xfId="589"/>
    <cellStyle name="Обычный 4 3 3 2 2" xfId="590"/>
    <cellStyle name="Обычный 4 3 3 3" xfId="591"/>
    <cellStyle name="Обычный 4 3 4" xfId="592"/>
    <cellStyle name="Обычный 4 3 4 2" xfId="593"/>
    <cellStyle name="Обычный 4 3 5" xfId="594"/>
    <cellStyle name="Обычный 4 4" xfId="595"/>
    <cellStyle name="Обычный 4 4 2" xfId="596"/>
    <cellStyle name="Обычный 4 4 2 2" xfId="597"/>
    <cellStyle name="Обычный 4 4 2 2 2" xfId="598"/>
    <cellStyle name="Обычный 4 4 2 3" xfId="599"/>
    <cellStyle name="Обычный 4 4 3" xfId="600"/>
    <cellStyle name="Обычный 4 4 3 2" xfId="601"/>
    <cellStyle name="Обычный 4 4 3 2 2" xfId="602"/>
    <cellStyle name="Обычный 4 4 3 3" xfId="603"/>
    <cellStyle name="Обычный 4 4 4" xfId="604"/>
    <cellStyle name="Обычный 4 4 4 2" xfId="605"/>
    <cellStyle name="Обычный 4 4 5" xfId="606"/>
    <cellStyle name="Обычный 4 5" xfId="607"/>
    <cellStyle name="Обычный 4 5 2" xfId="608"/>
    <cellStyle name="Обычный 4 5 2 2" xfId="609"/>
    <cellStyle name="Обычный 4 5 2 2 2" xfId="610"/>
    <cellStyle name="Обычный 4 5 2 3" xfId="611"/>
    <cellStyle name="Обычный 4 5 3" xfId="612"/>
    <cellStyle name="Обычный 4 5 3 2" xfId="613"/>
    <cellStyle name="Обычный 4 5 3 2 2" xfId="614"/>
    <cellStyle name="Обычный 4 5 3 3" xfId="615"/>
    <cellStyle name="Обычный 4 5 4" xfId="616"/>
    <cellStyle name="Обычный 4 5 4 2" xfId="617"/>
    <cellStyle name="Обычный 4 5 5" xfId="618"/>
    <cellStyle name="Обычный 4 6" xfId="619"/>
    <cellStyle name="Обычный 4 6 2" xfId="620"/>
    <cellStyle name="Обычный 4 6 2 2" xfId="621"/>
    <cellStyle name="Обычный 4 6 3" xfId="622"/>
    <cellStyle name="Обычный 4 7" xfId="623"/>
    <cellStyle name="Обычный 4 7 2" xfId="624"/>
    <cellStyle name="Обычный 4 7 2 2" xfId="625"/>
    <cellStyle name="Обычный 4 7 3" xfId="626"/>
    <cellStyle name="Обычный 4 8" xfId="627"/>
    <cellStyle name="Обычный 4 8 2" xfId="628"/>
    <cellStyle name="Обычный 5" xfId="629"/>
    <cellStyle name="Обычный 5 2" xfId="630"/>
    <cellStyle name="Обычный 5 2 2" xfId="631"/>
    <cellStyle name="Обычный 5 2 2 2" xfId="632"/>
    <cellStyle name="Обычный 5 2 2 2 2" xfId="633"/>
    <cellStyle name="Обычный 5 2 2 3" xfId="634"/>
    <cellStyle name="Обычный 5 2 3" xfId="635"/>
    <cellStyle name="Обычный 5 2 3 2" xfId="636"/>
    <cellStyle name="Обычный 5 2 3 2 2" xfId="637"/>
    <cellStyle name="Обычный 5 2 3 2 2 2" xfId="638"/>
    <cellStyle name="Обычный 5 2 3 2 3" xfId="639"/>
    <cellStyle name="Обычный 5 2 3 3" xfId="640"/>
    <cellStyle name="Обычный 5 2 4" xfId="641"/>
    <cellStyle name="Обычный 5 2 4 2" xfId="642"/>
    <cellStyle name="Обычный 5 3" xfId="643"/>
    <cellStyle name="Обычный 5 3 2" xfId="644"/>
    <cellStyle name="Обычный 5 3 2 2" xfId="645"/>
    <cellStyle name="Обычный 5 3 2 2 2" xfId="646"/>
    <cellStyle name="Обычный 5 3 2 3" xfId="647"/>
    <cellStyle name="Обычный 5 3 3" xfId="648"/>
    <cellStyle name="Обычный 5 3 3 2" xfId="649"/>
    <cellStyle name="Обычный 5 3 3 2 2" xfId="650"/>
    <cellStyle name="Обычный 5 3 3 2 2 2" xfId="651"/>
    <cellStyle name="Обычный 5 3 3 2 3" xfId="652"/>
    <cellStyle name="Обычный 5 3 3 3" xfId="653"/>
    <cellStyle name="Обычный 5 3 4" xfId="654"/>
    <cellStyle name="Обычный 5 3 4 2" xfId="655"/>
    <cellStyle name="Обычный 5 4" xfId="656"/>
    <cellStyle name="Обычный 5 4 2" xfId="657"/>
    <cellStyle name="Обычный 5 4 2 2" xfId="658"/>
    <cellStyle name="Обычный 5 4 3" xfId="659"/>
    <cellStyle name="Обычный 5 5" xfId="660"/>
    <cellStyle name="Обычный 5 5 2" xfId="661"/>
    <cellStyle name="Обычный 5 5 2 2" xfId="662"/>
    <cellStyle name="Обычный 5 5 3" xfId="663"/>
    <cellStyle name="Обычный 5 6" xfId="664"/>
    <cellStyle name="Обычный 5 6 2" xfId="665"/>
    <cellStyle name="Обычный 5 6 2 2" xfId="666"/>
    <cellStyle name="Обычный 5 6 2 2 2" xfId="667"/>
    <cellStyle name="Обычный 5 6 2 3" xfId="668"/>
    <cellStyle name="Обычный 5 6 3" xfId="669"/>
    <cellStyle name="Обычный 5 7" xfId="670"/>
    <cellStyle name="Обычный 5 7 2" xfId="671"/>
    <cellStyle name="Обычный 6" xfId="672"/>
    <cellStyle name="Обычный 6 2" xfId="673"/>
    <cellStyle name="Обычный 6 2 2" xfId="674"/>
    <cellStyle name="Обычный 6 2 2 2" xfId="675"/>
    <cellStyle name="Обычный 6 2 2 2 2" xfId="676"/>
    <cellStyle name="Обычный 6 2 2 3" xfId="677"/>
    <cellStyle name="Обычный 6 2 3" xfId="678"/>
    <cellStyle name="Обычный 6 2 3 2" xfId="679"/>
    <cellStyle name="Обычный 6 2 3 2 2" xfId="680"/>
    <cellStyle name="Обычный 6 2 3 2 2 2" xfId="681"/>
    <cellStyle name="Обычный 6 2 3 2 3" xfId="682"/>
    <cellStyle name="Обычный 6 2 3 3" xfId="683"/>
    <cellStyle name="Обычный 6 2 4" xfId="684"/>
    <cellStyle name="Обычный 6 2 4 2" xfId="685"/>
    <cellStyle name="Обычный 6 3" xfId="686"/>
    <cellStyle name="Обычный 6 3 2" xfId="687"/>
    <cellStyle name="Обычный 6 3 2 2" xfId="688"/>
    <cellStyle name="Обычный 6 3 2 2 2" xfId="689"/>
    <cellStyle name="Обычный 6 3 2 3" xfId="690"/>
    <cellStyle name="Обычный 6 3 3" xfId="691"/>
    <cellStyle name="Обычный 6 3 3 2" xfId="692"/>
    <cellStyle name="Обычный 6 3 3 2 2" xfId="693"/>
    <cellStyle name="Обычный 6 3 3 2 2 2" xfId="694"/>
    <cellStyle name="Обычный 6 3 3 2 3" xfId="695"/>
    <cellStyle name="Обычный 6 3 3 3" xfId="696"/>
    <cellStyle name="Обычный 6 3 4" xfId="697"/>
    <cellStyle name="Обычный 6 3 4 2" xfId="698"/>
    <cellStyle name="Обычный 6 4" xfId="699"/>
    <cellStyle name="Обычный 6 4 2" xfId="700"/>
    <cellStyle name="Обычный 6 4 2 2" xfId="701"/>
    <cellStyle name="Обычный 6 4 2 2 2" xfId="702"/>
    <cellStyle name="Обычный 6 4 2 3" xfId="703"/>
    <cellStyle name="Обычный 6 4 3" xfId="704"/>
    <cellStyle name="Обычный 6 4 3 2" xfId="705"/>
    <cellStyle name="Обычный 6 4 3 2 2" xfId="706"/>
    <cellStyle name="Обычный 6 4 3 2 2 2" xfId="707"/>
    <cellStyle name="Обычный 6 4 3 2 3" xfId="708"/>
    <cellStyle name="Обычный 6 4 3 3" xfId="709"/>
    <cellStyle name="Обычный 6 4 4" xfId="710"/>
    <cellStyle name="Обычный 6 4 4 2" xfId="711"/>
    <cellStyle name="Обычный 6 5" xfId="712"/>
    <cellStyle name="Обычный 6 5 2" xfId="713"/>
    <cellStyle name="Обычный 6 5 2 2" xfId="714"/>
    <cellStyle name="Обычный 6 5 3" xfId="715"/>
    <cellStyle name="Обычный 6 6" xfId="716"/>
    <cellStyle name="Обычный 6 6 2" xfId="717"/>
    <cellStyle name="Обычный 6 6 2 2" xfId="718"/>
    <cellStyle name="Обычный 6 6 2 2 2" xfId="719"/>
    <cellStyle name="Обычный 6 6 2 3" xfId="720"/>
    <cellStyle name="Обычный 6 6 3" xfId="721"/>
    <cellStyle name="Обычный 6 7" xfId="722"/>
    <cellStyle name="Обычный 6 7 2" xfId="723"/>
    <cellStyle name="Обычный 6_2019 год" xfId="724"/>
    <cellStyle name="Обычный 7" xfId="725"/>
    <cellStyle name="Обычный 7 2" xfId="726"/>
    <cellStyle name="Обычный 7 2 2" xfId="727"/>
    <cellStyle name="Обычный 7 3" xfId="728"/>
    <cellStyle name="Обычный 8" xfId="729"/>
    <cellStyle name="Обычный 8 2" xfId="730"/>
    <cellStyle name="Обычный 8 2 2" xfId="731"/>
    <cellStyle name="Обычный 8 2 2 2" xfId="732"/>
    <cellStyle name="Обычный 8 2 2 2 2" xfId="733"/>
    <cellStyle name="Обычный 8 2 2 3" xfId="734"/>
    <cellStyle name="Обычный 8 2 3" xfId="735"/>
    <cellStyle name="Обычный 8 2 3 2" xfId="736"/>
    <cellStyle name="Обычный 8 2 3 2 2" xfId="737"/>
    <cellStyle name="Обычный 8 2 3 2 2 2" xfId="738"/>
    <cellStyle name="Обычный 8 2 3 2 3" xfId="739"/>
    <cellStyle name="Обычный 8 2 3 3" xfId="740"/>
    <cellStyle name="Обычный 8 2 4" xfId="741"/>
    <cellStyle name="Обычный 8 2 4 2" xfId="742"/>
    <cellStyle name="Обычный 8 3" xfId="743"/>
    <cellStyle name="Обычный 8 3 2" xfId="744"/>
    <cellStyle name="Обычный 8 3 2 2" xfId="745"/>
    <cellStyle name="Обычный 8 3 2 2 2" xfId="746"/>
    <cellStyle name="Обычный 8 3 2 3" xfId="747"/>
    <cellStyle name="Обычный 8 3 3" xfId="748"/>
    <cellStyle name="Обычный 8 3 3 2" xfId="749"/>
    <cellStyle name="Обычный 8 3 3 2 2" xfId="750"/>
    <cellStyle name="Обычный 8 3 3 2 2 2" xfId="751"/>
    <cellStyle name="Обычный 8 3 3 2 3" xfId="752"/>
    <cellStyle name="Обычный 8 3 3 3" xfId="753"/>
    <cellStyle name="Обычный 8 3 4" xfId="754"/>
    <cellStyle name="Обычный 8 3 4 2" xfId="755"/>
    <cellStyle name="Обычный 8 4" xfId="756"/>
    <cellStyle name="Обычный 8 4 2" xfId="757"/>
    <cellStyle name="Обычный 8 4 2 2" xfId="758"/>
    <cellStyle name="Обычный 8 4 3" xfId="759"/>
    <cellStyle name="Обычный 8 5" xfId="760"/>
    <cellStyle name="Обычный 8 5 2" xfId="761"/>
    <cellStyle name="Обычный 8 5 2 2" xfId="762"/>
    <cellStyle name="Обычный 8 5 3" xfId="763"/>
    <cellStyle name="Обычный 8 6" xfId="764"/>
    <cellStyle name="Обычный 8 6 2" xfId="765"/>
    <cellStyle name="Обычный 8 6 2 2" xfId="766"/>
    <cellStyle name="Обычный 8 6 2 2 2" xfId="767"/>
    <cellStyle name="Обычный 8 6 2 3" xfId="768"/>
    <cellStyle name="Обычный 8 6 3" xfId="769"/>
    <cellStyle name="Обычный 8 7" xfId="770"/>
    <cellStyle name="Обычный 8 7 2" xfId="771"/>
    <cellStyle name="Обычный 9" xfId="772"/>
    <cellStyle name="Обычный 9 2" xfId="773"/>
    <cellStyle name="Обычный 9 2 2" xfId="774"/>
    <cellStyle name="Обычный 9 2 2 2" xfId="775"/>
    <cellStyle name="Обычный 9 2 2 2 2" xfId="776"/>
    <cellStyle name="Обычный 9 2 2 3" xfId="777"/>
    <cellStyle name="Обычный 9 2 3" xfId="778"/>
    <cellStyle name="Обычный 9 2 3 2" xfId="779"/>
    <cellStyle name="Обычный 9 2 3 2 2" xfId="780"/>
    <cellStyle name="Обычный 9 2 3 2 2 2" xfId="781"/>
    <cellStyle name="Обычный 9 2 3 2 3" xfId="782"/>
    <cellStyle name="Обычный 9 2 3 3" xfId="783"/>
    <cellStyle name="Обычный 9 2 4" xfId="784"/>
    <cellStyle name="Обычный 9 2 4 2" xfId="785"/>
    <cellStyle name="Обычный 9 3" xfId="786"/>
    <cellStyle name="Обычный 9 3 2" xfId="787"/>
    <cellStyle name="Обычный 9 3 2 2" xfId="788"/>
    <cellStyle name="Обычный 9 3 2 2 2" xfId="789"/>
    <cellStyle name="Обычный 9 3 2 3" xfId="790"/>
    <cellStyle name="Обычный 9 3 3" xfId="791"/>
    <cellStyle name="Обычный 9 3 3 2" xfId="792"/>
    <cellStyle name="Обычный 9 3 3 2 2" xfId="793"/>
    <cellStyle name="Обычный 9 3 3 2 2 2" xfId="794"/>
    <cellStyle name="Обычный 9 3 3 2 3" xfId="795"/>
    <cellStyle name="Обычный 9 3 3 3" xfId="796"/>
    <cellStyle name="Обычный 9 3 4" xfId="797"/>
    <cellStyle name="Обычный 9 3 4 2" xfId="798"/>
    <cellStyle name="Обычный 9 4" xfId="799"/>
    <cellStyle name="Обычный 9 4 2" xfId="800"/>
    <cellStyle name="Обычный 9 4 2 2" xfId="801"/>
    <cellStyle name="Обычный 9 4 3" xfId="802"/>
    <cellStyle name="Обычный 9 5" xfId="803"/>
    <cellStyle name="Обычный 9 5 2" xfId="804"/>
    <cellStyle name="Обычный 9 5 2 2" xfId="805"/>
    <cellStyle name="Обычный 9 5 3" xfId="806"/>
    <cellStyle name="Обычный 9 6" xfId="807"/>
    <cellStyle name="Обычный 9 6 2" xfId="808"/>
    <cellStyle name="Обычный 9 6 2 2" xfId="809"/>
    <cellStyle name="Обычный 9 6 2 2 2" xfId="810"/>
    <cellStyle name="Обычный 9 6 2 3" xfId="811"/>
    <cellStyle name="Обычный 9 6 3" xfId="812"/>
    <cellStyle name="Обычный 9 7" xfId="813"/>
    <cellStyle name="Обычный 9 7 2" xfId="814"/>
    <cellStyle name="Обычный_Форма_22-2_1" xfId="815"/>
    <cellStyle name="Followed Hyperlink" xfId="816"/>
    <cellStyle name="Плохой" xfId="817"/>
    <cellStyle name="Плохой 2" xfId="818"/>
    <cellStyle name="Пояснение" xfId="819"/>
    <cellStyle name="Пояснение 2" xfId="820"/>
    <cellStyle name="Примечание" xfId="821"/>
    <cellStyle name="Примечание 2" xfId="822"/>
    <cellStyle name="Percent" xfId="823"/>
    <cellStyle name="Процентный 2" xfId="824"/>
    <cellStyle name="Процентный 2 2" xfId="825"/>
    <cellStyle name="Процентный 2 2 2" xfId="826"/>
    <cellStyle name="Процентный 2 2 2 2" xfId="827"/>
    <cellStyle name="Процентный 2 2 3" xfId="828"/>
    <cellStyle name="Процентный 2 2 3 2" xfId="829"/>
    <cellStyle name="Процентный 2 2 4" xfId="830"/>
    <cellStyle name="Процентный 2 3" xfId="831"/>
    <cellStyle name="Процентный 2 3 2" xfId="832"/>
    <cellStyle name="Процентный 2 3 2 2" xfId="833"/>
    <cellStyle name="Процентный 2 3 3" xfId="834"/>
    <cellStyle name="Процентный 2 4" xfId="835"/>
    <cellStyle name="Процентный 2 4 2" xfId="836"/>
    <cellStyle name="Процентный 2 5" xfId="837"/>
    <cellStyle name="Процентный 2 5 2" xfId="838"/>
    <cellStyle name="Процентный 2 5 3" xfId="839"/>
    <cellStyle name="Процентный 2 6" xfId="840"/>
    <cellStyle name="Связанная ячейка" xfId="841"/>
    <cellStyle name="Связанная ячейка 2" xfId="842"/>
    <cellStyle name="Стиль 1" xfId="843"/>
    <cellStyle name="Текст предупреждения" xfId="844"/>
    <cellStyle name="Текст предупреждения 2" xfId="845"/>
    <cellStyle name="Comma" xfId="846"/>
    <cellStyle name="Comma [0]" xfId="847"/>
    <cellStyle name="Финансовый 2" xfId="848"/>
    <cellStyle name="Финансовый 2 2" xfId="849"/>
    <cellStyle name="Финансовый 2 2 2" xfId="850"/>
    <cellStyle name="Финансовый 2 2 2 2" xfId="851"/>
    <cellStyle name="Финансовый 2 2 2 2 2" xfId="852"/>
    <cellStyle name="Финансовый 2 2 2 2 3" xfId="853"/>
    <cellStyle name="Финансовый 2 2 2 3" xfId="854"/>
    <cellStyle name="Финансовый 2 2 3" xfId="855"/>
    <cellStyle name="Финансовый 2 2 4" xfId="856"/>
    <cellStyle name="Финансовый 2 3" xfId="857"/>
    <cellStyle name="Финансовый 2 3 2" xfId="858"/>
    <cellStyle name="Финансовый 2 3 2 2" xfId="859"/>
    <cellStyle name="Финансовый 2 3 2 2 2" xfId="860"/>
    <cellStyle name="Финансовый 2 3 2 2 3" xfId="861"/>
    <cellStyle name="Финансовый 2 3 2 3" xfId="862"/>
    <cellStyle name="Финансовый 2 3 2 3 2" xfId="863"/>
    <cellStyle name="Финансовый 2 3 2 4" xfId="864"/>
    <cellStyle name="Финансовый 2 3 2 4 2" xfId="865"/>
    <cellStyle name="Финансовый 2 3 2 4 3" xfId="866"/>
    <cellStyle name="Финансовый 2 3 2 5" xfId="867"/>
    <cellStyle name="Финансовый 2 3 2 6" xfId="868"/>
    <cellStyle name="Финансовый 2 3 3" xfId="869"/>
    <cellStyle name="Финансовый 2 3 3 2" xfId="870"/>
    <cellStyle name="Финансовый 2 3 3 2 2" xfId="871"/>
    <cellStyle name="Финансовый 2 3 3 2 2 2" xfId="872"/>
    <cellStyle name="Финансовый 2 3 3 2 2 3" xfId="873"/>
    <cellStyle name="Финансовый 2 3 3 2 3" xfId="874"/>
    <cellStyle name="Финансовый 2 3 3 3" xfId="875"/>
    <cellStyle name="Финансовый 2 3 3 4" xfId="876"/>
    <cellStyle name="Финансовый 2 3 4" xfId="877"/>
    <cellStyle name="Финансовый 2 3 4 2" xfId="878"/>
    <cellStyle name="Финансовый 2 3 5" xfId="879"/>
    <cellStyle name="Финансовый 2 3 5 2" xfId="880"/>
    <cellStyle name="Финансовый 2 3 5 3" xfId="881"/>
    <cellStyle name="Финансовый 2 3 6" xfId="882"/>
    <cellStyle name="Финансовый 2 3 7" xfId="883"/>
    <cellStyle name="Финансовый 2 4" xfId="884"/>
    <cellStyle name="Финансовый 2 4 2" xfId="885"/>
    <cellStyle name="Финансовый 2 4 2 2" xfId="886"/>
    <cellStyle name="Финансовый 2 4 3" xfId="887"/>
    <cellStyle name="Финансовый 2 5" xfId="888"/>
    <cellStyle name="Финансовый 2 5 2" xfId="889"/>
    <cellStyle name="Финансовый 2 5 2 2" xfId="890"/>
    <cellStyle name="Финансовый 2 5 2 3" xfId="891"/>
    <cellStyle name="Финансовый 2 5 3" xfId="892"/>
    <cellStyle name="Финансовый 2 5 3 2" xfId="893"/>
    <cellStyle name="Финансовый 2 5 4" xfId="894"/>
    <cellStyle name="Финансовый 2 5 4 2" xfId="895"/>
    <cellStyle name="Финансовый 2 5 4 3" xfId="896"/>
    <cellStyle name="Финансовый 2 5 5" xfId="897"/>
    <cellStyle name="Финансовый 2 5 6" xfId="898"/>
    <cellStyle name="Финансовый 2 6" xfId="899"/>
    <cellStyle name="Финансовый 2 6 2" xfId="900"/>
    <cellStyle name="Финансовый 2 7" xfId="901"/>
    <cellStyle name="Финансовый 2 7 2" xfId="902"/>
    <cellStyle name="Финансовый 2 7 3" xfId="903"/>
    <cellStyle name="Финансовый 2 8" xfId="904"/>
    <cellStyle name="Финансовый 2 9" xfId="905"/>
    <cellStyle name="Финансовый 3" xfId="906"/>
    <cellStyle name="Финансовый 3 2" xfId="907"/>
    <cellStyle name="Финансовый 3 2 2" xfId="908"/>
    <cellStyle name="Финансовый 3 2 2 2" xfId="909"/>
    <cellStyle name="Финансовый 3 2 3" xfId="910"/>
    <cellStyle name="Финансовый 3 3" xfId="911"/>
    <cellStyle name="Финансовый 3 3 2" xfId="912"/>
    <cellStyle name="Финансовый 3 4" xfId="913"/>
    <cellStyle name="Финансовый 4" xfId="914"/>
    <cellStyle name="Финансовый 4 2" xfId="915"/>
    <cellStyle name="Финансовый 4 2 2" xfId="916"/>
    <cellStyle name="Финансовый 4 3" xfId="917"/>
    <cellStyle name="Хороший" xfId="918"/>
    <cellStyle name="Хороший 2" xfId="9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70" zoomScaleNormal="85" zoomScaleSheetLayoutView="70" zoomScalePageLayoutView="70" workbookViewId="0" topLeftCell="A19">
      <selection activeCell="O37" sqref="O37"/>
    </sheetView>
  </sheetViews>
  <sheetFormatPr defaultColWidth="8.8515625" defaultRowHeight="15"/>
  <cols>
    <col min="1" max="1" width="5.28125" style="2" customWidth="1"/>
    <col min="2" max="2" width="35.421875" style="2" customWidth="1"/>
    <col min="3" max="3" width="37.8515625" style="2" customWidth="1"/>
    <col min="4" max="4" width="12.8515625" style="2" customWidth="1"/>
    <col min="5" max="5" width="9.421875" style="2" customWidth="1"/>
    <col min="6" max="6" width="15.00390625" style="2" customWidth="1"/>
    <col min="7" max="7" width="8.8515625" style="2" customWidth="1"/>
    <col min="8" max="8" width="15.421875" style="2" customWidth="1"/>
    <col min="9" max="9" width="24.7109375" style="2" customWidth="1"/>
    <col min="10" max="10" width="18.00390625" style="2" customWidth="1"/>
    <col min="11" max="11" width="22.140625" style="2" customWidth="1"/>
    <col min="12" max="16384" width="8.8515625" style="2" customWidth="1"/>
  </cols>
  <sheetData>
    <row r="1" spans="1:11" ht="15.75">
      <c r="A1" s="3"/>
      <c r="B1" s="4"/>
      <c r="C1" s="11"/>
      <c r="D1" s="10"/>
      <c r="E1" s="10"/>
      <c r="F1" s="10"/>
      <c r="G1" s="56"/>
      <c r="H1" s="10"/>
      <c r="I1" s="10"/>
      <c r="J1" s="4"/>
      <c r="K1" s="2" t="s">
        <v>231</v>
      </c>
    </row>
    <row r="2" spans="1:11" ht="15.75" customHeight="1">
      <c r="A2" s="91" t="s">
        <v>230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customHeight="1">
      <c r="A3" s="91" t="s">
        <v>234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.75" customHeight="1">
      <c r="A4" s="91" t="s">
        <v>252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52.5" customHeight="1">
      <c r="A6" s="89" t="s">
        <v>2</v>
      </c>
      <c r="B6" s="89" t="s">
        <v>3</v>
      </c>
      <c r="C6" s="89" t="s">
        <v>9</v>
      </c>
      <c r="D6" s="89" t="s">
        <v>223</v>
      </c>
      <c r="E6" s="89"/>
      <c r="F6" s="89" t="s">
        <v>227</v>
      </c>
      <c r="G6" s="92" t="s">
        <v>0</v>
      </c>
      <c r="H6" s="92"/>
      <c r="I6" s="89" t="s">
        <v>233</v>
      </c>
      <c r="J6" s="89" t="s">
        <v>5</v>
      </c>
      <c r="K6" s="89"/>
    </row>
    <row r="7" spans="1:11" ht="34.5" customHeight="1">
      <c r="A7" s="89"/>
      <c r="B7" s="89"/>
      <c r="C7" s="89"/>
      <c r="D7" s="69" t="s">
        <v>221</v>
      </c>
      <c r="E7" s="69" t="s">
        <v>222</v>
      </c>
      <c r="F7" s="89"/>
      <c r="G7" s="55" t="s">
        <v>4</v>
      </c>
      <c r="H7" s="70" t="s">
        <v>6</v>
      </c>
      <c r="I7" s="89"/>
      <c r="J7" s="69" t="s">
        <v>228</v>
      </c>
      <c r="K7" s="69" t="s">
        <v>229</v>
      </c>
    </row>
    <row r="8" spans="1:11" ht="15.7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1">
        <v>7</v>
      </c>
      <c r="H8" s="1">
        <v>8</v>
      </c>
      <c r="I8" s="69">
        <v>9</v>
      </c>
      <c r="J8" s="69">
        <v>10</v>
      </c>
      <c r="K8" s="69">
        <v>11</v>
      </c>
    </row>
    <row r="9" spans="1:11" ht="15.75" customHeight="1">
      <c r="A9" s="90" t="s">
        <v>225</v>
      </c>
      <c r="B9" s="90"/>
      <c r="C9" s="90"/>
      <c r="D9" s="90"/>
      <c r="E9" s="90"/>
      <c r="F9" s="90"/>
      <c r="G9" s="90"/>
      <c r="H9" s="90"/>
      <c r="I9" s="90"/>
      <c r="J9" s="90"/>
      <c r="K9" s="71"/>
    </row>
    <row r="10" spans="1:11" ht="15.75">
      <c r="A10" s="72">
        <v>1</v>
      </c>
      <c r="B10" s="48"/>
      <c r="C10" s="54"/>
      <c r="D10" s="69"/>
      <c r="E10" s="69"/>
      <c r="F10" s="69"/>
      <c r="G10" s="69"/>
      <c r="H10" s="49"/>
      <c r="I10" s="49"/>
      <c r="J10" s="67"/>
      <c r="K10" s="71"/>
    </row>
    <row r="11" spans="1:11" ht="15.75">
      <c r="A11" s="7"/>
      <c r="B11" s="8" t="s">
        <v>7</v>
      </c>
      <c r="C11" s="7" t="s">
        <v>1</v>
      </c>
      <c r="D11" s="8"/>
      <c r="E11" s="8"/>
      <c r="F11" s="7" t="s">
        <v>1</v>
      </c>
      <c r="G11" s="8"/>
      <c r="H11" s="8"/>
      <c r="I11" s="8"/>
      <c r="J11" s="7" t="s">
        <v>1</v>
      </c>
      <c r="K11" s="71"/>
    </row>
    <row r="12" spans="1:11" ht="15.75" customHeight="1">
      <c r="A12" s="90" t="s">
        <v>226</v>
      </c>
      <c r="B12" s="90"/>
      <c r="C12" s="90"/>
      <c r="D12" s="90"/>
      <c r="E12" s="90"/>
      <c r="F12" s="90"/>
      <c r="G12" s="90"/>
      <c r="H12" s="90"/>
      <c r="I12" s="90"/>
      <c r="J12" s="90"/>
      <c r="K12" s="71"/>
    </row>
    <row r="13" spans="1:11" ht="15.75">
      <c r="A13" s="6">
        <v>1</v>
      </c>
      <c r="B13" s="5"/>
      <c r="C13" s="5"/>
      <c r="D13" s="6"/>
      <c r="E13" s="6"/>
      <c r="F13" s="6"/>
      <c r="G13" s="47"/>
      <c r="H13" s="6"/>
      <c r="I13" s="6"/>
      <c r="J13" s="9"/>
      <c r="K13" s="71"/>
    </row>
    <row r="14" spans="1:11" ht="15.75" customHeight="1">
      <c r="A14" s="7"/>
      <c r="B14" s="8" t="s">
        <v>7</v>
      </c>
      <c r="C14" s="7" t="s">
        <v>1</v>
      </c>
      <c r="D14" s="8"/>
      <c r="E14" s="8"/>
      <c r="F14" s="7" t="s">
        <v>1</v>
      </c>
      <c r="G14" s="8"/>
      <c r="H14" s="8"/>
      <c r="I14" s="8"/>
      <c r="J14" s="7" t="s">
        <v>1</v>
      </c>
      <c r="K14" s="71"/>
    </row>
    <row r="15" spans="1:11" ht="15.75">
      <c r="A15" s="7"/>
      <c r="B15" s="8" t="s">
        <v>8</v>
      </c>
      <c r="C15" s="7" t="s">
        <v>1</v>
      </c>
      <c r="D15" s="8"/>
      <c r="E15" s="8"/>
      <c r="F15" s="7" t="s">
        <v>1</v>
      </c>
      <c r="G15" s="8"/>
      <c r="H15" s="8"/>
      <c r="I15" s="8"/>
      <c r="J15" s="7" t="s">
        <v>1</v>
      </c>
      <c r="K15" s="71"/>
    </row>
    <row r="17" ht="12.75">
      <c r="K17" s="2" t="s">
        <v>232</v>
      </c>
    </row>
    <row r="18" spans="1:11" ht="15.75">
      <c r="A18" s="91" t="s">
        <v>253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5.75">
      <c r="A19" s="91" t="s">
        <v>234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5.75">
      <c r="A20" s="91" t="s">
        <v>268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0" ht="15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1" ht="51" customHeight="1">
      <c r="A22" s="89" t="s">
        <v>2</v>
      </c>
      <c r="B22" s="89" t="s">
        <v>3</v>
      </c>
      <c r="C22" s="89" t="s">
        <v>9</v>
      </c>
      <c r="D22" s="89" t="s">
        <v>223</v>
      </c>
      <c r="E22" s="89"/>
      <c r="F22" s="89" t="s">
        <v>227</v>
      </c>
      <c r="G22" s="92" t="s">
        <v>0</v>
      </c>
      <c r="H22" s="92"/>
      <c r="I22" s="89" t="s">
        <v>224</v>
      </c>
      <c r="J22" s="89" t="s">
        <v>5</v>
      </c>
      <c r="K22" s="89"/>
    </row>
    <row r="23" spans="1:11" ht="31.5">
      <c r="A23" s="89"/>
      <c r="B23" s="89"/>
      <c r="C23" s="89"/>
      <c r="D23" s="69" t="s">
        <v>221</v>
      </c>
      <c r="E23" s="69" t="s">
        <v>222</v>
      </c>
      <c r="F23" s="89"/>
      <c r="G23" s="55" t="s">
        <v>4</v>
      </c>
      <c r="H23" s="70" t="s">
        <v>6</v>
      </c>
      <c r="I23" s="89"/>
      <c r="J23" s="69" t="s">
        <v>228</v>
      </c>
      <c r="K23" s="69" t="s">
        <v>229</v>
      </c>
    </row>
    <row r="24" spans="1:11" ht="15.75">
      <c r="A24" s="69">
        <v>1</v>
      </c>
      <c r="B24" s="69">
        <v>2</v>
      </c>
      <c r="C24" s="69">
        <v>3</v>
      </c>
      <c r="D24" s="69">
        <v>4</v>
      </c>
      <c r="E24" s="69">
        <v>5</v>
      </c>
      <c r="F24" s="69">
        <v>6</v>
      </c>
      <c r="G24" s="1">
        <v>7</v>
      </c>
      <c r="H24" s="1">
        <v>8</v>
      </c>
      <c r="I24" s="69">
        <v>9</v>
      </c>
      <c r="J24" s="69">
        <v>10</v>
      </c>
      <c r="K24" s="69">
        <v>11</v>
      </c>
    </row>
    <row r="25" spans="1:11" ht="15.75">
      <c r="A25" s="90" t="s">
        <v>225</v>
      </c>
      <c r="B25" s="90"/>
      <c r="C25" s="90"/>
      <c r="D25" s="90"/>
      <c r="E25" s="90"/>
      <c r="F25" s="90"/>
      <c r="G25" s="90"/>
      <c r="H25" s="90"/>
      <c r="I25" s="90"/>
      <c r="J25" s="90"/>
      <c r="K25" s="71"/>
    </row>
    <row r="26" spans="1:11" ht="78" customHeight="1">
      <c r="A26" s="72">
        <v>1</v>
      </c>
      <c r="B26" s="74" t="s">
        <v>235</v>
      </c>
      <c r="C26" s="77" t="s">
        <v>241</v>
      </c>
      <c r="D26" s="69"/>
      <c r="E26" s="82" t="s">
        <v>247</v>
      </c>
      <c r="F26" s="82" t="s">
        <v>262</v>
      </c>
      <c r="G26" s="82">
        <v>281</v>
      </c>
      <c r="H26" s="82">
        <v>225</v>
      </c>
      <c r="I26" s="82">
        <v>2</v>
      </c>
      <c r="J26" s="79" t="s">
        <v>250</v>
      </c>
      <c r="K26" s="79"/>
    </row>
    <row r="27" spans="1:11" ht="31.5">
      <c r="A27" s="72">
        <v>2</v>
      </c>
      <c r="B27" s="74" t="s">
        <v>236</v>
      </c>
      <c r="C27" s="78" t="s">
        <v>242</v>
      </c>
      <c r="D27" s="69"/>
      <c r="E27" s="83">
        <v>6000</v>
      </c>
      <c r="F27" s="83" t="s">
        <v>248</v>
      </c>
      <c r="G27" s="83">
        <v>10</v>
      </c>
      <c r="H27" s="83">
        <v>8</v>
      </c>
      <c r="I27" s="83">
        <v>2</v>
      </c>
      <c r="J27" s="67" t="s">
        <v>260</v>
      </c>
      <c r="K27" s="83" t="s">
        <v>269</v>
      </c>
    </row>
    <row r="28" spans="1:11" ht="15.75">
      <c r="A28" s="72">
        <v>3</v>
      </c>
      <c r="B28" s="75" t="s">
        <v>238</v>
      </c>
      <c r="C28" s="79" t="s">
        <v>244</v>
      </c>
      <c r="D28" s="73"/>
      <c r="E28" s="82"/>
      <c r="F28" s="82">
        <v>2023</v>
      </c>
      <c r="G28" s="82">
        <v>5</v>
      </c>
      <c r="H28" s="82">
        <v>4</v>
      </c>
      <c r="I28" s="82">
        <v>2</v>
      </c>
      <c r="J28" s="67" t="s">
        <v>266</v>
      </c>
      <c r="K28" s="79"/>
    </row>
    <row r="29" spans="1:11" ht="47.25">
      <c r="A29" s="72">
        <v>4</v>
      </c>
      <c r="B29" s="74" t="s">
        <v>239</v>
      </c>
      <c r="C29" s="80" t="s">
        <v>245</v>
      </c>
      <c r="D29" s="73" t="s">
        <v>263</v>
      </c>
      <c r="E29" s="83">
        <v>150</v>
      </c>
      <c r="F29" s="83" t="s">
        <v>261</v>
      </c>
      <c r="G29" s="83">
        <v>20</v>
      </c>
      <c r="H29" s="83">
        <v>10</v>
      </c>
      <c r="I29" s="83">
        <v>10</v>
      </c>
      <c r="J29" s="85"/>
      <c r="K29" s="83" t="s">
        <v>251</v>
      </c>
    </row>
    <row r="30" spans="1:11" ht="47.25">
      <c r="A30" s="72">
        <v>5</v>
      </c>
      <c r="B30" s="76" t="s">
        <v>240</v>
      </c>
      <c r="C30" s="81" t="s">
        <v>246</v>
      </c>
      <c r="D30" s="73" t="s">
        <v>264</v>
      </c>
      <c r="E30" s="84">
        <v>300</v>
      </c>
      <c r="F30" s="84" t="s">
        <v>248</v>
      </c>
      <c r="G30" s="84">
        <v>40</v>
      </c>
      <c r="H30" s="84">
        <v>36</v>
      </c>
      <c r="I30" s="84">
        <v>10</v>
      </c>
      <c r="J30" s="85"/>
      <c r="K30" s="84" t="s">
        <v>251</v>
      </c>
    </row>
    <row r="31" spans="1:11" ht="47.25">
      <c r="A31" s="72">
        <v>6</v>
      </c>
      <c r="B31" s="48" t="s">
        <v>236</v>
      </c>
      <c r="C31" s="54" t="s">
        <v>254</v>
      </c>
      <c r="D31" s="69"/>
      <c r="E31" s="69" t="s">
        <v>258</v>
      </c>
      <c r="F31" s="69">
        <v>2023</v>
      </c>
      <c r="G31" s="69">
        <v>30</v>
      </c>
      <c r="H31" s="49">
        <v>24</v>
      </c>
      <c r="I31" s="49">
        <v>2</v>
      </c>
      <c r="J31" s="67"/>
      <c r="K31" s="71"/>
    </row>
    <row r="32" spans="1:11" ht="47.25">
      <c r="A32" s="72">
        <v>7</v>
      </c>
      <c r="B32" s="48" t="s">
        <v>240</v>
      </c>
      <c r="C32" s="54" t="s">
        <v>267</v>
      </c>
      <c r="D32" s="86"/>
      <c r="E32" s="86" t="s">
        <v>259</v>
      </c>
      <c r="F32" s="86">
        <v>2023</v>
      </c>
      <c r="G32" s="86">
        <v>380</v>
      </c>
      <c r="H32" s="49">
        <v>240</v>
      </c>
      <c r="I32" s="49">
        <v>4</v>
      </c>
      <c r="J32" s="67"/>
      <c r="K32" s="88" t="s">
        <v>270</v>
      </c>
    </row>
    <row r="33" spans="1:11" ht="47.25">
      <c r="A33" s="72">
        <v>8</v>
      </c>
      <c r="B33" s="48" t="s">
        <v>255</v>
      </c>
      <c r="C33" s="54" t="s">
        <v>256</v>
      </c>
      <c r="D33" s="86"/>
      <c r="E33" s="86" t="s">
        <v>257</v>
      </c>
      <c r="F33" s="86">
        <v>2023</v>
      </c>
      <c r="G33" s="86">
        <v>8</v>
      </c>
      <c r="H33" s="49">
        <v>0</v>
      </c>
      <c r="I33" s="49"/>
      <c r="J33" s="67"/>
      <c r="K33" s="88" t="s">
        <v>271</v>
      </c>
    </row>
    <row r="34" spans="1:11" ht="47.25">
      <c r="A34" s="72">
        <v>9</v>
      </c>
      <c r="B34" s="48" t="s">
        <v>265</v>
      </c>
      <c r="C34" s="54" t="s">
        <v>256</v>
      </c>
      <c r="D34" s="87"/>
      <c r="E34" s="87" t="s">
        <v>257</v>
      </c>
      <c r="F34" s="87">
        <v>2023</v>
      </c>
      <c r="G34" s="87">
        <v>5</v>
      </c>
      <c r="H34" s="49">
        <v>0</v>
      </c>
      <c r="I34" s="49"/>
      <c r="J34" s="67"/>
      <c r="K34" s="88" t="s">
        <v>272</v>
      </c>
    </row>
    <row r="35" spans="1:11" ht="15.75">
      <c r="A35" s="7"/>
      <c r="B35" s="8" t="s">
        <v>7</v>
      </c>
      <c r="C35" s="7" t="s">
        <v>1</v>
      </c>
      <c r="D35" s="8"/>
      <c r="E35" s="8"/>
      <c r="F35" s="7" t="s">
        <v>1</v>
      </c>
      <c r="G35" s="8">
        <f>SUM(G26:G34)</f>
        <v>779</v>
      </c>
      <c r="H35" s="8">
        <f>SUM(H26:H34)</f>
        <v>547</v>
      </c>
      <c r="I35" s="8">
        <f>SUM(I26:I32)</f>
        <v>32</v>
      </c>
      <c r="J35" s="7" t="s">
        <v>1</v>
      </c>
      <c r="K35" s="71"/>
    </row>
    <row r="36" spans="1:11" ht="15.75">
      <c r="A36" s="90" t="s">
        <v>226</v>
      </c>
      <c r="B36" s="90"/>
      <c r="C36" s="90"/>
      <c r="D36" s="90"/>
      <c r="E36" s="90"/>
      <c r="F36" s="90"/>
      <c r="G36" s="90"/>
      <c r="H36" s="90"/>
      <c r="I36" s="90"/>
      <c r="J36" s="90"/>
      <c r="K36" s="71"/>
    </row>
    <row r="37" spans="1:11" ht="45">
      <c r="A37" s="6">
        <v>1</v>
      </c>
      <c r="B37" s="74" t="s">
        <v>237</v>
      </c>
      <c r="C37" s="78" t="s">
        <v>243</v>
      </c>
      <c r="D37" s="73"/>
      <c r="E37" s="83">
        <v>50</v>
      </c>
      <c r="F37" s="83" t="s">
        <v>248</v>
      </c>
      <c r="G37" s="83">
        <v>25</v>
      </c>
      <c r="H37" s="83">
        <v>22</v>
      </c>
      <c r="I37" s="83">
        <v>3</v>
      </c>
      <c r="J37" s="85"/>
      <c r="K37" s="83" t="s">
        <v>251</v>
      </c>
    </row>
    <row r="38" spans="1:11" ht="15.75">
      <c r="A38" s="7"/>
      <c r="B38" s="8" t="s">
        <v>7</v>
      </c>
      <c r="C38" s="7" t="s">
        <v>1</v>
      </c>
      <c r="D38" s="8"/>
      <c r="E38" s="8"/>
      <c r="F38" s="7" t="s">
        <v>1</v>
      </c>
      <c r="G38" s="8">
        <f>SUM(G37:G37)</f>
        <v>25</v>
      </c>
      <c r="H38" s="8">
        <f>SUM(H37:H37)</f>
        <v>22</v>
      </c>
      <c r="I38" s="8">
        <f>SUM(I37:I37)</f>
        <v>3</v>
      </c>
      <c r="J38" s="7" t="s">
        <v>1</v>
      </c>
      <c r="K38" s="71"/>
    </row>
    <row r="39" spans="1:11" ht="15.75">
      <c r="A39" s="7"/>
      <c r="B39" s="8" t="s">
        <v>8</v>
      </c>
      <c r="C39" s="7" t="s">
        <v>1</v>
      </c>
      <c r="D39" s="8"/>
      <c r="E39" s="8"/>
      <c r="F39" s="7" t="s">
        <v>1</v>
      </c>
      <c r="G39" s="8">
        <f>SUM(G35,G38)</f>
        <v>804</v>
      </c>
      <c r="H39" s="8">
        <f>SUM(H35,H38)</f>
        <v>569</v>
      </c>
      <c r="I39" s="8">
        <f>SUM(I35,I38)</f>
        <v>35</v>
      </c>
      <c r="J39" s="7" t="s">
        <v>1</v>
      </c>
      <c r="K39" s="71" t="s">
        <v>249</v>
      </c>
    </row>
    <row r="40" ht="1.5" customHeight="1"/>
    <row r="41" ht="12.75" hidden="1"/>
    <row r="42" ht="12.75" hidden="1"/>
    <row r="43" ht="12.75" hidden="1"/>
    <row r="44" ht="12.75" hidden="1">
      <c r="C44" s="2" t="s">
        <v>249</v>
      </c>
    </row>
  </sheetData>
  <sheetProtection/>
  <mergeCells count="26">
    <mergeCell ref="A2:K2"/>
    <mergeCell ref="J6:K6"/>
    <mergeCell ref="A3:K3"/>
    <mergeCell ref="A4:K4"/>
    <mergeCell ref="A12:J12"/>
    <mergeCell ref="A9:J9"/>
    <mergeCell ref="A6:A7"/>
    <mergeCell ref="B6:B7"/>
    <mergeCell ref="C6:C7"/>
    <mergeCell ref="F22:F23"/>
    <mergeCell ref="G22:H22"/>
    <mergeCell ref="I22:I23"/>
    <mergeCell ref="G6:H6"/>
    <mergeCell ref="D6:E6"/>
    <mergeCell ref="I6:I7"/>
    <mergeCell ref="F6:F7"/>
    <mergeCell ref="J22:K22"/>
    <mergeCell ref="A25:J25"/>
    <mergeCell ref="A36:J36"/>
    <mergeCell ref="A18:K18"/>
    <mergeCell ref="A19:K19"/>
    <mergeCell ref="A20:K20"/>
    <mergeCell ref="A22:A23"/>
    <mergeCell ref="B22:B23"/>
    <mergeCell ref="C22:C23"/>
    <mergeCell ref="D22:E22"/>
  </mergeCells>
  <printOptions horizontalCentered="1"/>
  <pageMargins left="0" right="0" top="0" bottom="0" header="0.31496062992125984" footer="0.31496062992125984"/>
  <pageSetup fitToHeight="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.57421875" style="0" customWidth="1"/>
    <col min="2" max="2" width="34.28125" style="0" customWidth="1"/>
    <col min="3" max="3" width="9.8515625" style="0" customWidth="1"/>
    <col min="4" max="4" width="8.8515625" style="0" customWidth="1"/>
    <col min="5" max="5" width="12.28125" style="0" hidden="1" customWidth="1"/>
    <col min="6" max="6" width="10.421875" style="0" hidden="1" customWidth="1"/>
    <col min="7" max="7" width="14.140625" style="0" hidden="1" customWidth="1"/>
    <col min="8" max="8" width="14.28125" style="0" hidden="1" customWidth="1"/>
    <col min="9" max="9" width="11.8515625" style="0" hidden="1" customWidth="1"/>
    <col min="10" max="10" width="11.7109375" style="0" hidden="1" customWidth="1"/>
    <col min="11" max="11" width="13.00390625" style="0" hidden="1" customWidth="1"/>
    <col min="12" max="12" width="12.421875" style="0" hidden="1" customWidth="1"/>
    <col min="13" max="13" width="7.28125" style="0" customWidth="1"/>
    <col min="14" max="14" width="8.140625" style="0" customWidth="1"/>
    <col min="15" max="15" width="6.8515625" style="0" customWidth="1"/>
    <col min="16" max="16" width="7.7109375" style="0" customWidth="1"/>
    <col min="17" max="17" width="7.421875" style="0" customWidth="1"/>
    <col min="18" max="18" width="7.7109375" style="0" customWidth="1"/>
    <col min="19" max="19" width="16.140625" style="0" customWidth="1"/>
    <col min="21" max="21" width="10.28125" style="0" customWidth="1"/>
  </cols>
  <sheetData>
    <row r="2" ht="15">
      <c r="E2" s="32"/>
    </row>
    <row r="3" spans="2:11" ht="24.75" customHeight="1">
      <c r="B3" s="93" t="s">
        <v>56</v>
      </c>
      <c r="C3" s="93" t="s">
        <v>215</v>
      </c>
      <c r="D3" s="93"/>
      <c r="E3" s="93" t="s">
        <v>60</v>
      </c>
      <c r="F3" s="93"/>
      <c r="G3" s="93" t="s">
        <v>62</v>
      </c>
      <c r="H3" s="93"/>
      <c r="I3" s="93" t="s">
        <v>54</v>
      </c>
      <c r="J3" s="93"/>
      <c r="K3" s="94" t="s">
        <v>67</v>
      </c>
    </row>
    <row r="4" spans="2:19" ht="30">
      <c r="B4" s="93"/>
      <c r="C4" s="64" t="s">
        <v>220</v>
      </c>
      <c r="D4" s="13" t="s">
        <v>107</v>
      </c>
      <c r="E4" s="13" t="s">
        <v>50</v>
      </c>
      <c r="F4" s="18" t="s">
        <v>61</v>
      </c>
      <c r="G4" s="20" t="str">
        <f>E4</f>
        <v>кол-во</v>
      </c>
      <c r="H4" s="20" t="str">
        <f>F4</f>
        <v>Сумма, млн.руб.</v>
      </c>
      <c r="I4" s="13" t="s">
        <v>50</v>
      </c>
      <c r="J4" s="13" t="s">
        <v>55</v>
      </c>
      <c r="K4" s="95"/>
      <c r="M4" s="12" t="s">
        <v>217</v>
      </c>
      <c r="N4" s="12" t="s">
        <v>55</v>
      </c>
      <c r="O4" s="12" t="s">
        <v>218</v>
      </c>
      <c r="P4" s="12" t="s">
        <v>55</v>
      </c>
      <c r="Q4" s="12" t="s">
        <v>219</v>
      </c>
      <c r="R4" s="12" t="s">
        <v>55</v>
      </c>
      <c r="S4" t="s">
        <v>88</v>
      </c>
    </row>
    <row r="5" spans="1:21" ht="15">
      <c r="A5" s="12">
        <v>1</v>
      </c>
      <c r="B5" s="12" t="s">
        <v>30</v>
      </c>
      <c r="C5" s="13">
        <v>0</v>
      </c>
      <c r="D5" s="14">
        <v>0</v>
      </c>
      <c r="E5" s="33">
        <v>2</v>
      </c>
      <c r="F5" s="38">
        <v>18.9</v>
      </c>
      <c r="G5" s="16" t="e">
        <f>E5/C5*100</f>
        <v>#DIV/0!</v>
      </c>
      <c r="H5" s="16" t="e">
        <f>F5/D5*100</f>
        <v>#DIV/0!</v>
      </c>
      <c r="I5" s="13">
        <f>C5-E5</f>
        <v>-2</v>
      </c>
      <c r="J5" s="14">
        <f>D5-F5</f>
        <v>-18.9</v>
      </c>
      <c r="K5" s="12">
        <v>13859</v>
      </c>
      <c r="L5" s="42">
        <f>F5/K5*1000</f>
        <v>1.363734757197489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/>
      <c r="S5" s="50">
        <v>61211</v>
      </c>
      <c r="T5">
        <v>100</v>
      </c>
      <c r="U5" s="57">
        <f>D5/S5*T5*1000</f>
        <v>0</v>
      </c>
    </row>
    <row r="6" spans="1:21" ht="15">
      <c r="A6" s="12">
        <v>2</v>
      </c>
      <c r="B6" s="12" t="s">
        <v>216</v>
      </c>
      <c r="C6" s="13">
        <v>4</v>
      </c>
      <c r="D6" s="14">
        <v>21.2</v>
      </c>
      <c r="E6" s="33">
        <v>8</v>
      </c>
      <c r="F6" s="39" t="e">
        <f>#REF!</f>
        <v>#REF!</v>
      </c>
      <c r="G6" s="16">
        <f aca="true" t="shared" si="0" ref="G6:G27">E6/C6*100</f>
        <v>200</v>
      </c>
      <c r="H6" s="16" t="e">
        <f aca="true" t="shared" si="1" ref="H6:H28">F6/D6*100</f>
        <v>#REF!</v>
      </c>
      <c r="I6" s="13">
        <f aca="true" t="shared" si="2" ref="I6:I28">C6-E6</f>
        <v>-4</v>
      </c>
      <c r="J6" s="14" t="e">
        <f aca="true" t="shared" si="3" ref="J6:J28">D6-F6</f>
        <v>#REF!</v>
      </c>
      <c r="K6" s="12">
        <v>14906</v>
      </c>
      <c r="L6" s="42" t="e">
        <f aca="true" t="shared" si="4" ref="L6:L28">F6/K6*1000</f>
        <v>#REF!</v>
      </c>
      <c r="M6" s="63">
        <v>1</v>
      </c>
      <c r="N6" s="63"/>
      <c r="O6" s="63">
        <v>3</v>
      </c>
      <c r="P6" s="63"/>
      <c r="Q6" s="63">
        <v>0</v>
      </c>
      <c r="R6" s="63"/>
      <c r="S6" s="50">
        <v>42763</v>
      </c>
      <c r="T6">
        <v>100</v>
      </c>
      <c r="U6" s="57">
        <f aca="true" t="shared" si="5" ref="U6:U24">D6/S6*T6*1000</f>
        <v>49.575567663634445</v>
      </c>
    </row>
    <row r="7" spans="1:21" ht="15">
      <c r="A7" s="12">
        <v>3</v>
      </c>
      <c r="B7" s="12" t="s">
        <v>31</v>
      </c>
      <c r="C7" s="13">
        <v>22</v>
      </c>
      <c r="D7" s="14">
        <v>344.46</v>
      </c>
      <c r="E7" s="33">
        <v>12</v>
      </c>
      <c r="F7" s="40">
        <v>270.58</v>
      </c>
      <c r="G7" s="16">
        <f t="shared" si="0"/>
        <v>54.54545454545454</v>
      </c>
      <c r="H7" s="16">
        <f t="shared" si="1"/>
        <v>78.55193636416419</v>
      </c>
      <c r="I7" s="13">
        <f t="shared" si="2"/>
        <v>10</v>
      </c>
      <c r="J7" s="14">
        <f t="shared" si="3"/>
        <v>73.88</v>
      </c>
      <c r="K7" s="12">
        <v>32878</v>
      </c>
      <c r="L7" s="42">
        <f t="shared" si="4"/>
        <v>8.22981933207616</v>
      </c>
      <c r="M7" s="63"/>
      <c r="N7" s="63"/>
      <c r="O7" s="63">
        <v>12</v>
      </c>
      <c r="P7" s="63"/>
      <c r="Q7" s="63"/>
      <c r="R7" s="63"/>
      <c r="S7" s="51">
        <v>50865</v>
      </c>
      <c r="T7">
        <v>100</v>
      </c>
      <c r="U7" s="57">
        <f>D7/S7*T7*1000</f>
        <v>677.2043644942495</v>
      </c>
    </row>
    <row r="8" spans="1:21" ht="15">
      <c r="A8" s="12">
        <v>4</v>
      </c>
      <c r="B8" s="12" t="s">
        <v>32</v>
      </c>
      <c r="C8" s="13">
        <v>11</v>
      </c>
      <c r="D8" s="14">
        <v>169.3</v>
      </c>
      <c r="E8" s="33">
        <v>19</v>
      </c>
      <c r="F8" s="38">
        <v>173.25</v>
      </c>
      <c r="G8" s="16">
        <f t="shared" si="0"/>
        <v>172.72727272727272</v>
      </c>
      <c r="H8" s="16">
        <f t="shared" si="1"/>
        <v>102.33313644418192</v>
      </c>
      <c r="I8" s="13">
        <f t="shared" si="2"/>
        <v>-8</v>
      </c>
      <c r="J8" s="14">
        <f t="shared" si="3"/>
        <v>-3.9499999999999886</v>
      </c>
      <c r="K8" s="12">
        <v>306617</v>
      </c>
      <c r="L8" s="42">
        <f t="shared" si="4"/>
        <v>0.5650371636275875</v>
      </c>
      <c r="M8" s="63"/>
      <c r="N8" s="63"/>
      <c r="O8" s="63"/>
      <c r="P8" s="63"/>
      <c r="Q8" s="63"/>
      <c r="R8" s="63"/>
      <c r="S8" s="51">
        <v>56095</v>
      </c>
      <c r="T8">
        <v>100</v>
      </c>
      <c r="U8" s="57">
        <f t="shared" si="5"/>
        <v>301.8094304305197</v>
      </c>
    </row>
    <row r="9" spans="1:21" ht="15">
      <c r="A9" s="12">
        <v>5</v>
      </c>
      <c r="B9" s="12" t="s">
        <v>33</v>
      </c>
      <c r="C9" s="13">
        <v>1</v>
      </c>
      <c r="D9" s="14">
        <v>50</v>
      </c>
      <c r="E9" s="33">
        <v>6</v>
      </c>
      <c r="F9" s="33">
        <v>15.67</v>
      </c>
      <c r="G9" s="16">
        <f t="shared" si="0"/>
        <v>600</v>
      </c>
      <c r="H9" s="16">
        <f t="shared" si="1"/>
        <v>31.34</v>
      </c>
      <c r="I9" s="13">
        <f t="shared" si="2"/>
        <v>-5</v>
      </c>
      <c r="J9" s="14">
        <f t="shared" si="3"/>
        <v>34.33</v>
      </c>
      <c r="K9" s="12">
        <v>22655</v>
      </c>
      <c r="L9" s="42">
        <f t="shared" si="4"/>
        <v>0.6916795409401898</v>
      </c>
      <c r="M9" s="63"/>
      <c r="N9" s="63"/>
      <c r="O9" s="63"/>
      <c r="P9" s="63"/>
      <c r="Q9" s="63"/>
      <c r="R9" s="63"/>
      <c r="S9" s="51">
        <v>29486</v>
      </c>
      <c r="T9">
        <v>100</v>
      </c>
      <c r="U9" s="57">
        <f t="shared" si="5"/>
        <v>169.5720002713152</v>
      </c>
    </row>
    <row r="10" spans="1:21" ht="15">
      <c r="A10" s="12">
        <v>6</v>
      </c>
      <c r="B10" s="12" t="s">
        <v>34</v>
      </c>
      <c r="C10" s="13"/>
      <c r="D10" s="14"/>
      <c r="E10" s="33">
        <v>21</v>
      </c>
      <c r="F10" s="19">
        <v>110.07</v>
      </c>
      <c r="G10" s="16" t="e">
        <f t="shared" si="0"/>
        <v>#DIV/0!</v>
      </c>
      <c r="H10" s="16" t="e">
        <f t="shared" si="1"/>
        <v>#DIV/0!</v>
      </c>
      <c r="I10" s="13">
        <f t="shared" si="2"/>
        <v>-21</v>
      </c>
      <c r="J10" s="14">
        <f t="shared" si="3"/>
        <v>-110.07</v>
      </c>
      <c r="K10" s="12">
        <v>33902</v>
      </c>
      <c r="L10" s="42">
        <f t="shared" si="4"/>
        <v>3.2467111084891744</v>
      </c>
      <c r="M10" s="63"/>
      <c r="N10" s="63"/>
      <c r="O10" s="63"/>
      <c r="P10" s="63"/>
      <c r="Q10" s="63"/>
      <c r="R10" s="63"/>
      <c r="S10" s="51">
        <v>65637</v>
      </c>
      <c r="T10">
        <v>100</v>
      </c>
      <c r="U10" s="57">
        <f t="shared" si="5"/>
        <v>0</v>
      </c>
    </row>
    <row r="11" spans="1:21" ht="15">
      <c r="A11" s="12">
        <v>7</v>
      </c>
      <c r="B11" s="12" t="s">
        <v>35</v>
      </c>
      <c r="C11" s="13"/>
      <c r="D11" s="14"/>
      <c r="E11" s="33" t="e">
        <f>#REF!</f>
        <v>#REF!</v>
      </c>
      <c r="F11" s="38">
        <v>88.69</v>
      </c>
      <c r="G11" s="16" t="e">
        <f t="shared" si="0"/>
        <v>#REF!</v>
      </c>
      <c r="H11" s="16" t="e">
        <f t="shared" si="1"/>
        <v>#DIV/0!</v>
      </c>
      <c r="I11" s="13" t="e">
        <f t="shared" si="2"/>
        <v>#REF!</v>
      </c>
      <c r="J11" s="14">
        <f t="shared" si="3"/>
        <v>-88.69</v>
      </c>
      <c r="K11" s="12">
        <v>9571</v>
      </c>
      <c r="L11" s="42">
        <f t="shared" si="4"/>
        <v>9.266534322432348</v>
      </c>
      <c r="M11" s="63"/>
      <c r="N11" s="63"/>
      <c r="O11" s="63"/>
      <c r="P11" s="63"/>
      <c r="Q11" s="63"/>
      <c r="R11" s="63"/>
      <c r="S11" s="51">
        <v>34631</v>
      </c>
      <c r="T11">
        <v>100</v>
      </c>
      <c r="U11" s="57">
        <f t="shared" si="5"/>
        <v>0</v>
      </c>
    </row>
    <row r="12" spans="1:21" ht="15">
      <c r="A12" s="12">
        <v>8</v>
      </c>
      <c r="B12" s="12" t="s">
        <v>36</v>
      </c>
      <c r="C12" s="13"/>
      <c r="D12" s="14"/>
      <c r="E12" s="33">
        <v>23</v>
      </c>
      <c r="F12" s="19">
        <v>122.61</v>
      </c>
      <c r="G12" s="16" t="e">
        <f t="shared" si="0"/>
        <v>#DIV/0!</v>
      </c>
      <c r="H12" s="16" t="e">
        <f t="shared" si="1"/>
        <v>#DIV/0!</v>
      </c>
      <c r="I12" s="13">
        <f t="shared" si="2"/>
        <v>-23</v>
      </c>
      <c r="J12" s="14">
        <f t="shared" si="3"/>
        <v>-122.61</v>
      </c>
      <c r="K12" s="12">
        <v>24202</v>
      </c>
      <c r="L12" s="42">
        <f t="shared" si="4"/>
        <v>5.066110238823238</v>
      </c>
      <c r="M12" s="63"/>
      <c r="N12" s="63"/>
      <c r="O12" s="63"/>
      <c r="P12" s="63"/>
      <c r="Q12" s="63"/>
      <c r="R12" s="63"/>
      <c r="S12" s="51">
        <v>38571</v>
      </c>
      <c r="T12">
        <v>100</v>
      </c>
      <c r="U12" s="57">
        <f t="shared" si="5"/>
        <v>0</v>
      </c>
    </row>
    <row r="13" spans="1:21" ht="15">
      <c r="A13" s="12">
        <v>9</v>
      </c>
      <c r="B13" s="12" t="s">
        <v>37</v>
      </c>
      <c r="C13" s="13"/>
      <c r="D13" s="14"/>
      <c r="E13" s="33">
        <v>15</v>
      </c>
      <c r="F13" s="19">
        <v>110.4</v>
      </c>
      <c r="G13" s="16" t="e">
        <f t="shared" si="0"/>
        <v>#DIV/0!</v>
      </c>
      <c r="H13" s="16" t="e">
        <f t="shared" si="1"/>
        <v>#DIV/0!</v>
      </c>
      <c r="I13" s="13">
        <f t="shared" si="2"/>
        <v>-15</v>
      </c>
      <c r="J13" s="14">
        <f t="shared" si="3"/>
        <v>-110.4</v>
      </c>
      <c r="K13" s="12">
        <v>13680</v>
      </c>
      <c r="L13" s="42">
        <f t="shared" si="4"/>
        <v>8.070175438596491</v>
      </c>
      <c r="M13" s="63"/>
      <c r="N13" s="63"/>
      <c r="O13" s="63"/>
      <c r="P13" s="63"/>
      <c r="Q13" s="63"/>
      <c r="R13" s="63"/>
      <c r="S13" s="51">
        <v>33836</v>
      </c>
      <c r="T13">
        <v>100</v>
      </c>
      <c r="U13" s="57">
        <f t="shared" si="5"/>
        <v>0</v>
      </c>
    </row>
    <row r="14" spans="1:21" ht="15">
      <c r="A14" s="12">
        <v>10</v>
      </c>
      <c r="B14" s="12" t="s">
        <v>38</v>
      </c>
      <c r="C14" s="13"/>
      <c r="D14" s="14"/>
      <c r="E14" s="33">
        <v>8</v>
      </c>
      <c r="F14" s="19">
        <v>64.8</v>
      </c>
      <c r="G14" s="16" t="e">
        <f t="shared" si="0"/>
        <v>#DIV/0!</v>
      </c>
      <c r="H14" s="16" t="e">
        <f t="shared" si="1"/>
        <v>#DIV/0!</v>
      </c>
      <c r="I14" s="13">
        <f t="shared" si="2"/>
        <v>-8</v>
      </c>
      <c r="J14" s="14">
        <f t="shared" si="3"/>
        <v>-64.8</v>
      </c>
      <c r="K14" s="12">
        <v>13190</v>
      </c>
      <c r="L14" s="42">
        <f t="shared" si="4"/>
        <v>4.912812736921911</v>
      </c>
      <c r="M14" s="63"/>
      <c r="N14" s="63"/>
      <c r="O14" s="63"/>
      <c r="P14" s="63"/>
      <c r="Q14" s="63"/>
      <c r="R14" s="63"/>
      <c r="S14" s="51">
        <v>31922</v>
      </c>
      <c r="T14">
        <v>100</v>
      </c>
      <c r="U14" s="57">
        <f t="shared" si="5"/>
        <v>0</v>
      </c>
    </row>
    <row r="15" spans="1:21" ht="15">
      <c r="A15" s="12">
        <v>11</v>
      </c>
      <c r="B15" s="12" t="s">
        <v>39</v>
      </c>
      <c r="C15" s="13"/>
      <c r="D15" s="14"/>
      <c r="E15" s="33">
        <v>5</v>
      </c>
      <c r="F15" s="41" t="e">
        <f>#REF!</f>
        <v>#REF!</v>
      </c>
      <c r="G15" s="16" t="e">
        <f t="shared" si="0"/>
        <v>#DIV/0!</v>
      </c>
      <c r="H15" s="16" t="e">
        <f t="shared" si="1"/>
        <v>#REF!</v>
      </c>
      <c r="I15" s="13">
        <f t="shared" si="2"/>
        <v>-5</v>
      </c>
      <c r="J15" s="14" t="e">
        <f t="shared" si="3"/>
        <v>#REF!</v>
      </c>
      <c r="K15" s="12">
        <v>12823</v>
      </c>
      <c r="L15" s="42" t="e">
        <f t="shared" si="4"/>
        <v>#REF!</v>
      </c>
      <c r="M15" s="63"/>
      <c r="N15" s="63"/>
      <c r="O15" s="63"/>
      <c r="P15" s="63"/>
      <c r="Q15" s="63"/>
      <c r="R15" s="63"/>
      <c r="S15" s="51">
        <v>34461</v>
      </c>
      <c r="T15">
        <v>100</v>
      </c>
      <c r="U15" s="57">
        <f t="shared" si="5"/>
        <v>0</v>
      </c>
    </row>
    <row r="16" spans="1:21" ht="15">
      <c r="A16" s="12">
        <v>12</v>
      </c>
      <c r="B16" s="12" t="s">
        <v>40</v>
      </c>
      <c r="C16" s="13"/>
      <c r="D16" s="14"/>
      <c r="E16" s="33">
        <v>21</v>
      </c>
      <c r="F16" s="41" t="e">
        <f>#REF!</f>
        <v>#REF!</v>
      </c>
      <c r="G16" s="16" t="e">
        <f t="shared" si="0"/>
        <v>#DIV/0!</v>
      </c>
      <c r="H16" s="16" t="e">
        <f t="shared" si="1"/>
        <v>#REF!</v>
      </c>
      <c r="I16" s="13">
        <f t="shared" si="2"/>
        <v>-21</v>
      </c>
      <c r="J16" s="14" t="e">
        <f t="shared" si="3"/>
        <v>#REF!</v>
      </c>
      <c r="K16" s="12">
        <v>31641</v>
      </c>
      <c r="L16" s="42" t="e">
        <f t="shared" si="4"/>
        <v>#REF!</v>
      </c>
      <c r="M16" s="63"/>
      <c r="N16" s="63"/>
      <c r="O16" s="63"/>
      <c r="P16" s="63"/>
      <c r="Q16" s="63"/>
      <c r="R16" s="63"/>
      <c r="S16" s="51">
        <v>56295</v>
      </c>
      <c r="T16">
        <v>100</v>
      </c>
      <c r="U16" s="57">
        <f t="shared" si="5"/>
        <v>0</v>
      </c>
    </row>
    <row r="17" spans="1:21" ht="15">
      <c r="A17" s="12">
        <v>13</v>
      </c>
      <c r="B17" s="12" t="s">
        <v>41</v>
      </c>
      <c r="C17" s="13"/>
      <c r="D17" s="14"/>
      <c r="E17" s="33">
        <v>9</v>
      </c>
      <c r="F17" s="19">
        <v>139.91</v>
      </c>
      <c r="G17" s="16" t="e">
        <f t="shared" si="0"/>
        <v>#DIV/0!</v>
      </c>
      <c r="H17" s="16" t="e">
        <f t="shared" si="1"/>
        <v>#DIV/0!</v>
      </c>
      <c r="I17" s="13">
        <f t="shared" si="2"/>
        <v>-9</v>
      </c>
      <c r="J17" s="14">
        <f t="shared" si="3"/>
        <v>-139.91</v>
      </c>
      <c r="K17" s="12">
        <v>11651</v>
      </c>
      <c r="L17" s="42">
        <f t="shared" si="4"/>
        <v>12.008411295167797</v>
      </c>
      <c r="M17" s="63"/>
      <c r="N17" s="63"/>
      <c r="O17" s="63"/>
      <c r="P17" s="63"/>
      <c r="Q17" s="63"/>
      <c r="R17" s="63"/>
      <c r="S17" s="51">
        <v>58822</v>
      </c>
      <c r="T17">
        <v>100</v>
      </c>
      <c r="U17" s="57">
        <f t="shared" si="5"/>
        <v>0</v>
      </c>
    </row>
    <row r="18" spans="1:21" ht="15">
      <c r="A18" s="12">
        <v>14</v>
      </c>
      <c r="B18" s="12" t="s">
        <v>42</v>
      </c>
      <c r="C18" s="13"/>
      <c r="D18" s="14"/>
      <c r="E18" s="33">
        <v>19</v>
      </c>
      <c r="F18" s="41" t="e">
        <f>#REF!</f>
        <v>#REF!</v>
      </c>
      <c r="G18" s="16" t="e">
        <f t="shared" si="0"/>
        <v>#DIV/0!</v>
      </c>
      <c r="H18" s="16" t="e">
        <f t="shared" si="1"/>
        <v>#REF!</v>
      </c>
      <c r="I18" s="13">
        <f t="shared" si="2"/>
        <v>-19</v>
      </c>
      <c r="J18" s="14" t="e">
        <f t="shared" si="3"/>
        <v>#REF!</v>
      </c>
      <c r="K18" s="12">
        <v>21863</v>
      </c>
      <c r="L18" s="42" t="e">
        <f t="shared" si="4"/>
        <v>#REF!</v>
      </c>
      <c r="M18" s="63"/>
      <c r="N18" s="63"/>
      <c r="O18" s="63"/>
      <c r="P18" s="63"/>
      <c r="Q18" s="63"/>
      <c r="R18" s="63"/>
      <c r="S18" s="51">
        <v>45172</v>
      </c>
      <c r="T18">
        <v>100</v>
      </c>
      <c r="U18" s="57">
        <f t="shared" si="5"/>
        <v>0</v>
      </c>
    </row>
    <row r="19" spans="1:21" ht="15">
      <c r="A19" s="12">
        <v>15</v>
      </c>
      <c r="B19" s="12" t="s">
        <v>43</v>
      </c>
      <c r="C19" s="13"/>
      <c r="D19" s="14"/>
      <c r="E19" s="33">
        <v>4</v>
      </c>
      <c r="F19" s="19">
        <v>50.47</v>
      </c>
      <c r="G19" s="16" t="e">
        <f t="shared" si="0"/>
        <v>#DIV/0!</v>
      </c>
      <c r="H19" s="16" t="e">
        <f t="shared" si="1"/>
        <v>#DIV/0!</v>
      </c>
      <c r="I19" s="13">
        <f t="shared" si="2"/>
        <v>-4</v>
      </c>
      <c r="J19" s="14">
        <f t="shared" si="3"/>
        <v>-50.47</v>
      </c>
      <c r="K19" s="12">
        <v>19958</v>
      </c>
      <c r="L19" s="42">
        <f t="shared" si="4"/>
        <v>2.528810502054314</v>
      </c>
      <c r="M19" s="63"/>
      <c r="N19" s="63"/>
      <c r="O19" s="63"/>
      <c r="P19" s="63"/>
      <c r="Q19" s="63"/>
      <c r="R19" s="63"/>
      <c r="S19" s="51">
        <v>57230</v>
      </c>
      <c r="T19">
        <v>100</v>
      </c>
      <c r="U19" s="57">
        <f t="shared" si="5"/>
        <v>0</v>
      </c>
    </row>
    <row r="20" spans="1:21" ht="15">
      <c r="A20" s="12">
        <v>16</v>
      </c>
      <c r="B20" s="12" t="s">
        <v>44</v>
      </c>
      <c r="C20" s="13"/>
      <c r="D20" s="14"/>
      <c r="E20" s="33">
        <v>8</v>
      </c>
      <c r="F20" s="41" t="e">
        <f>#REF!</f>
        <v>#REF!</v>
      </c>
      <c r="G20" s="16" t="e">
        <f t="shared" si="0"/>
        <v>#DIV/0!</v>
      </c>
      <c r="H20" s="16" t="e">
        <f t="shared" si="1"/>
        <v>#REF!</v>
      </c>
      <c r="I20" s="13">
        <f t="shared" si="2"/>
        <v>-8</v>
      </c>
      <c r="J20" s="14" t="e">
        <f t="shared" si="3"/>
        <v>#REF!</v>
      </c>
      <c r="K20" s="43">
        <v>62415</v>
      </c>
      <c r="L20" s="44" t="e">
        <f t="shared" si="4"/>
        <v>#REF!</v>
      </c>
      <c r="M20" s="63"/>
      <c r="N20" s="63"/>
      <c r="O20" s="63"/>
      <c r="P20" s="63"/>
      <c r="Q20" s="63"/>
      <c r="R20" s="63"/>
      <c r="S20" s="51">
        <v>52559</v>
      </c>
      <c r="T20">
        <v>100</v>
      </c>
      <c r="U20" s="57">
        <f t="shared" si="5"/>
        <v>0</v>
      </c>
    </row>
    <row r="21" spans="1:21" ht="15">
      <c r="A21" s="12">
        <v>17</v>
      </c>
      <c r="B21" s="12" t="s">
        <v>45</v>
      </c>
      <c r="C21" s="13"/>
      <c r="D21" s="14"/>
      <c r="E21" s="33">
        <v>11</v>
      </c>
      <c r="F21" s="39" t="e">
        <f>#REF!</f>
        <v>#REF!</v>
      </c>
      <c r="G21" s="16" t="e">
        <f t="shared" si="0"/>
        <v>#DIV/0!</v>
      </c>
      <c r="H21" s="16" t="e">
        <f t="shared" si="1"/>
        <v>#REF!</v>
      </c>
      <c r="I21" s="13">
        <f t="shared" si="2"/>
        <v>-11</v>
      </c>
      <c r="J21" s="14" t="e">
        <f t="shared" si="3"/>
        <v>#REF!</v>
      </c>
      <c r="K21" s="12">
        <v>11673</v>
      </c>
      <c r="L21" s="42" t="e">
        <f t="shared" si="4"/>
        <v>#REF!</v>
      </c>
      <c r="M21" s="63"/>
      <c r="N21" s="63"/>
      <c r="O21" s="63"/>
      <c r="P21" s="63"/>
      <c r="Q21" s="63"/>
      <c r="R21" s="63"/>
      <c r="S21" s="51">
        <v>23807</v>
      </c>
      <c r="T21">
        <v>100</v>
      </c>
      <c r="U21" s="57">
        <f t="shared" si="5"/>
        <v>0</v>
      </c>
    </row>
    <row r="22" spans="1:21" ht="15">
      <c r="A22" s="12">
        <v>18</v>
      </c>
      <c r="B22" s="12" t="s">
        <v>46</v>
      </c>
      <c r="C22" s="13"/>
      <c r="D22" s="17"/>
      <c r="E22" s="33">
        <v>2</v>
      </c>
      <c r="F22" s="38">
        <v>23.4</v>
      </c>
      <c r="G22" s="16" t="e">
        <f t="shared" si="0"/>
        <v>#DIV/0!</v>
      </c>
      <c r="H22" s="16" t="e">
        <f t="shared" si="1"/>
        <v>#DIV/0!</v>
      </c>
      <c r="I22" s="13">
        <f t="shared" si="2"/>
        <v>-2</v>
      </c>
      <c r="J22" s="14">
        <f t="shared" si="3"/>
        <v>-23.4</v>
      </c>
      <c r="K22" s="12">
        <v>8282</v>
      </c>
      <c r="L22" s="42">
        <f t="shared" si="4"/>
        <v>2.825404491668679</v>
      </c>
      <c r="M22" s="63"/>
      <c r="N22" s="63"/>
      <c r="O22" s="63"/>
      <c r="P22" s="63"/>
      <c r="Q22" s="63"/>
      <c r="R22" s="63"/>
      <c r="S22" s="51">
        <v>24850</v>
      </c>
      <c r="T22">
        <v>100</v>
      </c>
      <c r="U22" s="57">
        <f t="shared" si="5"/>
        <v>0</v>
      </c>
    </row>
    <row r="23" spans="1:21" ht="15">
      <c r="A23" s="12">
        <v>19</v>
      </c>
      <c r="B23" s="12" t="s">
        <v>47</v>
      </c>
      <c r="C23" s="13"/>
      <c r="D23" s="14"/>
      <c r="E23" s="33">
        <v>12</v>
      </c>
      <c r="F23" s="19">
        <v>204.86</v>
      </c>
      <c r="G23" s="16" t="e">
        <f t="shared" si="0"/>
        <v>#DIV/0!</v>
      </c>
      <c r="H23" s="16" t="e">
        <f t="shared" si="1"/>
        <v>#DIV/0!</v>
      </c>
      <c r="I23" s="13">
        <f t="shared" si="2"/>
        <v>-12</v>
      </c>
      <c r="J23" s="14">
        <f t="shared" si="3"/>
        <v>-204.86</v>
      </c>
      <c r="K23" s="12">
        <v>15936</v>
      </c>
      <c r="L23" s="42">
        <f t="shared" si="4"/>
        <v>12.855170682730925</v>
      </c>
      <c r="M23" s="63"/>
      <c r="N23" s="63"/>
      <c r="O23" s="63"/>
      <c r="P23" s="63"/>
      <c r="Q23" s="63"/>
      <c r="R23" s="63"/>
      <c r="S23" s="51">
        <v>55271</v>
      </c>
      <c r="T23">
        <v>100</v>
      </c>
      <c r="U23" s="57">
        <f t="shared" si="5"/>
        <v>0</v>
      </c>
    </row>
    <row r="24" spans="1:21" ht="15">
      <c r="A24" s="12">
        <v>20</v>
      </c>
      <c r="B24" s="12" t="s">
        <v>48</v>
      </c>
      <c r="C24" s="13"/>
      <c r="D24" s="14"/>
      <c r="E24" s="33">
        <v>27</v>
      </c>
      <c r="F24" s="41" t="e">
        <f>#REF!</f>
        <v>#REF!</v>
      </c>
      <c r="G24" s="16" t="e">
        <f t="shared" si="0"/>
        <v>#DIV/0!</v>
      </c>
      <c r="H24" s="16" t="e">
        <f t="shared" si="1"/>
        <v>#REF!</v>
      </c>
      <c r="I24" s="13">
        <f t="shared" si="2"/>
        <v>-27</v>
      </c>
      <c r="J24" s="14" t="e">
        <f t="shared" si="3"/>
        <v>#REF!</v>
      </c>
      <c r="K24" s="12">
        <v>15755</v>
      </c>
      <c r="L24" s="42" t="e">
        <f t="shared" si="4"/>
        <v>#REF!</v>
      </c>
      <c r="M24" s="63"/>
      <c r="N24" s="63"/>
      <c r="O24" s="63"/>
      <c r="P24" s="63"/>
      <c r="Q24" s="63"/>
      <c r="R24" s="63"/>
      <c r="S24" s="51">
        <v>47270</v>
      </c>
      <c r="T24">
        <v>100</v>
      </c>
      <c r="U24" s="57">
        <f t="shared" si="5"/>
        <v>0</v>
      </c>
    </row>
    <row r="25" spans="1:21" ht="15">
      <c r="A25" s="12">
        <v>21</v>
      </c>
      <c r="B25" s="12" t="s">
        <v>49</v>
      </c>
      <c r="C25" s="13"/>
      <c r="D25" s="14"/>
      <c r="E25" s="33">
        <v>18</v>
      </c>
      <c r="F25" s="19">
        <v>121.1</v>
      </c>
      <c r="G25" s="16" t="e">
        <f t="shared" si="0"/>
        <v>#DIV/0!</v>
      </c>
      <c r="H25" s="16" t="e">
        <f t="shared" si="1"/>
        <v>#DIV/0!</v>
      </c>
      <c r="I25" s="13">
        <f t="shared" si="2"/>
        <v>-18</v>
      </c>
      <c r="J25" s="14">
        <f t="shared" si="3"/>
        <v>-121.1</v>
      </c>
      <c r="K25" s="12">
        <v>13684</v>
      </c>
      <c r="L25" s="42">
        <f t="shared" si="4"/>
        <v>8.849751534638994</v>
      </c>
      <c r="M25" s="63"/>
      <c r="N25" s="63"/>
      <c r="O25" s="63"/>
      <c r="P25" s="63"/>
      <c r="Q25" s="63"/>
      <c r="R25" s="63"/>
      <c r="S25" s="51">
        <v>33771</v>
      </c>
      <c r="T25">
        <v>100</v>
      </c>
      <c r="U25" s="57">
        <f>D25/S25*T25*1000</f>
        <v>0</v>
      </c>
    </row>
    <row r="26" spans="1:21" ht="15">
      <c r="A26" s="12"/>
      <c r="B26" s="23" t="s">
        <v>53</v>
      </c>
      <c r="C26" s="24"/>
      <c r="D26" s="25"/>
      <c r="E26" s="34" t="e">
        <f>SUM(E5:E25)</f>
        <v>#REF!</v>
      </c>
      <c r="F26" s="30" t="e">
        <f>SUM(F5:F25)</f>
        <v>#REF!</v>
      </c>
      <c r="G26" s="25" t="e">
        <f>E26/C26*100</f>
        <v>#REF!</v>
      </c>
      <c r="H26" s="25" t="e">
        <f t="shared" si="1"/>
        <v>#REF!</v>
      </c>
      <c r="I26" s="24" t="e">
        <f t="shared" si="2"/>
        <v>#REF!</v>
      </c>
      <c r="J26" s="25" t="e">
        <f t="shared" si="3"/>
        <v>#REF!</v>
      </c>
      <c r="K26" s="12"/>
      <c r="L26" s="42"/>
      <c r="M26" s="63"/>
      <c r="N26" s="63"/>
      <c r="O26" s="63"/>
      <c r="P26" s="63"/>
      <c r="Q26" s="63"/>
      <c r="R26" s="65"/>
      <c r="S26" s="52">
        <v>934606</v>
      </c>
      <c r="T26">
        <v>100</v>
      </c>
      <c r="U26" s="57">
        <f>D26/S26*T26*1000</f>
        <v>0</v>
      </c>
    </row>
    <row r="27" spans="1:21" ht="15">
      <c r="A27" s="12"/>
      <c r="B27" s="15" t="s">
        <v>51</v>
      </c>
      <c r="C27" s="13"/>
      <c r="D27" s="13"/>
      <c r="E27" s="35">
        <v>11</v>
      </c>
      <c r="F27" s="37">
        <v>739</v>
      </c>
      <c r="G27" s="16" t="e">
        <f t="shared" si="0"/>
        <v>#DIV/0!</v>
      </c>
      <c r="H27" s="16" t="e">
        <f t="shared" si="1"/>
        <v>#DIV/0!</v>
      </c>
      <c r="I27" s="13">
        <f t="shared" si="2"/>
        <v>-11</v>
      </c>
      <c r="J27" s="14">
        <f t="shared" si="3"/>
        <v>-739</v>
      </c>
      <c r="K27" s="12"/>
      <c r="L27" s="42"/>
      <c r="M27" s="63"/>
      <c r="N27" s="63"/>
      <c r="O27" s="63"/>
      <c r="P27" s="63"/>
      <c r="Q27" s="63"/>
      <c r="R27" s="65"/>
      <c r="U27" s="57" t="e">
        <f>S27/D27*T27</f>
        <v>#DIV/0!</v>
      </c>
    </row>
    <row r="28" spans="1:21" ht="15.75">
      <c r="A28" s="12"/>
      <c r="B28" s="26" t="s">
        <v>52</v>
      </c>
      <c r="C28" s="27"/>
      <c r="D28" s="28"/>
      <c r="E28" s="36" t="e">
        <f>E26+E27</f>
        <v>#REF!</v>
      </c>
      <c r="F28" s="31" t="e">
        <f>F26+F27</f>
        <v>#REF!</v>
      </c>
      <c r="G28" s="28" t="e">
        <f>E28/C28*100</f>
        <v>#REF!</v>
      </c>
      <c r="H28" s="28" t="e">
        <f t="shared" si="1"/>
        <v>#REF!</v>
      </c>
      <c r="I28" s="27" t="e">
        <f t="shared" si="2"/>
        <v>#REF!</v>
      </c>
      <c r="J28" s="29" t="e">
        <f t="shared" si="3"/>
        <v>#REF!</v>
      </c>
      <c r="K28" s="45">
        <v>445883</v>
      </c>
      <c r="L28" s="46" t="e">
        <f t="shared" si="4"/>
        <v>#REF!</v>
      </c>
      <c r="M28" s="63"/>
      <c r="N28" s="63"/>
      <c r="O28" s="63"/>
      <c r="P28" s="63"/>
      <c r="Q28" s="63"/>
      <c r="R28" s="66"/>
      <c r="S28" s="53">
        <v>934606</v>
      </c>
      <c r="T28">
        <v>100</v>
      </c>
      <c r="U28" s="57" t="e">
        <f>S28/D28*T28</f>
        <v>#DIV/0!</v>
      </c>
    </row>
    <row r="29" spans="6:8" ht="15">
      <c r="F29" s="22"/>
      <c r="G29" s="21"/>
      <c r="H29" s="21"/>
    </row>
  </sheetData>
  <sheetProtection/>
  <mergeCells count="6">
    <mergeCell ref="C3:D3"/>
    <mergeCell ref="E3:F3"/>
    <mergeCell ref="B3:B4"/>
    <mergeCell ref="I3:J3"/>
    <mergeCell ref="G3:H3"/>
    <mergeCell ref="K3:K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C61" sqref="C61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40.28125" style="0" customWidth="1"/>
    <col min="4" max="4" width="16.57421875" style="0" customWidth="1"/>
    <col min="6" max="6" width="17.7109375" style="0" customWidth="1"/>
    <col min="7" max="7" width="11.28125" style="0" customWidth="1"/>
    <col min="10" max="10" width="92.421875" style="0" customWidth="1"/>
  </cols>
  <sheetData>
    <row r="1" spans="1:10" ht="45">
      <c r="A1">
        <v>1</v>
      </c>
      <c r="B1" s="59" t="s">
        <v>109</v>
      </c>
      <c r="C1" s="59" t="s">
        <v>184</v>
      </c>
      <c r="D1" s="59" t="s">
        <v>12</v>
      </c>
      <c r="E1" s="59">
        <v>100</v>
      </c>
      <c r="F1" s="59" t="s">
        <v>141</v>
      </c>
      <c r="G1" s="59">
        <v>14</v>
      </c>
      <c r="H1" s="59">
        <v>0</v>
      </c>
      <c r="I1" s="59">
        <v>0</v>
      </c>
      <c r="J1" s="59" t="s">
        <v>153</v>
      </c>
    </row>
    <row r="2" spans="1:10" ht="45">
      <c r="A2">
        <v>2</v>
      </c>
      <c r="B2" s="59" t="s">
        <v>110</v>
      </c>
      <c r="C2" s="59" t="s">
        <v>185</v>
      </c>
      <c r="D2" s="59" t="s">
        <v>72</v>
      </c>
      <c r="E2" s="59">
        <v>30</v>
      </c>
      <c r="F2" s="59" t="s">
        <v>131</v>
      </c>
      <c r="G2" s="59">
        <v>4</v>
      </c>
      <c r="H2" s="59">
        <v>0</v>
      </c>
      <c r="I2" s="59">
        <v>2</v>
      </c>
      <c r="J2" s="59" t="s">
        <v>154</v>
      </c>
    </row>
    <row r="3" spans="1:10" ht="30">
      <c r="A3">
        <v>3</v>
      </c>
      <c r="B3" s="59" t="s">
        <v>74</v>
      </c>
      <c r="C3" s="59" t="s">
        <v>156</v>
      </c>
      <c r="D3" s="59" t="s">
        <v>75</v>
      </c>
      <c r="E3" s="59">
        <v>36</v>
      </c>
      <c r="F3" s="59" t="s">
        <v>111</v>
      </c>
      <c r="G3" s="59">
        <v>0.5</v>
      </c>
      <c r="H3" s="59">
        <v>0</v>
      </c>
      <c r="I3" s="59">
        <v>1</v>
      </c>
      <c r="J3" s="59" t="s">
        <v>132</v>
      </c>
    </row>
    <row r="4" spans="1:10" ht="30">
      <c r="A4">
        <v>4</v>
      </c>
      <c r="B4" s="59" t="s">
        <v>77</v>
      </c>
      <c r="C4" s="59" t="s">
        <v>157</v>
      </c>
      <c r="D4" s="59">
        <v>60</v>
      </c>
      <c r="E4" s="59">
        <v>60</v>
      </c>
      <c r="F4" s="59">
        <v>2021</v>
      </c>
      <c r="G4" s="59">
        <v>3.3</v>
      </c>
      <c r="H4" s="59"/>
      <c r="I4" s="59">
        <v>3</v>
      </c>
      <c r="J4" s="59">
        <v>1</v>
      </c>
    </row>
    <row r="5" spans="1:10" ht="30">
      <c r="A5">
        <v>5</v>
      </c>
      <c r="B5" s="59" t="s">
        <v>143</v>
      </c>
      <c r="C5" s="59" t="s">
        <v>158</v>
      </c>
      <c r="D5" s="59">
        <v>100</v>
      </c>
      <c r="E5" s="59">
        <v>100</v>
      </c>
      <c r="F5" s="59" t="s">
        <v>68</v>
      </c>
      <c r="G5" s="59">
        <v>16.7</v>
      </c>
      <c r="H5" s="59">
        <v>4.9</v>
      </c>
      <c r="I5" s="59">
        <v>5</v>
      </c>
      <c r="J5" s="59">
        <v>1</v>
      </c>
    </row>
    <row r="6" spans="1:10" ht="27" customHeight="1">
      <c r="A6">
        <v>6</v>
      </c>
      <c r="B6" s="59" t="s">
        <v>144</v>
      </c>
      <c r="C6" s="59" t="s">
        <v>160</v>
      </c>
      <c r="D6" s="59">
        <v>100</v>
      </c>
      <c r="E6" s="59">
        <v>100</v>
      </c>
      <c r="F6" s="59" t="s">
        <v>68</v>
      </c>
      <c r="G6" s="59">
        <v>9.08</v>
      </c>
      <c r="H6" s="59"/>
      <c r="I6" s="59">
        <v>3</v>
      </c>
      <c r="J6" s="59">
        <v>1</v>
      </c>
    </row>
    <row r="7" spans="1:10" ht="30">
      <c r="A7">
        <v>7</v>
      </c>
      <c r="B7" s="59" t="s">
        <v>145</v>
      </c>
      <c r="C7" s="59" t="s">
        <v>159</v>
      </c>
      <c r="D7" s="59">
        <v>100</v>
      </c>
      <c r="E7" s="59">
        <v>100</v>
      </c>
      <c r="F7" s="59" t="s">
        <v>13</v>
      </c>
      <c r="G7" s="59">
        <v>6</v>
      </c>
      <c r="H7" s="59"/>
      <c r="I7" s="59">
        <v>2</v>
      </c>
      <c r="J7" s="59" t="s">
        <v>149</v>
      </c>
    </row>
    <row r="8" spans="1:10" ht="30">
      <c r="A8">
        <v>8</v>
      </c>
      <c r="B8" s="59" t="s">
        <v>145</v>
      </c>
      <c r="C8" s="59" t="s">
        <v>161</v>
      </c>
      <c r="D8" s="59">
        <v>360</v>
      </c>
      <c r="E8" s="59">
        <v>360</v>
      </c>
      <c r="F8" s="59" t="s">
        <v>13</v>
      </c>
      <c r="G8" s="59">
        <v>2</v>
      </c>
      <c r="H8" s="59"/>
      <c r="I8" s="59"/>
      <c r="J8" s="59" t="s">
        <v>150</v>
      </c>
    </row>
    <row r="9" spans="1:10" ht="30">
      <c r="A9">
        <v>9</v>
      </c>
      <c r="B9" s="59" t="s">
        <v>92</v>
      </c>
      <c r="C9" s="59" t="s">
        <v>162</v>
      </c>
      <c r="D9" s="59">
        <v>20</v>
      </c>
      <c r="E9" s="59">
        <v>20</v>
      </c>
      <c r="F9" s="59">
        <v>2021</v>
      </c>
      <c r="G9" s="59">
        <v>0.7</v>
      </c>
      <c r="H9" s="59"/>
      <c r="I9" s="59"/>
      <c r="J9" s="59">
        <v>1</v>
      </c>
    </row>
    <row r="10" spans="1:10" ht="30">
      <c r="A10">
        <v>10</v>
      </c>
      <c r="B10" s="59" t="s">
        <v>91</v>
      </c>
      <c r="C10" s="59" t="s">
        <v>161</v>
      </c>
      <c r="D10" s="59">
        <v>200</v>
      </c>
      <c r="E10" s="59">
        <v>200</v>
      </c>
      <c r="F10" s="59">
        <v>2021</v>
      </c>
      <c r="G10" s="59">
        <v>2</v>
      </c>
      <c r="H10" s="59"/>
      <c r="I10" s="59"/>
      <c r="J10" s="59">
        <v>1</v>
      </c>
    </row>
    <row r="11" spans="1:10" ht="30">
      <c r="A11">
        <v>11</v>
      </c>
      <c r="B11" s="59" t="s">
        <v>146</v>
      </c>
      <c r="C11" s="59" t="s">
        <v>163</v>
      </c>
      <c r="D11" s="59">
        <v>100</v>
      </c>
      <c r="E11" s="59">
        <v>100</v>
      </c>
      <c r="F11" s="59" t="s">
        <v>13</v>
      </c>
      <c r="G11" s="59">
        <v>6</v>
      </c>
      <c r="H11" s="59"/>
      <c r="I11" s="59">
        <v>2</v>
      </c>
      <c r="J11" s="59">
        <v>1</v>
      </c>
    </row>
    <row r="12" spans="1:10" ht="30">
      <c r="A12">
        <v>12</v>
      </c>
      <c r="B12" s="60" t="s">
        <v>147</v>
      </c>
      <c r="C12" s="59" t="s">
        <v>164</v>
      </c>
      <c r="D12" s="60">
        <v>100</v>
      </c>
      <c r="E12" s="60">
        <v>100</v>
      </c>
      <c r="F12" s="60" t="s">
        <v>68</v>
      </c>
      <c r="G12" s="60">
        <v>8</v>
      </c>
      <c r="H12" s="60"/>
      <c r="I12" s="60">
        <v>3</v>
      </c>
      <c r="J12" s="60">
        <v>1</v>
      </c>
    </row>
    <row r="13" spans="1:10" ht="30">
      <c r="A13">
        <v>13</v>
      </c>
      <c r="B13" s="60" t="s">
        <v>102</v>
      </c>
      <c r="C13" s="59" t="s">
        <v>165</v>
      </c>
      <c r="D13" s="60">
        <v>200</v>
      </c>
      <c r="E13" s="60">
        <v>200</v>
      </c>
      <c r="F13" s="60">
        <v>2021</v>
      </c>
      <c r="G13" s="60">
        <v>3</v>
      </c>
      <c r="H13" s="60"/>
      <c r="I13" s="60"/>
      <c r="J13" s="60">
        <v>1</v>
      </c>
    </row>
    <row r="14" spans="1:10" ht="45">
      <c r="A14">
        <v>14</v>
      </c>
      <c r="B14" s="60" t="s">
        <v>113</v>
      </c>
      <c r="C14" s="59" t="s">
        <v>166</v>
      </c>
      <c r="D14" s="60" t="s">
        <v>114</v>
      </c>
      <c r="E14" s="60">
        <v>500</v>
      </c>
      <c r="F14" s="60" t="s">
        <v>116</v>
      </c>
      <c r="G14" s="60">
        <v>5</v>
      </c>
      <c r="H14" s="60"/>
      <c r="I14" s="60"/>
      <c r="J14" s="60">
        <v>0.95</v>
      </c>
    </row>
    <row r="15" spans="1:10" ht="29.25" customHeight="1">
      <c r="A15">
        <v>15</v>
      </c>
      <c r="B15" s="59" t="s">
        <v>19</v>
      </c>
      <c r="C15" s="59" t="s">
        <v>167</v>
      </c>
      <c r="D15" s="59">
        <v>150</v>
      </c>
      <c r="E15" s="59">
        <v>150</v>
      </c>
      <c r="F15" s="59" t="s">
        <v>13</v>
      </c>
      <c r="G15" s="59">
        <v>15</v>
      </c>
      <c r="H15" s="59">
        <v>5</v>
      </c>
      <c r="I15" s="59"/>
      <c r="J15" s="59" t="s">
        <v>136</v>
      </c>
    </row>
    <row r="16" spans="1:10" ht="30">
      <c r="A16">
        <v>16</v>
      </c>
      <c r="B16" s="59" t="s">
        <v>70</v>
      </c>
      <c r="C16" s="59" t="s">
        <v>168</v>
      </c>
      <c r="D16" s="59">
        <v>10</v>
      </c>
      <c r="E16" s="59">
        <v>10</v>
      </c>
      <c r="F16" s="59">
        <v>2021</v>
      </c>
      <c r="G16" s="59">
        <v>2.3</v>
      </c>
      <c r="H16" s="59">
        <v>1.38</v>
      </c>
      <c r="I16" s="59"/>
      <c r="J16" s="59" t="s">
        <v>119</v>
      </c>
    </row>
    <row r="17" spans="1:10" ht="45">
      <c r="A17">
        <v>17</v>
      </c>
      <c r="B17" s="59" t="s">
        <v>93</v>
      </c>
      <c r="C17" s="59" t="s">
        <v>198</v>
      </c>
      <c r="D17" s="59" t="s">
        <v>12</v>
      </c>
      <c r="E17" s="59">
        <v>100</v>
      </c>
      <c r="F17" s="59" t="s">
        <v>79</v>
      </c>
      <c r="G17" s="59">
        <v>49.85</v>
      </c>
      <c r="H17" s="59">
        <v>11.06</v>
      </c>
      <c r="I17" s="59">
        <v>3</v>
      </c>
      <c r="J17" s="59" t="s">
        <v>151</v>
      </c>
    </row>
    <row r="18" spans="1:10" ht="30">
      <c r="A18">
        <v>18</v>
      </c>
      <c r="B18" s="59" t="s">
        <v>80</v>
      </c>
      <c r="C18" s="59" t="s">
        <v>199</v>
      </c>
      <c r="D18" s="59" t="s">
        <v>24</v>
      </c>
      <c r="E18" s="59">
        <v>500</v>
      </c>
      <c r="F18" s="59" t="s">
        <v>81</v>
      </c>
      <c r="G18" s="59">
        <v>1.4</v>
      </c>
      <c r="H18" s="59">
        <v>0</v>
      </c>
      <c r="I18" s="59">
        <v>0</v>
      </c>
      <c r="J18" s="59">
        <v>1</v>
      </c>
    </row>
    <row r="19" spans="1:10" ht="30">
      <c r="A19">
        <v>19</v>
      </c>
      <c r="B19" s="59" t="s">
        <v>94</v>
      </c>
      <c r="C19" s="59" t="s">
        <v>200</v>
      </c>
      <c r="D19" s="59" t="s">
        <v>95</v>
      </c>
      <c r="E19" s="59">
        <v>2</v>
      </c>
      <c r="F19" s="59">
        <v>2021</v>
      </c>
      <c r="G19" s="59">
        <v>7</v>
      </c>
      <c r="H19" s="59">
        <v>0</v>
      </c>
      <c r="I19" s="59">
        <v>2</v>
      </c>
      <c r="J19" s="59">
        <v>1</v>
      </c>
    </row>
    <row r="20" spans="1:10" ht="30">
      <c r="A20">
        <v>20</v>
      </c>
      <c r="B20" s="59" t="s">
        <v>82</v>
      </c>
      <c r="C20" s="59" t="s">
        <v>201</v>
      </c>
      <c r="D20" s="59">
        <v>500</v>
      </c>
      <c r="E20" s="59">
        <v>500</v>
      </c>
      <c r="F20" s="59" t="s">
        <v>13</v>
      </c>
      <c r="G20" s="59">
        <v>3.6</v>
      </c>
      <c r="H20" s="59">
        <v>1.5</v>
      </c>
      <c r="I20" s="59">
        <v>1</v>
      </c>
      <c r="J20" s="59">
        <v>1</v>
      </c>
    </row>
    <row r="21" spans="1:10" ht="45">
      <c r="A21">
        <v>21</v>
      </c>
      <c r="B21" s="60" t="s">
        <v>97</v>
      </c>
      <c r="C21" s="59" t="s">
        <v>169</v>
      </c>
      <c r="D21" s="60" t="s">
        <v>16</v>
      </c>
      <c r="E21" s="60">
        <v>50</v>
      </c>
      <c r="F21" s="60">
        <v>2021</v>
      </c>
      <c r="G21" s="60">
        <v>1.5</v>
      </c>
      <c r="H21" s="60"/>
      <c r="I21" s="60">
        <v>2</v>
      </c>
      <c r="J21" s="60">
        <v>1</v>
      </c>
    </row>
    <row r="22" spans="1:10" ht="45">
      <c r="A22">
        <v>22</v>
      </c>
      <c r="B22" s="59" t="s">
        <v>104</v>
      </c>
      <c r="C22" s="59" t="s">
        <v>172</v>
      </c>
      <c r="D22" s="59"/>
      <c r="E22" s="59"/>
      <c r="F22" s="59" t="s">
        <v>105</v>
      </c>
      <c r="G22" s="59">
        <v>50</v>
      </c>
      <c r="H22" s="59">
        <v>0</v>
      </c>
      <c r="I22" s="59">
        <v>40</v>
      </c>
      <c r="J22" s="59" t="s">
        <v>170</v>
      </c>
    </row>
    <row r="23" spans="1:10" ht="30.75" customHeight="1">
      <c r="A23">
        <v>23</v>
      </c>
      <c r="B23" s="59" t="s">
        <v>85</v>
      </c>
      <c r="C23" s="59" t="s">
        <v>173</v>
      </c>
      <c r="D23" s="59" t="s">
        <v>65</v>
      </c>
      <c r="E23" s="59"/>
      <c r="F23" s="59" t="s">
        <v>15</v>
      </c>
      <c r="G23" s="59">
        <v>2.2</v>
      </c>
      <c r="H23" s="59">
        <v>2</v>
      </c>
      <c r="I23" s="59">
        <v>1</v>
      </c>
      <c r="J23" s="59" t="s">
        <v>171</v>
      </c>
    </row>
    <row r="24" spans="1:10" ht="30">
      <c r="A24">
        <v>24</v>
      </c>
      <c r="B24" s="59" t="s">
        <v>100</v>
      </c>
      <c r="C24" s="59" t="s">
        <v>174</v>
      </c>
      <c r="D24" s="59" t="s">
        <v>73</v>
      </c>
      <c r="E24" s="59">
        <v>600</v>
      </c>
      <c r="F24" s="59" t="s">
        <v>98</v>
      </c>
      <c r="G24" s="59">
        <v>1.5</v>
      </c>
      <c r="H24" s="59"/>
      <c r="I24" s="59"/>
      <c r="J24" s="59">
        <v>1</v>
      </c>
    </row>
    <row r="25" spans="1:10" ht="30">
      <c r="A25">
        <v>25</v>
      </c>
      <c r="B25" s="59" t="s">
        <v>26</v>
      </c>
      <c r="C25" s="59" t="s">
        <v>175</v>
      </c>
      <c r="D25" s="59"/>
      <c r="E25" s="59"/>
      <c r="F25" s="59">
        <v>2021</v>
      </c>
      <c r="G25" s="59">
        <v>5</v>
      </c>
      <c r="H25" s="59"/>
      <c r="I25" s="59"/>
      <c r="J25" s="59">
        <v>1</v>
      </c>
    </row>
    <row r="26" spans="1:10" ht="30">
      <c r="A26">
        <v>26</v>
      </c>
      <c r="B26" s="59" t="s">
        <v>87</v>
      </c>
      <c r="C26" s="59" t="s">
        <v>176</v>
      </c>
      <c r="D26" s="59" t="s">
        <v>96</v>
      </c>
      <c r="E26" s="59">
        <v>2000</v>
      </c>
      <c r="F26" s="59">
        <v>2021</v>
      </c>
      <c r="G26" s="59">
        <v>5.5</v>
      </c>
      <c r="H26" s="59">
        <v>3</v>
      </c>
      <c r="I26" s="59"/>
      <c r="J26" s="59">
        <v>1</v>
      </c>
    </row>
    <row r="27" spans="1:10" ht="30">
      <c r="A27">
        <v>27</v>
      </c>
      <c r="B27" s="59" t="s">
        <v>20</v>
      </c>
      <c r="C27" s="59" t="s">
        <v>177</v>
      </c>
      <c r="D27" s="59" t="s">
        <v>12</v>
      </c>
      <c r="E27" s="59">
        <v>100</v>
      </c>
      <c r="F27" s="59">
        <v>2021</v>
      </c>
      <c r="G27" s="59">
        <v>6.5</v>
      </c>
      <c r="H27" s="59">
        <v>4</v>
      </c>
      <c r="I27" s="59">
        <v>2</v>
      </c>
      <c r="J27" s="59">
        <v>1</v>
      </c>
    </row>
    <row r="28" spans="1:10" ht="30">
      <c r="A28">
        <v>28</v>
      </c>
      <c r="B28" s="59" t="s">
        <v>21</v>
      </c>
      <c r="C28" s="59" t="s">
        <v>178</v>
      </c>
      <c r="D28" s="59" t="s">
        <v>16</v>
      </c>
      <c r="E28" s="59">
        <v>30</v>
      </c>
      <c r="F28" s="59">
        <v>2021</v>
      </c>
      <c r="G28" s="59">
        <v>1.7</v>
      </c>
      <c r="H28" s="59">
        <v>1.2</v>
      </c>
      <c r="I28" s="59">
        <v>0</v>
      </c>
      <c r="J28" s="59">
        <v>1</v>
      </c>
    </row>
    <row r="29" spans="1:10" ht="30">
      <c r="A29">
        <v>29</v>
      </c>
      <c r="B29" s="59" t="s">
        <v>22</v>
      </c>
      <c r="C29" s="59" t="s">
        <v>179</v>
      </c>
      <c r="D29" s="59"/>
      <c r="E29" s="59"/>
      <c r="F29" s="59">
        <v>2021</v>
      </c>
      <c r="G29" s="59">
        <v>4.5</v>
      </c>
      <c r="H29" s="59"/>
      <c r="I29" s="59"/>
      <c r="J29" s="59">
        <v>1</v>
      </c>
    </row>
    <row r="30" spans="1:10" ht="30">
      <c r="A30">
        <v>30</v>
      </c>
      <c r="B30" s="59" t="s">
        <v>128</v>
      </c>
      <c r="C30" s="59" t="s">
        <v>181</v>
      </c>
      <c r="D30" s="59">
        <v>450</v>
      </c>
      <c r="E30" s="59">
        <v>450</v>
      </c>
      <c r="F30" s="59">
        <v>2021</v>
      </c>
      <c r="G30" s="59">
        <v>2.2</v>
      </c>
      <c r="H30" s="59">
        <v>0</v>
      </c>
      <c r="I30" s="59">
        <v>0</v>
      </c>
      <c r="J30" s="59">
        <v>1</v>
      </c>
    </row>
    <row r="31" spans="1:10" ht="30">
      <c r="A31">
        <v>31</v>
      </c>
      <c r="B31" s="59" t="s">
        <v>129</v>
      </c>
      <c r="C31" s="59" t="s">
        <v>180</v>
      </c>
      <c r="D31" s="59"/>
      <c r="E31" s="59"/>
      <c r="F31" s="59">
        <v>2021</v>
      </c>
      <c r="G31" s="59">
        <v>8.5</v>
      </c>
      <c r="H31" s="59">
        <v>3.5</v>
      </c>
      <c r="I31" s="59"/>
      <c r="J31" s="59">
        <v>1</v>
      </c>
    </row>
    <row r="32" spans="1:10" ht="30">
      <c r="A32">
        <v>32</v>
      </c>
      <c r="B32" s="59" t="s">
        <v>57</v>
      </c>
      <c r="C32" s="59" t="s">
        <v>182</v>
      </c>
      <c r="D32" s="59" t="s">
        <v>58</v>
      </c>
      <c r="E32" s="59">
        <v>10</v>
      </c>
      <c r="F32" s="59">
        <v>2021</v>
      </c>
      <c r="G32" s="59">
        <v>0.4</v>
      </c>
      <c r="H32" s="59"/>
      <c r="I32" s="59"/>
      <c r="J32" s="59">
        <v>1</v>
      </c>
    </row>
    <row r="33" spans="1:10" ht="45">
      <c r="A33">
        <v>33</v>
      </c>
      <c r="B33" s="59" t="s">
        <v>83</v>
      </c>
      <c r="C33" s="59" t="s">
        <v>183</v>
      </c>
      <c r="D33" s="59" t="s">
        <v>73</v>
      </c>
      <c r="E33" s="59">
        <v>600</v>
      </c>
      <c r="F33" s="59">
        <v>2021</v>
      </c>
      <c r="G33" s="59">
        <v>2.5</v>
      </c>
      <c r="H33" s="59">
        <v>0</v>
      </c>
      <c r="I33" s="59">
        <v>0</v>
      </c>
      <c r="J33" s="59">
        <v>1</v>
      </c>
    </row>
    <row r="34" spans="2:10" ht="15">
      <c r="B34" s="58"/>
      <c r="C34" s="58"/>
      <c r="D34" s="58"/>
      <c r="E34" s="58"/>
      <c r="F34" s="58"/>
      <c r="G34" s="61">
        <f>SUM(G1:G33)</f>
        <v>251.42999999999998</v>
      </c>
      <c r="H34" s="58"/>
      <c r="I34" s="58"/>
      <c r="J34" s="58"/>
    </row>
    <row r="35" spans="2:10" ht="15">
      <c r="B35" s="58"/>
      <c r="C35" s="58"/>
      <c r="D35" s="58"/>
      <c r="E35" s="58"/>
      <c r="F35" s="58"/>
      <c r="G35" s="58"/>
      <c r="H35" s="58"/>
      <c r="I35" s="58"/>
      <c r="J35" s="58"/>
    </row>
    <row r="38" spans="1:10" ht="45">
      <c r="A38">
        <v>1</v>
      </c>
      <c r="B38" s="59" t="s">
        <v>74</v>
      </c>
      <c r="C38" s="59" t="s">
        <v>186</v>
      </c>
      <c r="D38" s="59" t="s">
        <v>10</v>
      </c>
      <c r="E38" s="59">
        <v>100</v>
      </c>
      <c r="F38" s="59" t="s">
        <v>112</v>
      </c>
      <c r="G38" s="59">
        <v>0.5</v>
      </c>
      <c r="H38" s="59">
        <v>0</v>
      </c>
      <c r="I38" s="59">
        <v>0</v>
      </c>
      <c r="J38" s="59" t="s">
        <v>155</v>
      </c>
    </row>
    <row r="39" spans="1:10" ht="30">
      <c r="A39">
        <v>2</v>
      </c>
      <c r="B39" s="59" t="s">
        <v>142</v>
      </c>
      <c r="C39" s="59" t="s">
        <v>187</v>
      </c>
      <c r="D39" s="59">
        <v>50</v>
      </c>
      <c r="E39" s="59">
        <v>50</v>
      </c>
      <c r="F39" s="59">
        <v>2021</v>
      </c>
      <c r="G39" s="59">
        <v>3.3</v>
      </c>
      <c r="H39" s="59"/>
      <c r="I39" s="59">
        <v>3</v>
      </c>
      <c r="J39" s="59" t="s">
        <v>76</v>
      </c>
    </row>
    <row r="40" spans="1:10" ht="30">
      <c r="A40">
        <v>3</v>
      </c>
      <c r="B40" s="59" t="s">
        <v>78</v>
      </c>
      <c r="C40" s="59" t="s">
        <v>188</v>
      </c>
      <c r="D40" s="59">
        <v>30</v>
      </c>
      <c r="E40" s="59">
        <v>30</v>
      </c>
      <c r="F40" s="59" t="s">
        <v>13</v>
      </c>
      <c r="G40" s="59">
        <v>4</v>
      </c>
      <c r="H40" s="59"/>
      <c r="I40" s="59">
        <v>2</v>
      </c>
      <c r="J40" s="59" t="s">
        <v>133</v>
      </c>
    </row>
    <row r="41" spans="1:10" ht="15">
      <c r="A41">
        <v>4</v>
      </c>
      <c r="B41" s="59" t="s">
        <v>148</v>
      </c>
      <c r="C41" s="59" t="s">
        <v>189</v>
      </c>
      <c r="D41" s="59">
        <v>400</v>
      </c>
      <c r="E41" s="59">
        <v>400</v>
      </c>
      <c r="F41" s="59" t="s">
        <v>68</v>
      </c>
      <c r="G41" s="59">
        <v>2</v>
      </c>
      <c r="H41" s="59"/>
      <c r="I41" s="59"/>
      <c r="J41" s="59" t="s">
        <v>134</v>
      </c>
    </row>
    <row r="42" spans="1:10" ht="15">
      <c r="A42">
        <v>5</v>
      </c>
      <c r="B42" s="59" t="s">
        <v>113</v>
      </c>
      <c r="C42" s="59" t="s">
        <v>190</v>
      </c>
      <c r="D42" s="59">
        <v>1000</v>
      </c>
      <c r="E42" s="59">
        <v>1000</v>
      </c>
      <c r="F42" s="59" t="s">
        <v>115</v>
      </c>
      <c r="G42" s="59">
        <v>4.5</v>
      </c>
      <c r="H42" s="59"/>
      <c r="I42" s="59"/>
      <c r="J42" s="59" t="s">
        <v>135</v>
      </c>
    </row>
    <row r="43" spans="1:10" ht="30">
      <c r="A43">
        <v>6</v>
      </c>
      <c r="B43" s="59" t="s">
        <v>113</v>
      </c>
      <c r="C43" s="59" t="s">
        <v>191</v>
      </c>
      <c r="D43" s="59" t="s">
        <v>114</v>
      </c>
      <c r="E43" s="59">
        <v>500</v>
      </c>
      <c r="F43" s="59" t="s">
        <v>116</v>
      </c>
      <c r="G43" s="59">
        <v>5</v>
      </c>
      <c r="H43" s="59"/>
      <c r="I43" s="59"/>
      <c r="J43" s="59">
        <v>0.95</v>
      </c>
    </row>
    <row r="44" spans="1:10" ht="30">
      <c r="A44">
        <v>7</v>
      </c>
      <c r="B44" s="59" t="s">
        <v>25</v>
      </c>
      <c r="C44" s="59" t="s">
        <v>193</v>
      </c>
      <c r="D44" s="59" t="s">
        <v>106</v>
      </c>
      <c r="E44" s="59">
        <v>1200</v>
      </c>
      <c r="F44" s="59">
        <v>2021</v>
      </c>
      <c r="G44" s="59">
        <v>5</v>
      </c>
      <c r="H44" s="59"/>
      <c r="I44" s="59"/>
      <c r="J44" s="59" t="s">
        <v>192</v>
      </c>
    </row>
    <row r="45" spans="1:10" ht="30">
      <c r="A45">
        <v>8</v>
      </c>
      <c r="B45" s="59" t="s">
        <v>99</v>
      </c>
      <c r="C45" s="59" t="s">
        <v>196</v>
      </c>
      <c r="D45" s="59" t="s">
        <v>63</v>
      </c>
      <c r="E45" s="59">
        <v>110</v>
      </c>
      <c r="F45" s="59">
        <v>2021</v>
      </c>
      <c r="G45" s="59">
        <v>16.26</v>
      </c>
      <c r="H45" s="59"/>
      <c r="I45" s="59">
        <v>3</v>
      </c>
      <c r="J45" s="59"/>
    </row>
    <row r="46" spans="1:10" ht="30">
      <c r="A46">
        <v>9</v>
      </c>
      <c r="B46" s="59" t="s">
        <v>71</v>
      </c>
      <c r="C46" s="59" t="s">
        <v>195</v>
      </c>
      <c r="D46" s="59" t="s">
        <v>12</v>
      </c>
      <c r="E46" s="59">
        <v>100</v>
      </c>
      <c r="F46" s="59" t="s">
        <v>15</v>
      </c>
      <c r="G46" s="59">
        <v>2.4</v>
      </c>
      <c r="H46" s="59"/>
      <c r="I46" s="59"/>
      <c r="J46" s="59" t="s">
        <v>194</v>
      </c>
    </row>
    <row r="47" spans="1:10" ht="30">
      <c r="A47">
        <v>10</v>
      </c>
      <c r="B47" s="59" t="s">
        <v>69</v>
      </c>
      <c r="C47" s="59" t="s">
        <v>197</v>
      </c>
      <c r="D47" s="59" t="s">
        <v>12</v>
      </c>
      <c r="E47" s="59">
        <v>100</v>
      </c>
      <c r="F47" s="59" t="s">
        <v>117</v>
      </c>
      <c r="G47" s="59">
        <v>4</v>
      </c>
      <c r="H47" s="59"/>
      <c r="I47" s="59">
        <v>2</v>
      </c>
      <c r="J47" s="59" t="s">
        <v>108</v>
      </c>
    </row>
    <row r="48" spans="1:10" ht="30">
      <c r="A48">
        <v>11</v>
      </c>
      <c r="B48" s="59" t="s">
        <v>84</v>
      </c>
      <c r="C48" s="59" t="s">
        <v>197</v>
      </c>
      <c r="D48" s="59" t="s">
        <v>12</v>
      </c>
      <c r="E48" s="59">
        <v>100</v>
      </c>
      <c r="F48" s="59" t="s">
        <v>118</v>
      </c>
      <c r="G48" s="59">
        <v>5</v>
      </c>
      <c r="H48" s="59"/>
      <c r="I48" s="59">
        <v>2</v>
      </c>
      <c r="J48" s="59"/>
    </row>
    <row r="49" spans="1:10" ht="30">
      <c r="A49">
        <v>12</v>
      </c>
      <c r="B49" s="59" t="s">
        <v>66</v>
      </c>
      <c r="C49" s="59" t="s">
        <v>202</v>
      </c>
      <c r="D49" s="59" t="s">
        <v>16</v>
      </c>
      <c r="E49" s="59">
        <v>50</v>
      </c>
      <c r="F49" s="59">
        <v>2021</v>
      </c>
      <c r="G49" s="59">
        <v>5</v>
      </c>
      <c r="H49" s="59">
        <v>4</v>
      </c>
      <c r="I49" s="59">
        <v>2</v>
      </c>
      <c r="J49" s="59" t="s">
        <v>152</v>
      </c>
    </row>
    <row r="50" spans="1:10" ht="30">
      <c r="A50">
        <v>13</v>
      </c>
      <c r="B50" s="59" t="s">
        <v>28</v>
      </c>
      <c r="C50" s="59" t="s">
        <v>203</v>
      </c>
      <c r="D50" s="59" t="s">
        <v>29</v>
      </c>
      <c r="E50" s="59">
        <v>900</v>
      </c>
      <c r="F50" s="59" t="s">
        <v>13</v>
      </c>
      <c r="G50" s="59">
        <v>3</v>
      </c>
      <c r="H50" s="59"/>
      <c r="I50" s="59"/>
      <c r="J50" s="59" t="s">
        <v>140</v>
      </c>
    </row>
    <row r="51" spans="1:10" ht="30">
      <c r="A51">
        <v>14</v>
      </c>
      <c r="B51" s="59" t="s">
        <v>86</v>
      </c>
      <c r="C51" s="59" t="s">
        <v>205</v>
      </c>
      <c r="D51" s="59" t="s">
        <v>27</v>
      </c>
      <c r="E51" s="59"/>
      <c r="F51" s="59">
        <v>2021</v>
      </c>
      <c r="G51" s="59">
        <v>6</v>
      </c>
      <c r="H51" s="59"/>
      <c r="I51" s="59"/>
      <c r="J51" s="59" t="s">
        <v>120</v>
      </c>
    </row>
    <row r="52" spans="1:10" ht="45">
      <c r="A52">
        <v>15</v>
      </c>
      <c r="B52" s="59" t="s">
        <v>18</v>
      </c>
      <c r="C52" s="59" t="s">
        <v>206</v>
      </c>
      <c r="D52" s="59" t="s">
        <v>16</v>
      </c>
      <c r="E52" s="59">
        <v>50</v>
      </c>
      <c r="F52" s="59" t="s">
        <v>13</v>
      </c>
      <c r="G52" s="59">
        <v>3</v>
      </c>
      <c r="H52" s="59"/>
      <c r="I52" s="59"/>
      <c r="J52" s="59" t="s">
        <v>121</v>
      </c>
    </row>
    <row r="53" spans="1:10" ht="30">
      <c r="A53">
        <v>16</v>
      </c>
      <c r="B53" s="59" t="s">
        <v>26</v>
      </c>
      <c r="C53" s="59" t="s">
        <v>207</v>
      </c>
      <c r="D53" s="59" t="s">
        <v>27</v>
      </c>
      <c r="E53" s="59">
        <v>1000</v>
      </c>
      <c r="F53" s="59" t="s">
        <v>13</v>
      </c>
      <c r="G53" s="59">
        <v>4</v>
      </c>
      <c r="H53" s="59"/>
      <c r="I53" s="59"/>
      <c r="J53" s="59" t="s">
        <v>122</v>
      </c>
    </row>
    <row r="54" spans="1:10" ht="30">
      <c r="A54">
        <v>17</v>
      </c>
      <c r="B54" s="59" t="s">
        <v>137</v>
      </c>
      <c r="C54" s="59" t="s">
        <v>208</v>
      </c>
      <c r="D54" s="59" t="s">
        <v>138</v>
      </c>
      <c r="E54" s="59">
        <v>37</v>
      </c>
      <c r="F54" s="59">
        <v>2021</v>
      </c>
      <c r="G54" s="59">
        <v>4.44</v>
      </c>
      <c r="H54" s="59">
        <v>4</v>
      </c>
      <c r="I54" s="59"/>
      <c r="J54" s="59" t="s">
        <v>139</v>
      </c>
    </row>
    <row r="55" spans="1:10" ht="30">
      <c r="A55">
        <v>18</v>
      </c>
      <c r="B55" s="59" t="s">
        <v>17</v>
      </c>
      <c r="C55" s="59" t="s">
        <v>204</v>
      </c>
      <c r="D55" s="59" t="s">
        <v>14</v>
      </c>
      <c r="E55" s="59">
        <v>25</v>
      </c>
      <c r="F55" s="59">
        <v>2021</v>
      </c>
      <c r="G55" s="59">
        <v>3</v>
      </c>
      <c r="H55" s="59">
        <v>1</v>
      </c>
      <c r="I55" s="59"/>
      <c r="J55" s="59">
        <v>0.6</v>
      </c>
    </row>
    <row r="56" spans="1:10" ht="75">
      <c r="A56">
        <v>19</v>
      </c>
      <c r="B56" s="59" t="s">
        <v>23</v>
      </c>
      <c r="C56" s="59" t="s">
        <v>209</v>
      </c>
      <c r="D56" s="59" t="s">
        <v>12</v>
      </c>
      <c r="E56" s="59">
        <v>100</v>
      </c>
      <c r="F56" s="59" t="s">
        <v>15</v>
      </c>
      <c r="G56" s="59">
        <v>5.6</v>
      </c>
      <c r="H56" s="59">
        <v>3.4</v>
      </c>
      <c r="I56" s="59">
        <v>3</v>
      </c>
      <c r="J56" s="59" t="s">
        <v>123</v>
      </c>
    </row>
    <row r="57" spans="1:10" ht="60">
      <c r="A57">
        <v>20</v>
      </c>
      <c r="B57" s="59" t="s">
        <v>124</v>
      </c>
      <c r="C57" s="59" t="s">
        <v>210</v>
      </c>
      <c r="D57" s="59" t="s">
        <v>12</v>
      </c>
      <c r="E57" s="59">
        <v>100</v>
      </c>
      <c r="F57" s="59" t="s">
        <v>15</v>
      </c>
      <c r="G57" s="59">
        <v>10</v>
      </c>
      <c r="H57" s="59">
        <v>10</v>
      </c>
      <c r="I57" s="59"/>
      <c r="J57" s="59" t="s">
        <v>125</v>
      </c>
    </row>
    <row r="58" spans="1:10" ht="30">
      <c r="A58">
        <v>21</v>
      </c>
      <c r="B58" s="59" t="s">
        <v>59</v>
      </c>
      <c r="C58" s="59" t="s">
        <v>211</v>
      </c>
      <c r="D58" s="59" t="s">
        <v>64</v>
      </c>
      <c r="E58" s="59">
        <v>40</v>
      </c>
      <c r="F58" s="59">
        <v>2021</v>
      </c>
      <c r="G58" s="59">
        <v>2.5</v>
      </c>
      <c r="H58" s="59"/>
      <c r="I58" s="59"/>
      <c r="J58" s="59" t="s">
        <v>101</v>
      </c>
    </row>
    <row r="59" spans="1:10" ht="45">
      <c r="A59">
        <v>22</v>
      </c>
      <c r="B59" s="59" t="s">
        <v>11</v>
      </c>
      <c r="C59" s="59" t="s">
        <v>212</v>
      </c>
      <c r="D59" s="59" t="s">
        <v>12</v>
      </c>
      <c r="E59" s="59">
        <v>100</v>
      </c>
      <c r="F59" s="59">
        <v>2021</v>
      </c>
      <c r="G59" s="59">
        <v>8.5</v>
      </c>
      <c r="H59" s="59">
        <v>0</v>
      </c>
      <c r="I59" s="59">
        <v>3</v>
      </c>
      <c r="J59" s="59" t="s">
        <v>103</v>
      </c>
    </row>
    <row r="60" spans="1:10" ht="30">
      <c r="A60">
        <v>23</v>
      </c>
      <c r="B60" s="59" t="s">
        <v>90</v>
      </c>
      <c r="C60" s="59" t="s">
        <v>213</v>
      </c>
      <c r="D60" s="59" t="s">
        <v>89</v>
      </c>
      <c r="E60" s="59">
        <v>20</v>
      </c>
      <c r="F60" s="59">
        <v>2021</v>
      </c>
      <c r="G60" s="59">
        <v>10</v>
      </c>
      <c r="H60" s="59">
        <v>8</v>
      </c>
      <c r="I60" s="59">
        <v>2</v>
      </c>
      <c r="J60" s="59"/>
    </row>
    <row r="61" spans="1:10" ht="30">
      <c r="A61">
        <v>24</v>
      </c>
      <c r="B61" s="59" t="s">
        <v>126</v>
      </c>
      <c r="C61" s="59" t="s">
        <v>214</v>
      </c>
      <c r="D61" s="59" t="s">
        <v>127</v>
      </c>
      <c r="E61" s="59">
        <v>2000</v>
      </c>
      <c r="F61" s="59">
        <v>2021</v>
      </c>
      <c r="G61" s="59">
        <v>7</v>
      </c>
      <c r="H61" s="59"/>
      <c r="I61" s="59"/>
      <c r="J61" s="59" t="s">
        <v>130</v>
      </c>
    </row>
    <row r="62" ht="15">
      <c r="G62" s="62">
        <f>SUM(G38:G61)</f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52.</dc:creator>
  <cp:keywords/>
  <dc:description/>
  <cp:lastModifiedBy>yantik_aris2</cp:lastModifiedBy>
  <cp:lastPrinted>2023-07-19T10:24:55Z</cp:lastPrinted>
  <dcterms:created xsi:type="dcterms:W3CDTF">2014-09-29T05:25:39Z</dcterms:created>
  <dcterms:modified xsi:type="dcterms:W3CDTF">2023-10-12T05:55:27Z</dcterms:modified>
  <cp:category/>
  <cp:version/>
  <cp:contentType/>
  <cp:contentStatus/>
</cp:coreProperties>
</file>