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консол.'!$A$1:$E$52</definedName>
  </definedNames>
  <calcPr fullCalcOnLoad="1"/>
</workbook>
</file>

<file path=xl/sharedStrings.xml><?xml version="1.0" encoding="utf-8"?>
<sst xmlns="http://schemas.openxmlformats.org/spreadsheetml/2006/main" count="55" uniqueCount="53">
  <si>
    <t>-</t>
  </si>
  <si>
    <t>Всего  доходов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</si>
  <si>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</si>
  <si>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</si>
  <si>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</si>
  <si>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</si>
  <si>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</si>
  <si>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</si>
  <si>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</si>
  <si>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</si>
  <si>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</si>
  <si>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</si>
  <si>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</si>
  <si>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</si>
  <si>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</si>
  <si>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</si>
  <si>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</si>
  <si>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</si>
  <si>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</si>
  <si>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</si>
  <si>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</si>
  <si>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Плата за негативное воздействие на окружающую среду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</si>
  <si>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</si>
  <si>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</si>
  <si>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</si>
  <si>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</si>
  <si>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</si>
  <si>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</si>
  <si>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</si>
  <si>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</si>
  <si>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</si>
  <si>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</si>
  <si>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</si>
  <si>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</si>
  <si>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</si>
  <si>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</si>
  <si>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</si>
  <si>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</si>
  <si>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</si>
  <si>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</si>
  <si>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</si>
  <si>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Начальник финансового отдела</t>
  </si>
  <si>
    <t>В.А. Облинова</t>
  </si>
  <si>
    <t>бюджет Ядринского муниципального округа</t>
  </si>
  <si>
    <t>администрации Ядринского муниципального округа ЧР</t>
  </si>
  <si>
    <t xml:space="preserve">Справка по исполнению доходов и расходов бюджета </t>
  </si>
  <si>
    <t xml:space="preserve">Ядринского муниципального округа 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</si>
  <si>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</si>
  <si>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</si>
  <si>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</si>
  <si>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</si>
  <si>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Чувашской Республики за январь - март  2024 г.</t>
  </si>
  <si>
    <t>Перечисления из бюджетов муниципальных округов для осуществления возврата (зачета)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</si>
</sst>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52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171" fontId="12" fillId="0" borderId="0" xfId="0" applyNumberFormat="1" applyFont="1" applyFill="1" applyAlignment="1">
      <alignment/>
    </xf>
    <xf numFmtId="171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2" fillId="0" borderId="0" xfId="0" applyNumberFormat="1" applyFont="1" applyFill="1" applyBorder="1" applyAlignment="1">
      <alignment vertical="center"/>
    </xf>
    <xf numFmtId="171" fontId="12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1" fontId="4" fillId="0" borderId="10" xfId="58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74" fontId="5" fillId="0" borderId="10" xfId="58" applyNumberFormat="1" applyFont="1" applyFill="1" applyBorder="1" applyAlignment="1">
      <alignment horizontal="right" vertical="center"/>
    </xf>
    <xf numFmtId="174" fontId="4" fillId="0" borderId="10" xfId="58" applyNumberFormat="1" applyFont="1" applyFill="1" applyBorder="1" applyAlignment="1">
      <alignment horizontal="right" vertical="center"/>
    </xf>
    <xf numFmtId="174" fontId="4" fillId="0" borderId="10" xfId="58" applyNumberFormat="1" applyFont="1" applyFill="1" applyBorder="1" applyAlignment="1">
      <alignment horizontal="right" vertical="center" wrapText="1"/>
    </xf>
    <xf numFmtId="174" fontId="4" fillId="0" borderId="10" xfId="58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 shrinkToFi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/>
    </xf>
    <xf numFmtId="172" fontId="16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view="pageBreakPreview" zoomScale="70" zoomScaleNormal="75" zoomScaleSheetLayoutView="70" zoomScalePageLayoutView="0" workbookViewId="0" topLeftCell="A1">
      <selection activeCell="A25" sqref="A1:A16384"/>
    </sheetView>
  </sheetViews>
  <sheetFormatPr defaultColWidth="9.00390625" defaultRowHeight="12.75"/>
  <cols>
    <col min="1" max="1" width="2.875" style="0" customWidth="1"/>
    <col min="2" max="2" width="65.375" style="8" customWidth="1"/>
    <col min="3" max="3" width="28.75390625" style="5" customWidth="1"/>
    <col min="4" max="4" width="29.00390625" style="5" customWidth="1"/>
    <col min="5" max="5" width="17.375" style="5" customWidth="1"/>
    <col min="6" max="7" width="23.75390625" style="5" bestFit="1" customWidth="1"/>
    <col min="8" max="10" width="9.125" style="5" customWidth="1"/>
  </cols>
  <sheetData>
    <row r="1" ht="1.5" customHeight="1"/>
    <row r="2" spans="2:5" ht="30.75" customHeight="1">
      <c r="B2" s="45" t="s">
        <v>45</v>
      </c>
      <c r="C2" s="45"/>
      <c r="D2" s="45"/>
      <c r="E2" s="45"/>
    </row>
    <row r="3" spans="2:5" ht="30.75" customHeight="1">
      <c r="B3" s="45" t="s">
        <v>46</v>
      </c>
      <c r="C3" s="45"/>
      <c r="D3" s="45"/>
      <c r="E3" s="45"/>
    </row>
    <row r="4" spans="2:5" ht="23.25" customHeight="1">
      <c r="B4" s="45" t="s">
        <v>51</v>
      </c>
      <c r="C4" s="45"/>
      <c r="D4" s="45"/>
      <c r="E4" s="45"/>
    </row>
    <row r="5" spans="2:5" ht="24" customHeight="1">
      <c r="B5" s="49" t="s">
        <v>40</v>
      </c>
      <c r="C5" s="50"/>
      <c r="D5" s="50"/>
      <c r="E5" s="50"/>
    </row>
    <row r="6" spans="2:5" ht="15.75">
      <c r="B6" s="7"/>
      <c r="C6" s="1"/>
      <c r="D6" s="1"/>
      <c r="E6" s="1"/>
    </row>
    <row r="7" spans="2:5" s="5" customFormat="1" ht="22.5" customHeight="1">
      <c r="B7" s="47"/>
      <c r="C7" s="46" t="s">
        <v>43</v>
      </c>
      <c r="D7" s="46"/>
      <c r="E7" s="46"/>
    </row>
    <row r="8" spans="2:5" s="5" customFormat="1" ht="20.25" customHeight="1">
      <c r="B8" s="48"/>
      <c r="C8" s="25" t="s">
        <v>38</v>
      </c>
      <c r="D8" s="20" t="s">
        <v>2</v>
      </c>
      <c r="E8" s="21" t="s">
        <v>3</v>
      </c>
    </row>
    <row r="9" spans="1:15" s="5" customFormat="1" ht="25.5" customHeight="1">
      <c r="A9" s="9"/>
      <c r="B9" s="29" t="s">
        <v>1</v>
      </c>
      <c r="C9" s="23">
        <f>C30+C31+C32+C33+C34</f>
        <v>1027815787.81</v>
      </c>
      <c r="D9" s="30">
        <f>D30+D31+D32+D33+D34</f>
        <v>208094264.45</v>
      </c>
      <c r="E9" s="34">
        <f>(D9/C9)*100</f>
        <v>20.246260751977076</v>
      </c>
      <c r="F9" s="13"/>
      <c r="G9" s="13"/>
      <c r="H9" s="14"/>
      <c r="I9" s="14"/>
      <c r="J9" s="14"/>
      <c r="K9" s="14"/>
      <c r="L9" s="14"/>
      <c r="M9" s="14"/>
      <c r="N9" s="14"/>
      <c r="O9" s="14"/>
    </row>
    <row r="10" spans="1:15" s="9" customFormat="1" ht="24" customHeight="1">
      <c r="A10" s="5"/>
      <c r="B10" s="22" t="s">
        <v>4</v>
      </c>
      <c r="C10" s="23">
        <f>C11+C13+C14+C15+C16+C17+C19+C20+C21+C22+C12+C18</f>
        <v>237652800</v>
      </c>
      <c r="D10" s="30">
        <f>D11+D13+D14+D15+D16+D17+D19+D20+D21+D22+D12+D18</f>
        <v>45944864.39</v>
      </c>
      <c r="E10" s="34">
        <f>(D10/C10)*100</f>
        <v>19.332767966546154</v>
      </c>
      <c r="F10" s="13"/>
      <c r="G10" s="13"/>
      <c r="H10" s="15"/>
      <c r="I10" s="15"/>
      <c r="J10" s="15"/>
      <c r="K10" s="15"/>
      <c r="L10" s="15"/>
      <c r="M10" s="15"/>
      <c r="N10" s="15"/>
      <c r="O10" s="15"/>
    </row>
    <row r="11" spans="2:15" s="5" customFormat="1" ht="21" customHeight="1">
      <c r="B11" s="36" t="s">
        <v>5</v>
      </c>
      <c r="C11" s="24">
        <v>182631500</v>
      </c>
      <c r="D11" s="31">
        <v>33160067.62</v>
      </c>
      <c r="E11" s="35">
        <f>(D11/C11)*100</f>
        <v>18.156817208422424</v>
      </c>
      <c r="F11" s="13"/>
      <c r="G11" s="13"/>
      <c r="H11" s="14"/>
      <c r="I11" s="14"/>
      <c r="J11" s="14"/>
      <c r="K11" s="14"/>
      <c r="L11" s="14"/>
      <c r="M11" s="14"/>
      <c r="N11" s="14"/>
      <c r="O11" s="14"/>
    </row>
    <row r="12" spans="2:15" s="5" customFormat="1" ht="21" customHeight="1">
      <c r="B12" s="36" t="s">
        <v>33</v>
      </c>
      <c r="C12" s="24">
        <v>15442000</v>
      </c>
      <c r="D12" s="31">
        <v>3926994.21</v>
      </c>
      <c r="E12" s="35">
        <f>D12/C12*100</f>
        <v>25.4306062038596</v>
      </c>
      <c r="F12" s="13"/>
      <c r="G12" s="13"/>
      <c r="H12" s="14"/>
      <c r="I12" s="14"/>
      <c r="J12" s="14"/>
      <c r="K12" s="14"/>
      <c r="L12" s="14"/>
      <c r="M12" s="14"/>
      <c r="N12" s="14"/>
      <c r="O12" s="14"/>
    </row>
    <row r="13" spans="2:15" s="5" customFormat="1" ht="33" customHeight="1">
      <c r="B13" s="37" t="s">
        <v>47</v>
      </c>
      <c r="C13" s="24">
        <v>12330000</v>
      </c>
      <c r="D13" s="31">
        <v>3960813.65</v>
      </c>
      <c r="E13" s="35">
        <f>(D13/C13)*100</f>
        <v>32.12338726682887</v>
      </c>
      <c r="F13" s="13"/>
      <c r="G13" s="13"/>
      <c r="H13" s="14"/>
      <c r="I13" s="14"/>
      <c r="J13" s="14"/>
      <c r="K13" s="14"/>
      <c r="L13" s="14"/>
      <c r="M13" s="14"/>
      <c r="N13" s="14"/>
      <c r="O13" s="14"/>
    </row>
    <row r="14" spans="2:15" s="5" customFormat="1" ht="33.75" customHeight="1">
      <c r="B14" s="37" t="s">
        <v>48</v>
      </c>
      <c r="C14" s="24"/>
      <c r="D14" s="31">
        <v>1624</v>
      </c>
      <c r="E14" s="35" t="e">
        <f>(D14/C14)*100</f>
        <v>#DIV/0!</v>
      </c>
      <c r="F14" s="13"/>
      <c r="G14" s="13"/>
      <c r="H14" s="14"/>
      <c r="I14" s="14"/>
      <c r="J14" s="14"/>
      <c r="K14" s="14"/>
      <c r="L14" s="14"/>
      <c r="M14" s="14"/>
      <c r="N14" s="14"/>
      <c r="O14" s="14"/>
    </row>
    <row r="15" spans="2:15" s="5" customFormat="1" ht="25.5" customHeight="1">
      <c r="B15" s="37" t="s">
        <v>49</v>
      </c>
      <c r="C15" s="24">
        <v>488000</v>
      </c>
      <c r="D15" s="31">
        <v>501845.05</v>
      </c>
      <c r="E15" s="35">
        <f>(D15/C15)*100</f>
        <v>102.83710040983607</v>
      </c>
      <c r="F15" s="13"/>
      <c r="G15" s="13"/>
      <c r="H15" s="14"/>
      <c r="I15" s="14"/>
      <c r="J15" s="14"/>
      <c r="K15" s="14"/>
      <c r="L15" s="14"/>
      <c r="M15" s="14"/>
      <c r="N15" s="14"/>
      <c r="O15" s="14"/>
    </row>
    <row r="16" spans="2:15" s="5" customFormat="1" ht="33" customHeight="1">
      <c r="B16" s="37" t="s">
        <v>50</v>
      </c>
      <c r="C16" s="24">
        <v>1854000</v>
      </c>
      <c r="D16" s="31">
        <v>1709930.19</v>
      </c>
      <c r="E16" s="35">
        <f>(D16/C16)*100</f>
        <v>92.22924433656956</v>
      </c>
      <c r="F16" s="13"/>
      <c r="G16" s="13"/>
      <c r="H16" s="14"/>
      <c r="I16" s="14"/>
      <c r="J16" s="14"/>
      <c r="K16" s="14"/>
      <c r="L16" s="14"/>
      <c r="M16" s="14"/>
      <c r="N16" s="14"/>
      <c r="O16" s="14"/>
    </row>
    <row r="17" spans="2:15" s="5" customFormat="1" ht="21" customHeight="1">
      <c r="B17" s="36" t="s">
        <v>7</v>
      </c>
      <c r="C17" s="24">
        <v>5539000</v>
      </c>
      <c r="D17" s="31">
        <v>456183.4</v>
      </c>
      <c r="E17" s="35">
        <f>(D17/C17)*100</f>
        <v>8.235844015165194</v>
      </c>
      <c r="F17" s="13"/>
      <c r="G17" s="13"/>
      <c r="H17" s="14"/>
      <c r="I17" s="14"/>
      <c r="J17" s="14"/>
      <c r="K17" s="14"/>
      <c r="L17" s="14"/>
      <c r="M17" s="14"/>
      <c r="N17" s="14"/>
      <c r="O17" s="14"/>
    </row>
    <row r="18" spans="2:15" s="5" customFormat="1" ht="21" customHeight="1">
      <c r="B18" s="37" t="s">
        <v>34</v>
      </c>
      <c r="C18" s="24">
        <v>2657000</v>
      </c>
      <c r="D18" s="31">
        <v>251280.98</v>
      </c>
      <c r="E18" s="35">
        <f>D18/C18*100</f>
        <v>9.457319533308242</v>
      </c>
      <c r="F18" s="13"/>
      <c r="G18" s="13"/>
      <c r="H18" s="14"/>
      <c r="I18" s="14"/>
      <c r="J18" s="14"/>
      <c r="K18" s="14"/>
      <c r="L18" s="14"/>
      <c r="M18" s="14"/>
      <c r="N18" s="14"/>
      <c r="O18" s="14"/>
    </row>
    <row r="19" spans="1:15" s="5" customFormat="1" ht="21" customHeight="1">
      <c r="A19" s="9"/>
      <c r="B19" s="36" t="s">
        <v>6</v>
      </c>
      <c r="C19" s="24">
        <v>14041000</v>
      </c>
      <c r="D19" s="31">
        <v>1158020.09</v>
      </c>
      <c r="E19" s="35" t="s">
        <v>0</v>
      </c>
      <c r="F19" s="13"/>
      <c r="G19" s="13"/>
      <c r="H19" s="14"/>
      <c r="I19" s="14"/>
      <c r="J19" s="14"/>
      <c r="K19" s="14"/>
      <c r="L19" s="14"/>
      <c r="M19" s="14"/>
      <c r="N19" s="14"/>
      <c r="O19" s="14"/>
    </row>
    <row r="20" spans="2:15" s="9" customFormat="1" ht="21" customHeight="1">
      <c r="B20" s="37" t="s">
        <v>8</v>
      </c>
      <c r="C20" s="24">
        <v>314300</v>
      </c>
      <c r="D20" s="31">
        <v>20268.6</v>
      </c>
      <c r="E20" s="35">
        <f>(D20/C20)*100</f>
        <v>6.44880687241489</v>
      </c>
      <c r="F20" s="13"/>
      <c r="G20" s="13"/>
      <c r="H20" s="15"/>
      <c r="I20" s="15"/>
      <c r="J20" s="15"/>
      <c r="K20" s="15"/>
      <c r="L20" s="15"/>
      <c r="M20" s="15"/>
      <c r="N20" s="15"/>
      <c r="O20" s="15"/>
    </row>
    <row r="21" spans="1:15" s="9" customFormat="1" ht="21" customHeight="1">
      <c r="A21" s="5"/>
      <c r="B21" s="36" t="s">
        <v>9</v>
      </c>
      <c r="C21" s="24">
        <v>2356000</v>
      </c>
      <c r="D21" s="31">
        <v>797836.6</v>
      </c>
      <c r="E21" s="35">
        <f>(D21/C21)*100</f>
        <v>33.86403225806451</v>
      </c>
      <c r="F21" s="13"/>
      <c r="G21" s="13"/>
      <c r="H21" s="15"/>
      <c r="I21" s="15"/>
      <c r="J21" s="15"/>
      <c r="K21" s="15"/>
      <c r="L21" s="15"/>
      <c r="M21" s="15"/>
      <c r="N21" s="15"/>
      <c r="O21" s="15"/>
    </row>
    <row r="22" spans="1:15" s="5" customFormat="1" ht="36" customHeight="1">
      <c r="A22" s="9"/>
      <c r="B22" s="37" t="s">
        <v>37</v>
      </c>
      <c r="C22" s="26"/>
      <c r="D22" s="32"/>
      <c r="E22" s="35" t="s">
        <v>0</v>
      </c>
      <c r="F22" s="13"/>
      <c r="G22" s="13"/>
      <c r="H22" s="14"/>
      <c r="I22" s="14"/>
      <c r="J22" s="14"/>
      <c r="K22" s="14"/>
      <c r="L22" s="14"/>
      <c r="M22" s="14"/>
      <c r="N22" s="14"/>
      <c r="O22" s="14"/>
    </row>
    <row r="23" spans="1:15" s="9" customFormat="1" ht="25.5" customHeight="1">
      <c r="A23" s="17"/>
      <c r="B23" s="22" t="s">
        <v>12</v>
      </c>
      <c r="C23" s="23">
        <f>C24+C25+C26+C27+C28+C29</f>
        <v>35940521.82</v>
      </c>
      <c r="D23" s="30">
        <f>D24+D25+D26+D27+D28+D29</f>
        <v>7218045.77</v>
      </c>
      <c r="E23" s="34">
        <f aca="true" t="shared" si="0" ref="E23:E34">(D23/C23)*100</f>
        <v>20.083308211689175</v>
      </c>
      <c r="F23" s="13"/>
      <c r="G23" s="13"/>
      <c r="H23" s="15"/>
      <c r="I23" s="15"/>
      <c r="J23" s="15"/>
      <c r="K23" s="15"/>
      <c r="L23" s="15"/>
      <c r="M23" s="15"/>
      <c r="N23" s="15"/>
      <c r="O23" s="15"/>
    </row>
    <row r="24" spans="1:15" s="10" customFormat="1" ht="37.5" customHeight="1">
      <c r="A24" s="9"/>
      <c r="B24" s="37" t="s">
        <v>36</v>
      </c>
      <c r="C24" s="24">
        <v>12570390</v>
      </c>
      <c r="D24" s="31">
        <v>3299128.48</v>
      </c>
      <c r="E24" s="35">
        <f t="shared" si="0"/>
        <v>26.245235668901284</v>
      </c>
      <c r="F24" s="13"/>
      <c r="G24" s="13"/>
      <c r="H24" s="15"/>
      <c r="I24" s="15"/>
      <c r="J24" s="15"/>
      <c r="K24" s="15"/>
      <c r="L24" s="15"/>
      <c r="M24" s="15"/>
      <c r="N24" s="15"/>
      <c r="O24" s="15"/>
    </row>
    <row r="25" spans="2:15" s="9" customFormat="1" ht="21" customHeight="1">
      <c r="B25" s="37" t="s">
        <v>21</v>
      </c>
      <c r="C25" s="24">
        <v>211300</v>
      </c>
      <c r="D25" s="31">
        <v>52320.55</v>
      </c>
      <c r="E25" s="35">
        <f t="shared" si="0"/>
        <v>24.761263606247045</v>
      </c>
      <c r="F25" s="13"/>
      <c r="G25" s="13"/>
      <c r="H25" s="15"/>
      <c r="I25" s="15"/>
      <c r="J25" s="15"/>
      <c r="K25" s="15"/>
      <c r="L25" s="15"/>
      <c r="M25" s="15"/>
      <c r="N25" s="15"/>
      <c r="O25" s="15"/>
    </row>
    <row r="26" spans="2:15" s="9" customFormat="1" ht="36.75" customHeight="1">
      <c r="B26" s="37" t="s">
        <v>32</v>
      </c>
      <c r="C26" s="24">
        <v>3360738</v>
      </c>
      <c r="D26" s="31">
        <v>176070.49</v>
      </c>
      <c r="E26" s="35">
        <f t="shared" si="0"/>
        <v>5.239042436512456</v>
      </c>
      <c r="F26" s="13"/>
      <c r="G26" s="13"/>
      <c r="H26" s="15"/>
      <c r="I26" s="15"/>
      <c r="J26" s="15"/>
      <c r="K26" s="15"/>
      <c r="L26" s="15"/>
      <c r="M26" s="15"/>
      <c r="N26" s="15"/>
      <c r="O26" s="15"/>
    </row>
    <row r="27" spans="2:15" s="9" customFormat="1" ht="21" customHeight="1">
      <c r="B27" s="37" t="s">
        <v>35</v>
      </c>
      <c r="C27" s="24">
        <v>1100000</v>
      </c>
      <c r="D27" s="31">
        <v>1889524.77</v>
      </c>
      <c r="E27" s="35">
        <f t="shared" si="0"/>
        <v>171.77497909090908</v>
      </c>
      <c r="F27" s="13"/>
      <c r="G27" s="13"/>
      <c r="H27" s="15"/>
      <c r="I27" s="15"/>
      <c r="J27" s="15"/>
      <c r="K27" s="15"/>
      <c r="L27" s="15"/>
      <c r="M27" s="15"/>
      <c r="N27" s="15"/>
      <c r="O27" s="15"/>
    </row>
    <row r="28" spans="2:15" s="9" customFormat="1" ht="21" customHeight="1">
      <c r="B28" s="38" t="s">
        <v>11</v>
      </c>
      <c r="C28" s="24">
        <v>948800</v>
      </c>
      <c r="D28" s="31">
        <v>820560.96</v>
      </c>
      <c r="E28" s="35">
        <f t="shared" si="0"/>
        <v>86.48408094435075</v>
      </c>
      <c r="F28" s="13"/>
      <c r="G28" s="13"/>
      <c r="H28" s="15"/>
      <c r="I28" s="15"/>
      <c r="J28" s="15"/>
      <c r="K28" s="15"/>
      <c r="L28" s="15"/>
      <c r="M28" s="15"/>
      <c r="N28" s="15"/>
      <c r="O28" s="15"/>
    </row>
    <row r="29" spans="2:15" s="9" customFormat="1" ht="21" customHeight="1">
      <c r="B29" s="37" t="s">
        <v>10</v>
      </c>
      <c r="C29" s="24">
        <v>17749293.82</v>
      </c>
      <c r="D29" s="31">
        <v>980440.52</v>
      </c>
      <c r="E29" s="35">
        <f t="shared" si="0"/>
        <v>5.523828327723295</v>
      </c>
      <c r="F29" s="13"/>
      <c r="G29" s="13"/>
      <c r="H29" s="15"/>
      <c r="I29" s="15"/>
      <c r="J29" s="15"/>
      <c r="K29" s="15"/>
      <c r="L29" s="15"/>
      <c r="M29" s="15"/>
      <c r="N29" s="15"/>
      <c r="O29" s="15"/>
    </row>
    <row r="30" spans="1:15" s="5" customFormat="1" ht="25.5" customHeight="1">
      <c r="A30" s="9"/>
      <c r="B30" s="39" t="s">
        <v>29</v>
      </c>
      <c r="C30" s="23">
        <f>C10+C23</f>
        <v>273593321.82</v>
      </c>
      <c r="D30" s="30">
        <f>D10+D23</f>
        <v>53162910.16</v>
      </c>
      <c r="E30" s="34">
        <f t="shared" si="0"/>
        <v>19.431362507808743</v>
      </c>
      <c r="F30" s="13"/>
      <c r="G30" s="13"/>
      <c r="H30" s="14"/>
      <c r="I30" s="14"/>
      <c r="J30" s="14"/>
      <c r="K30" s="14"/>
      <c r="L30" s="14"/>
      <c r="M30" s="14"/>
      <c r="N30" s="14"/>
      <c r="O30" s="14"/>
    </row>
    <row r="31" spans="1:15" s="5" customFormat="1" ht="36" customHeight="1">
      <c r="A31" s="9"/>
      <c r="B31" s="40" t="s">
        <v>31</v>
      </c>
      <c r="C31" s="23">
        <v>679163801.31</v>
      </c>
      <c r="D31" s="30">
        <v>144837074.9</v>
      </c>
      <c r="E31" s="34">
        <f t="shared" si="0"/>
        <v>21.325794251789056</v>
      </c>
      <c r="F31" s="18"/>
      <c r="G31" s="13"/>
      <c r="H31" s="14"/>
      <c r="I31" s="14"/>
      <c r="J31" s="14"/>
      <c r="K31" s="14"/>
      <c r="L31" s="14"/>
      <c r="M31" s="14"/>
      <c r="N31" s="14"/>
      <c r="O31" s="14"/>
    </row>
    <row r="32" spans="1:15" s="5" customFormat="1" ht="32.25" customHeight="1">
      <c r="A32" s="9"/>
      <c r="B32" s="40" t="s">
        <v>52</v>
      </c>
      <c r="C32" s="23"/>
      <c r="D32" s="30">
        <v>-20584.12</v>
      </c>
      <c r="E32" s="34" t="e">
        <f t="shared" si="0"/>
        <v>#DIV/0!</v>
      </c>
      <c r="F32" s="18"/>
      <c r="G32" s="13"/>
      <c r="H32" s="14"/>
      <c r="I32" s="14"/>
      <c r="J32" s="14"/>
      <c r="K32" s="14"/>
      <c r="L32" s="14"/>
      <c r="M32" s="14"/>
      <c r="N32" s="14"/>
      <c r="O32" s="14"/>
    </row>
    <row r="33" spans="1:15" s="5" customFormat="1" ht="34.5" customHeight="1">
      <c r="A33" s="9"/>
      <c r="B33" s="40" t="s">
        <v>39</v>
      </c>
      <c r="C33" s="23">
        <v>0</v>
      </c>
      <c r="D33" s="30">
        <v>10250163.51</v>
      </c>
      <c r="E33" s="34" t="e">
        <f t="shared" si="0"/>
        <v>#DIV/0!</v>
      </c>
      <c r="F33" s="18"/>
      <c r="G33" s="13"/>
      <c r="H33" s="14"/>
      <c r="I33" s="14"/>
      <c r="J33" s="14"/>
      <c r="K33" s="14"/>
      <c r="L33" s="14"/>
      <c r="M33" s="14"/>
      <c r="N33" s="14"/>
      <c r="O33" s="14"/>
    </row>
    <row r="34" spans="1:15" s="5" customFormat="1" ht="51" customHeight="1">
      <c r="A34" s="9"/>
      <c r="B34" s="40" t="s">
        <v>28</v>
      </c>
      <c r="C34" s="23">
        <v>75058664.68</v>
      </c>
      <c r="D34" s="30">
        <v>-135300</v>
      </c>
      <c r="E34" s="34">
        <f t="shared" si="0"/>
        <v>-0.18025900217760174</v>
      </c>
      <c r="F34" s="13"/>
      <c r="G34" s="13"/>
      <c r="H34" s="14"/>
      <c r="I34" s="14"/>
      <c r="J34" s="14"/>
      <c r="K34" s="14"/>
      <c r="L34" s="14"/>
      <c r="M34" s="14"/>
      <c r="N34" s="14"/>
      <c r="O34" s="14"/>
    </row>
    <row r="35" spans="1:15" s="6" customFormat="1" ht="25.5" customHeight="1">
      <c r="A35" s="5"/>
      <c r="B35" s="41" t="s">
        <v>27</v>
      </c>
      <c r="C35" s="23">
        <f>C9-C36</f>
        <v>-58388728.47000003</v>
      </c>
      <c r="D35" s="30">
        <f>D9-D36</f>
        <v>10150067.74000001</v>
      </c>
      <c r="E35" s="34" t="s">
        <v>0</v>
      </c>
      <c r="F35" s="12"/>
      <c r="G35" s="12"/>
      <c r="H35" s="16"/>
      <c r="I35" s="16"/>
      <c r="J35" s="16"/>
      <c r="K35" s="16"/>
      <c r="L35" s="16"/>
      <c r="M35" s="16"/>
      <c r="N35" s="16"/>
      <c r="O35" s="16"/>
    </row>
    <row r="36" spans="2:7" s="5" customFormat="1" ht="25.5" customHeight="1">
      <c r="B36" s="28" t="s">
        <v>13</v>
      </c>
      <c r="C36" s="23">
        <f>C37+C38+C39+C40+C41+C43+C44+C45+C46+C47+C48+C49+C42</f>
        <v>1086204516.28</v>
      </c>
      <c r="D36" s="30">
        <f>D37+D38+D39+D40+D41+D43+D44+D45+D46+D47+D48+D49+D42</f>
        <v>197944196.70999998</v>
      </c>
      <c r="E36" s="34">
        <f aca="true" t="shared" si="1" ref="E36:E49">(D36/C36)*100</f>
        <v>18.22347391704034</v>
      </c>
      <c r="F36" s="12"/>
      <c r="G36" s="12"/>
    </row>
    <row r="37" spans="1:7" s="5" customFormat="1" ht="21" customHeight="1">
      <c r="A37" s="6"/>
      <c r="B37" s="42" t="s">
        <v>14</v>
      </c>
      <c r="C37" s="27">
        <v>99820130.11</v>
      </c>
      <c r="D37" s="33">
        <v>21971121.28</v>
      </c>
      <c r="E37" s="35">
        <f t="shared" si="1"/>
        <v>22.010711923324703</v>
      </c>
      <c r="F37" s="12"/>
      <c r="G37" s="12"/>
    </row>
    <row r="38" spans="2:7" s="5" customFormat="1" ht="34.5" customHeight="1">
      <c r="B38" s="40" t="s">
        <v>22</v>
      </c>
      <c r="C38" s="27">
        <v>1423700</v>
      </c>
      <c r="D38" s="33">
        <v>355800</v>
      </c>
      <c r="E38" s="35">
        <f>(D38/C38)*100</f>
        <v>24.991220060405983</v>
      </c>
      <c r="F38" s="12"/>
      <c r="G38" s="12"/>
    </row>
    <row r="39" spans="2:7" s="5" customFormat="1" ht="36.75" customHeight="1">
      <c r="B39" s="41" t="s">
        <v>23</v>
      </c>
      <c r="C39" s="27">
        <v>11115175.02</v>
      </c>
      <c r="D39" s="33">
        <v>1838200.85</v>
      </c>
      <c r="E39" s="35">
        <f>(D39/C39)*100</f>
        <v>16.537758934901596</v>
      </c>
      <c r="F39" s="12"/>
      <c r="G39" s="12"/>
    </row>
    <row r="40" spans="2:7" s="5" customFormat="1" ht="21" customHeight="1">
      <c r="B40" s="42" t="s">
        <v>15</v>
      </c>
      <c r="C40" s="27">
        <v>122323893.19</v>
      </c>
      <c r="D40" s="33">
        <v>11373367.37</v>
      </c>
      <c r="E40" s="35">
        <f>(D40/C40)*100</f>
        <v>9.297748030578358</v>
      </c>
      <c r="F40" s="12"/>
      <c r="G40" s="12"/>
    </row>
    <row r="41" spans="2:7" s="5" customFormat="1" ht="21" customHeight="1">
      <c r="B41" s="42" t="s">
        <v>16</v>
      </c>
      <c r="C41" s="27">
        <v>195967558.49</v>
      </c>
      <c r="D41" s="33">
        <v>2574340.66</v>
      </c>
      <c r="E41" s="35">
        <f t="shared" si="1"/>
        <v>1.313656545928425</v>
      </c>
      <c r="F41" s="12"/>
      <c r="G41" s="12"/>
    </row>
    <row r="42" spans="1:7" ht="21" customHeight="1">
      <c r="A42" s="5"/>
      <c r="B42" s="42" t="s">
        <v>30</v>
      </c>
      <c r="C42" s="27">
        <v>2110000</v>
      </c>
      <c r="D42" s="33">
        <v>26490</v>
      </c>
      <c r="E42" s="35">
        <f t="shared" si="1"/>
        <v>1.2554502369668246</v>
      </c>
      <c r="F42" s="12"/>
      <c r="G42" s="12"/>
    </row>
    <row r="43" spans="1:7" ht="21" customHeight="1">
      <c r="A43" s="5"/>
      <c r="B43" s="42" t="s">
        <v>17</v>
      </c>
      <c r="C43" s="27">
        <v>472747729.41</v>
      </c>
      <c r="D43" s="33">
        <v>114051325.04</v>
      </c>
      <c r="E43" s="35">
        <f t="shared" si="1"/>
        <v>24.125197847557864</v>
      </c>
      <c r="F43" s="12"/>
      <c r="G43" s="12"/>
    </row>
    <row r="44" spans="1:7" ht="21" customHeight="1">
      <c r="A44" s="5"/>
      <c r="B44" s="42" t="s">
        <v>18</v>
      </c>
      <c r="C44" s="27">
        <v>82989737.97</v>
      </c>
      <c r="D44" s="33">
        <v>25529951.72</v>
      </c>
      <c r="E44" s="35">
        <f t="shared" si="1"/>
        <v>30.76278145284521</v>
      </c>
      <c r="F44" s="12"/>
      <c r="G44" s="12"/>
    </row>
    <row r="45" spans="1:7" ht="21" customHeight="1">
      <c r="A45" s="5"/>
      <c r="B45" s="42" t="s">
        <v>19</v>
      </c>
      <c r="C45" s="27">
        <v>51326786.14</v>
      </c>
      <c r="D45" s="33">
        <v>10176426.1</v>
      </c>
      <c r="E45" s="35">
        <f t="shared" si="1"/>
        <v>19.82673544422316</v>
      </c>
      <c r="F45" s="12"/>
      <c r="G45" s="12"/>
    </row>
    <row r="46" spans="1:7" ht="21" customHeight="1">
      <c r="A46" s="5"/>
      <c r="B46" s="42" t="s">
        <v>24</v>
      </c>
      <c r="C46" s="27">
        <v>46379805.95</v>
      </c>
      <c r="D46" s="33">
        <v>10047173.69</v>
      </c>
      <c r="E46" s="35">
        <f t="shared" si="1"/>
        <v>21.66281959185299</v>
      </c>
      <c r="F46" s="19"/>
      <c r="G46" s="12"/>
    </row>
    <row r="47" spans="1:7" ht="21" customHeight="1">
      <c r="A47" s="5"/>
      <c r="B47" s="42" t="s">
        <v>25</v>
      </c>
      <c r="C47" s="27"/>
      <c r="D47" s="33"/>
      <c r="E47" s="35" t="e">
        <f t="shared" si="1"/>
        <v>#DIV/0!</v>
      </c>
      <c r="F47" s="12"/>
      <c r="G47" s="12"/>
    </row>
    <row r="48" spans="1:7" ht="40.5" customHeight="1">
      <c r="A48" s="5"/>
      <c r="B48" s="40" t="s">
        <v>26</v>
      </c>
      <c r="C48" s="27"/>
      <c r="D48" s="33"/>
      <c r="E48" s="35"/>
      <c r="F48" s="12"/>
      <c r="G48" s="12"/>
    </row>
    <row r="49" spans="1:7" ht="21" customHeight="1">
      <c r="A49" s="5"/>
      <c r="B49" s="42" t="s">
        <v>20</v>
      </c>
      <c r="C49" s="27"/>
      <c r="D49" s="33"/>
      <c r="E49" s="35" t="e">
        <f t="shared" si="1"/>
        <v>#DIV/0!</v>
      </c>
      <c r="F49" s="12"/>
      <c r="G49" s="12"/>
    </row>
    <row r="50" spans="1:5" ht="12.75" customHeight="1">
      <c r="A50" s="5"/>
      <c r="B50" s="11"/>
      <c r="C50" s="2"/>
      <c r="D50" s="2"/>
      <c r="E50" s="2"/>
    </row>
    <row r="51" spans="1:5" ht="18.75" customHeight="1">
      <c r="A51" s="5"/>
      <c r="B51" s="43" t="s">
        <v>41</v>
      </c>
      <c r="C51" s="3"/>
      <c r="D51" s="4"/>
      <c r="E51" s="4"/>
    </row>
    <row r="52" spans="1:5" ht="29.25" customHeight="1">
      <c r="A52" s="5"/>
      <c r="B52" s="43" t="s">
        <v>44</v>
      </c>
      <c r="C52" s="3"/>
      <c r="D52" s="44" t="s">
        <v>42</v>
      </c>
      <c r="E52" s="44"/>
    </row>
  </sheetData>
  <sheetProtection/>
  <mergeCells count="7">
    <mergeCell ref="D52:E52"/>
    <mergeCell ref="B2:E2"/>
    <mergeCell ref="C7:E7"/>
    <mergeCell ref="B7:B8"/>
    <mergeCell ref="B5:E5"/>
    <mergeCell ref="B3:E3"/>
    <mergeCell ref="B4:E4"/>
  </mergeCells>
  <printOptions/>
  <pageMargins left="0.7874015748031497" right="0.1968503937007874" top="0.3937007874015748" bottom="0.03937007874015748" header="0.03937007874015748" footer="0.0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2024-04-12T07:44:32Z</cp:lastPrinted>
  <dcterms:created xsi:type="dcterms:W3CDTF">2008-01-31T10:30:40Z</dcterms:created>
  <dcterms:modified xsi:type="dcterms:W3CDTF">2024-04-15T12:22:42Z</dcterms:modified>
  <cp:category/>
  <cp:version/>
  <cp:contentType/>
  <cp:contentStatus/>
</cp:coreProperties>
</file>