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-15" windowWidth="13425" windowHeight="12675"/>
  </bookViews>
  <sheets>
    <sheet name="АИП предл ГРБС" sheetId="1" r:id="rId1"/>
  </sheets>
  <definedNames>
    <definedName name="_xlnm._FilterDatabase" localSheetId="0" hidden="1">'АИП предл ГРБС'!$A$9:$V$299</definedName>
    <definedName name="Z_00C9A554_B0EA_413B_85A6_C56267FAEFB4_.wvu.FilterData" localSheetId="0" hidden="1">'АИП предл ГРБС'!$A$9:$V$299</definedName>
    <definedName name="Z_01E50BD3_0E45_4B13_AE8E_9C2AD4125EA5_.wvu.FilterData" localSheetId="0" hidden="1">'АИП предл ГРБС'!$B$9:$Q$297</definedName>
    <definedName name="Z_02DB49F4_F0AE_4D3E_BCDA_0B216C146617_.wvu.FilterData" localSheetId="0" hidden="1">'АИП предл ГРБС'!$B$9:$Q$297</definedName>
    <definedName name="Z_02DB49F4_F0AE_4D3E_BCDA_0B216C146617_.wvu.PrintArea" localSheetId="0" hidden="1">'АИП предл ГРБС'!$B$3:$Q$297</definedName>
    <definedName name="Z_02DB49F4_F0AE_4D3E_BCDA_0B216C146617_.wvu.PrintTitles" localSheetId="0" hidden="1">'АИП предл ГРБС'!$3:$9</definedName>
    <definedName name="Z_069F29B6_7EEE_4CCC_ADBC_1D77F17E9547_.wvu.FilterData" localSheetId="0" hidden="1">'АИП предл ГРБС'!$B$9:$Q$297</definedName>
    <definedName name="Z_069F29B6_7EEE_4CCC_ADBC_1D77F17E9547_.wvu.PrintArea" localSheetId="0" hidden="1">'АИП предл ГРБС'!$B$3:$Q$297</definedName>
    <definedName name="Z_0A5ED7F1_4720_4537_ACF4_2DA9207B564D_.wvu.FilterData" localSheetId="0" hidden="1">'АИП предл ГРБС'!$A$9:$Y$299</definedName>
    <definedName name="Z_0D920B7A_C452_4F26_9E05_E5F82908875F_.wvu.FilterData" localSheetId="0" hidden="1">'АИП предл ГРБС'!$B$9:$Q$297</definedName>
    <definedName name="Z_10617D4B_3A9A_442B_8C8E_AB19CCD84050_.wvu.FilterData" localSheetId="0" hidden="1">'АИП предл ГРБС'!$A$9:$V$299</definedName>
    <definedName name="Z_126663E9_0952_4D20_8296_19180AE9AF0E_.wvu.FilterData" localSheetId="0" hidden="1">'АИП предл ГРБС'!$A$9:$V$299</definedName>
    <definedName name="Z_15605E83_343C_4D25_A31E_541813A1EF79_.wvu.FilterData" localSheetId="0" hidden="1">'АИП предл ГРБС'!$A$9:$Y$299</definedName>
    <definedName name="Z_15F71A97_5DC6_4796_9138_B9CAF629370F_.wvu.FilterData" localSheetId="0" hidden="1">'АИП предл ГРБС'!$B$9:$Q$297</definedName>
    <definedName name="Z_1924BE7A_D030_4123_A619_62EBAE6A4648_.wvu.FilterData" localSheetId="0" hidden="1">'АИП предл ГРБС'!$A$9:$V$299</definedName>
    <definedName name="Z_1E6A16A4_6CC2_4446_91D9_1DDAAD775545_.wvu.FilterData" localSheetId="0" hidden="1">'АИП предл ГРБС'!$A$9:$V$299</definedName>
    <definedName name="Z_2072A6B5_3700_4DA5_BBC2_5EEFF0939BEC_.wvu.FilterData" localSheetId="0" hidden="1">'АИП предл ГРБС'!$B$9:$Q$297</definedName>
    <definedName name="Z_21203512_0730_4428_A071_E971BBB361B6_.wvu.FilterData" localSheetId="0" hidden="1">'АИП предл ГРБС'!$B$9:$Q$297</definedName>
    <definedName name="Z_22C70420_FADB_4E0A_B09B_59811E6518D6_.wvu.FilterData" localSheetId="0" hidden="1">'АИП предл ГРБС'!$A$9:$V$299</definedName>
    <definedName name="Z_2CAB5B2F_8C37_4D9F_ADD2_9A6D30759B75_.wvu.FilterData" localSheetId="0" hidden="1">'АИП предл ГРБС'!$A$9:$V$299</definedName>
    <definedName name="Z_2D4E47B1_3940_42C5_AF4C_68B8CBC58E2A_.wvu.FilterData" localSheetId="0" hidden="1">'АИП предл ГРБС'!$A$9:$V$299</definedName>
    <definedName name="Z_2E3D2F8E_1376_401C_852C_CB6C395932A5_.wvu.FilterData" localSheetId="0" hidden="1">'АИП предл ГРБС'!$A$9:$V$299</definedName>
    <definedName name="Z_31BD50B6_F3AB_4654_8CD2_BE6F904A3A70_.wvu.FilterData" localSheetId="0" hidden="1">'АИП предл ГРБС'!$A$9:$V$299</definedName>
    <definedName name="Z_36F9E206_C4C8_428E_9699_C82A8B906FFF_.wvu.FilterData" localSheetId="0" hidden="1">'АИП предл ГРБС'!$A$9:$V$299</definedName>
    <definedName name="Z_39500613_DDE4_4540_AEA3_8BBD07B38162_.wvu.FilterData" localSheetId="0" hidden="1">'АИП предл ГРБС'!$A$9:$V$299</definedName>
    <definedName name="Z_3B484A49_AA06_4575_868B_AA85E64E1259_.wvu.FilterData" localSheetId="0" hidden="1">'АИП предл ГРБС'!$A$9:$V$299</definedName>
    <definedName name="Z_3FDA07D9_08A8_4ADB_9A80_81C40ADEC590_.wvu.FilterData" localSheetId="0" hidden="1">'АИП предл ГРБС'!$A$9:$V$299</definedName>
    <definedName name="Z_43048350_7E8C_48FC_B722_1374BE4B4C85_.wvu.FilterData" localSheetId="0" hidden="1">'АИП предл ГРБС'!$B$9:$Q$295</definedName>
    <definedName name="Z_4E7AECBE_54D3_49C2_8BD4_442661C63EFB_.wvu.FilterData" localSheetId="0" hidden="1">'АИП предл ГРБС'!$A$9:$V$299</definedName>
    <definedName name="Z_502F0AFF_9B58_401A_A396_FA022AADC01C_.wvu.FilterData" localSheetId="0" hidden="1">'АИП предл ГРБС'!$A$9:$V$299</definedName>
    <definedName name="Z_511B25E9_9247_4B87_8724_CE91086989CA_.wvu.FilterData" localSheetId="0" hidden="1">'АИП предл ГРБС'!$A$9:$V$299</definedName>
    <definedName name="Z_51D3DD5C_F9C3_4C36_B672_812815228432_.wvu.FilterData" localSheetId="0" hidden="1">'АИП предл ГРБС'!$B$9:$Q$297</definedName>
    <definedName name="Z_548F30EB_1070_4137_B549_070340586CF1_.wvu.FilterData" localSheetId="0" hidden="1">'АИП предл ГРБС'!$A$9:$V$299</definedName>
    <definedName name="Z_5A7AB750_6DC9_4979_AB6F_3420501788EF_.wvu.FilterData" localSheetId="0" hidden="1">'АИП предл ГРБС'!$B$9:$Q$295</definedName>
    <definedName name="Z_5D5CC16B_BFEE_4378_8FEB_BA7D19841FBB_.wvu.FilterData" localSheetId="0" hidden="1">'АИП предл ГРБС'!$B$9:$Q$297</definedName>
    <definedName name="Z_605E8EA8_3293_4E7E_8E38_5FE07C4FF2B8_.wvu.FilterData" localSheetId="0" hidden="1">'АИП предл ГРБС'!$B$9:$Q$295</definedName>
    <definedName name="Z_6098010F_A6B2_4828_8E53_6EFF4B3170CB_.wvu.FilterData" localSheetId="0" hidden="1">'АИП предл ГРБС'!$A$9:$V$299</definedName>
    <definedName name="Z_61D2ED56_2A5A_494B_BDA3_4067D13D93C6_.wvu.Cols" localSheetId="0" hidden="1">'АИП предл ГРБС'!#REF!</definedName>
    <definedName name="Z_61D2ED56_2A5A_494B_BDA3_4067D13D93C6_.wvu.FilterData" localSheetId="0" hidden="1">'АИП предл ГРБС'!$B$9:$Q$297</definedName>
    <definedName name="Z_61D2ED56_2A5A_494B_BDA3_4067D13D93C6_.wvu.PrintArea" localSheetId="0" hidden="1">'АИП предл ГРБС'!$B$3:$Q$297</definedName>
    <definedName name="Z_61D2ED56_2A5A_494B_BDA3_4067D13D93C6_.wvu.PrintTitles" localSheetId="0" hidden="1">'АИП предл ГРБС'!$3:$9</definedName>
    <definedName name="Z_641F17C3_110D_4067_B193_A9EC5AF65827_.wvu.FilterData" localSheetId="0" hidden="1">'АИП предл ГРБС'!$A$9:$V$299</definedName>
    <definedName name="Z_6490049B_E008_47CE_AE1E_E6DE17A3ABDB_.wvu.FilterData" localSheetId="0" hidden="1">'АИП предл ГРБС'!$B$9:$Q$297</definedName>
    <definedName name="Z_65EFD60C_B513_4304_A503_982A61873888_.wvu.FilterData" localSheetId="0" hidden="1">'АИП предл ГРБС'!$B$9:$Q$295</definedName>
    <definedName name="Z_6836A3AB_0397_4A53_A655_80010C1DA25E_.wvu.FilterData" localSheetId="0" hidden="1">'АИП предл ГРБС'!$A$9:$V$299</definedName>
    <definedName name="Z_689F18B8_46B5_4E74_804D_BB3645DAE32F_.wvu.FilterData" localSheetId="0" hidden="1">'АИП предл ГРБС'!$A$9:$V$299</definedName>
    <definedName name="Z_6A8E32CC_48C2_4F27_A2C3_975683D7DAA0_.wvu.FilterData" localSheetId="0" hidden="1">'АИП предл ГРБС'!$A$9:$V$299</definedName>
    <definedName name="Z_6E5FCFE2_FE68_41EC_A272_A381553AF87A_.wvu.FilterData" localSheetId="0" hidden="1">'АИП предл ГРБС'!$A$9:$Y$299</definedName>
    <definedName name="Z_6F6482B9_5158_4DED_8366_F1DE0C7A9116_.wvu.FilterData" localSheetId="0" hidden="1">'АИП предл ГРБС'!$A$9:$V$299</definedName>
    <definedName name="Z_6F6482B9_5158_4DED_8366_F1DE0C7A9116_.wvu.PrintArea" localSheetId="0" hidden="1">'АИП предл ГРБС'!$A$3:$U$299</definedName>
    <definedName name="Z_6F6482B9_5158_4DED_8366_F1DE0C7A9116_.wvu.PrintTitles" localSheetId="0" hidden="1">'АИП предл ГРБС'!$3:$9</definedName>
    <definedName name="Z_77D65BD7_49BF_4CBF_8130_49F68932C4A5_.wvu.FilterData" localSheetId="0" hidden="1">'АИП предл ГРБС'!$B$9:$Q$297</definedName>
    <definedName name="Z_7ACFA973_3E9F_4043_BD48_7089227CB1DF_.wvu.FilterData" localSheetId="0" hidden="1">'АИП предл ГРБС'!$A$9:$V$299</definedName>
    <definedName name="Z_7B35CA3A_6866_4A3F_9B76_636654F463FD_.wvu.FilterData" localSheetId="0" hidden="1">'АИП предл ГРБС'!$A$9:$V$299</definedName>
    <definedName name="Z_7DAD9D05_B04C_4AE5_883A_8F879B45714D_.wvu.FilterData" localSheetId="0" hidden="1">'АИП предл ГРБС'!$A$9:$V$299</definedName>
    <definedName name="Z_7F422E5F_68ED_404E_AF74_48BEE0C6E965_.wvu.FilterData" localSheetId="0" hidden="1">'АИП предл ГРБС'!$B$9:$Q$297</definedName>
    <definedName name="Z_81064D82_AA9E_457F_83D3_34FED8307E08_.wvu.FilterData" localSheetId="0" hidden="1">'АИП предл ГРБС'!$A$9:$Y$299</definedName>
    <definedName name="Z_85E1AC2D_3ABE_4BEB_ADF9_68D0BE676D49_.wvu.FilterData" localSheetId="0" hidden="1">'АИП предл ГРБС'!$B$9:$Q$297</definedName>
    <definedName name="Z_8634A3FE_10BA_41A3_AD04_C0C90A05082F_.wvu.FilterData" localSheetId="0" hidden="1">'АИП предл ГРБС'!$A$9:$V$299</definedName>
    <definedName name="Z_8FD9B496_0F26_4E2F_94EE_DACB689DF4AF_.wvu.FilterData" localSheetId="0" hidden="1">'АИП предл ГРБС'!$A$9:$Y$299</definedName>
    <definedName name="Z_9825022B_297F_4A35_AFAA_B86BB36E4EC4_.wvu.FilterData" localSheetId="0" hidden="1">'АИП предл ГРБС'!$A$9:$V$299</definedName>
    <definedName name="Z_9CB46DB5_0888_4CD1_A660_3A9E9321139C_.wvu.FilterData" localSheetId="0" hidden="1">'АИП предл ГРБС'!$B$9:$Q$297</definedName>
    <definedName name="Z_9CB46DB5_0888_4CD1_A660_3A9E9321139C_.wvu.PrintArea" localSheetId="0" hidden="1">'АИП предл ГРБС'!$B$3:$Q$300</definedName>
    <definedName name="Z_9CB46DB5_0888_4CD1_A660_3A9E9321139C_.wvu.PrintTitles" localSheetId="0" hidden="1">'АИП предл ГРБС'!$3:$9</definedName>
    <definedName name="Z_9CB46DB5_0888_4CD1_A660_3A9E9321139C_.wvu.Rows" localSheetId="0" hidden="1">'АИП предл ГРБС'!#REF!</definedName>
    <definedName name="Z_9F480646_7AAE_40E9_956E_5F444115EA8F_.wvu.FilterData" localSheetId="0" hidden="1">'АИП предл ГРБС'!$B$9:$Q$297</definedName>
    <definedName name="Z_A06DCB4A_4AA7_42DD_96B4_B4AE2F585362_.wvu.FilterData" localSheetId="0" hidden="1">'АИП предл ГРБС'!$A$9:$Y$299</definedName>
    <definedName name="Z_A510ED7E_651D_46B9_962B_378FB7CCD955_.wvu.FilterData" localSheetId="0" hidden="1">'АИП предл ГРБС'!$A$9:$V$299</definedName>
    <definedName name="Z_A5F003E2_ACFD_4B5B_9C9C_98EA6340DB3B_.wvu.FilterData" localSheetId="0" hidden="1">'АИП предл ГРБС'!$A$9:$V$299</definedName>
    <definedName name="Z_A78E4C15_56B4_4DA2_AE0F_3BAFB73B268B_.wvu.FilterData" localSheetId="0" hidden="1">'АИП предл ГРБС'!$B$9:$Q$295</definedName>
    <definedName name="Z_A8AAFA9C_6D97_4B7F_9A99_7F5C7722CC52_.wvu.FilterData" localSheetId="0" hidden="1">'АИП предл ГРБС'!$A$9:$V$299</definedName>
    <definedName name="Z_A8E0C877_6509_421D_A2CE_3221E12A9BEE_.wvu.FilterData" localSheetId="0" hidden="1">'АИП предл ГРБС'!$A$9:$Y$299</definedName>
    <definedName name="Z_AABCAF71_ED04_4B49_9290_95E870D70427_.wvu.FilterData" localSheetId="0" hidden="1">'АИП предл ГРБС'!$B$9:$Q$297</definedName>
    <definedName name="Z_ACD9E3CF_FE52_48C7_A4C6_5E013D0E7ED7_.wvu.FilterData" localSheetId="0" hidden="1">'АИП предл ГРБС'!$A$9:$Y$299</definedName>
    <definedName name="Z_B7878A10_52CF_4DBD_A353_79634A8314CE_.wvu.FilterData" localSheetId="0" hidden="1">'АИП предл ГРБС'!$A$9:$Y$299</definedName>
    <definedName name="Z_B7878A10_52CF_4DBD_A353_79634A8314CE_.wvu.PrintArea" localSheetId="0" hidden="1">'АИП предл ГРБС'!$A$3:$U$299</definedName>
    <definedName name="Z_B7878A10_52CF_4DBD_A353_79634A8314CE_.wvu.PrintTitles" localSheetId="0" hidden="1">'АИП предл ГРБС'!$3:$9</definedName>
    <definedName name="Z_B7FCBB5A_BE1A_4C8B_B633_72C5A19AC94B_.wvu.FilterData" localSheetId="0" hidden="1">'АИП предл ГРБС'!$A$9:$Y$299</definedName>
    <definedName name="Z_B8E30B55_09A0_4A15_A928_CCB590FD2474_.wvu.FilterData" localSheetId="0" hidden="1">'АИП предл ГРБС'!$A$9:$V$299</definedName>
    <definedName name="Z_BE297B25_A2E2_4EE8_BB7D_48E4A3BB5B2C_.wvu.FilterData" localSheetId="0" hidden="1">'АИП предл ГРБС'!$B$9:$Q$297</definedName>
    <definedName name="Z_C19028D7_D172_475E_926F_6AE543B9CE38_.wvu.FilterData" localSheetId="0" hidden="1">'АИП предл ГРБС'!$A$9:$Y$299</definedName>
    <definedName name="Z_C39E3DCA_1ABD_423F_AB52_FB0C3B18165E_.wvu.FilterData" localSheetId="0" hidden="1">'АИП предл ГРБС'!$A$9:$V$299</definedName>
    <definedName name="Z_C536C425_DC8B_447D_BBE2_1C976076FC5D_.wvu.FilterData" localSheetId="0" hidden="1">'АИП предл ГРБС'!$A$9:$V$299</definedName>
    <definedName name="Z_C56A97BB_556A_4B3E_821F_D4A9F4337EAC_.wvu.FilterData" localSheetId="0" hidden="1">'АИП предл ГРБС'!$A$9:$Y$299</definedName>
    <definedName name="Z_C65A9594_4E3C_4C1F_B133_52BB25810C13_.wvu.FilterData" localSheetId="0" hidden="1">'АИП предл ГРБС'!$B$9:$Q$295</definedName>
    <definedName name="Z_C81D99DF_0832_43B6_AA94_692CD5B05152_.wvu.FilterData" localSheetId="0" hidden="1">'АИП предл ГРБС'!$A$9:$Y$299</definedName>
    <definedName name="Z_C81D99DF_0832_43B6_AA94_692CD5B05152_.wvu.PrintArea" localSheetId="0" hidden="1">'АИП предл ГРБС'!$A$3:$U$299</definedName>
    <definedName name="Z_C81D99DF_0832_43B6_AA94_692CD5B05152_.wvu.PrintTitles" localSheetId="0" hidden="1">'АИП предл ГРБС'!$3:$9</definedName>
    <definedName name="Z_CC3A834B_E147_4744_84BE_19C303E069B0_.wvu.FilterData" localSheetId="0" hidden="1">'АИП предл ГРБС'!$A$9:$V$299</definedName>
    <definedName name="Z_CCEA7E62_BB7B_462A_9D9C_D67F4C3871C7_.wvu.FilterData" localSheetId="0" hidden="1">'АИП предл ГРБС'!$A$9:$V$299</definedName>
    <definedName name="Z_D9BB1C41_9350_4647_8486_E1EC74225A1B_.wvu.FilterData" localSheetId="0" hidden="1">'АИП предл ГРБС'!$B$9:$Q$297</definedName>
    <definedName name="Z_DC17D661_F8E1_42CE_B46C_605D38DA1739_.wvu.FilterData" localSheetId="0" hidden="1">'АИП предл ГРБС'!$A$9:$V$299</definedName>
    <definedName name="Z_DC4B8610_23AB_49A3_862A_EE30E5BB44AE_.wvu.FilterData" localSheetId="0" hidden="1">'АИП предл ГРБС'!$A$9:$V$299</definedName>
    <definedName name="Z_DE09A309_6C68_4C48_A6F1_E46098CE65C4_.wvu.FilterData" localSheetId="0" hidden="1">'АИП предл ГРБС'!$A$9:$Y$299</definedName>
    <definedName name="Z_E13AC1C1_90FF_4656_B2E1_8DA5D5359FB9_.wvu.FilterData" localSheetId="0" hidden="1">'АИП предл ГРБС'!$A$9:$Y$299</definedName>
    <definedName name="Z_ED1595A5_BE16_4B87_A505_C311C087A6D8_.wvu.FilterData" localSheetId="0" hidden="1">'АИП предл ГРБС'!$B$9:$Q$297</definedName>
    <definedName name="Z_F1174165_3AFA_4EDE_A23B_99BFF8F066D7_.wvu.FilterData" localSheetId="0" hidden="1">'АИП предл ГРБС'!$A$9:$V$299</definedName>
    <definedName name="Z_F5335CC8_E9B9_4BAD_A432_173C5D669BD0_.wvu.FilterData" localSheetId="0" hidden="1">'АИП предл ГРБС'!$A$9:$V$299</definedName>
    <definedName name="Z_F98D998A_4FD8_4164_9119_4C19C89E56F2_.wvu.FilterData" localSheetId="0" hidden="1">'АИП предл ГРБС'!$B$9:$Q$297</definedName>
    <definedName name="Z_FF5C8E9A_73F6_4B0A_BDB8_EB9EA700C060_.wvu.FilterData" localSheetId="0" hidden="1">'АИП предл ГРБС'!$A$9:$V$299</definedName>
    <definedName name="_xlnm.Print_Titles" localSheetId="0">'АИП предл ГРБС'!$3:$9</definedName>
    <definedName name="_xlnm.Print_Area" localSheetId="0">'АИП предл ГРБС'!$A$1:$U$299</definedName>
  </definedNames>
  <calcPr calcId="125725"/>
  <customWorkbookViews>
    <customWorkbookView name="Васильев Иван Сергеевич - Личное представление" guid="{069F29B6-7EEE-4CCC-ADBC-1D77F17E9547}" mergeInterval="0" personalView="1" maximized="1" windowWidth="1916" windowHeight="754" activeSheetId="1"/>
    <customWorkbookView name="Кузьмина Екатерина Геннадьевна - Личное представление" guid="{61D2ED56-2A5A-494B-BDA3-4067D13D93C6}" mergeInterval="0" personalView="1" maximized="1" windowWidth="1916" windowHeight="834" activeSheetId="1"/>
    <customWorkbookView name="Юсупов Дамир Рушанович - Личное представление" guid="{02DB49F4-F0AE-4D3E-BCDA-0B216C146617}" mergeInterval="0" personalView="1" maximized="1" windowWidth="1916" windowHeight="814" activeSheetId="1"/>
    <customWorkbookView name="МЭ Мерцалова Татьяна Александровна - Личное представление" guid="{9CB46DB5-0888-4CD1-A660-3A9E9321139C}" mergeInterval="0" personalView="1" maximized="1" windowWidth="1916" windowHeight="814" activeSheetId="1"/>
    <customWorkbookView name="Иванова Татьяна Вячеславовна - Личное представление" guid="{6F6482B9-5158-4DED-8366-F1DE0C7A9116}" mergeInterval="0" personalView="1" maximized="1" windowWidth="1916" windowHeight="814" activeSheetId="1"/>
    <customWorkbookView name="Нодыкова Юлия Петровна - Личное представление" guid="{B7878A10-52CF-4DBD-A353-79634A8314CE}" mergeInterval="0" personalView="1" maximized="1" windowWidth="1916" windowHeight="854" activeSheetId="1" showComments="commIndAndComment"/>
    <customWorkbookView name="Степанова Алина Васильевна - Личное представление" guid="{C81D99DF-0832-43B6-AA94-692CD5B05152}" mergeInterval="0" personalView="1" maximized="1" windowWidth="1901" windowHeight="824" activeSheetId="1"/>
  </customWorkbookViews>
</workbook>
</file>

<file path=xl/calcChain.xml><?xml version="1.0" encoding="utf-8"?>
<calcChain xmlns="http://schemas.openxmlformats.org/spreadsheetml/2006/main">
  <c r="K222" i="1"/>
  <c r="K187" s="1"/>
  <c r="K23" s="1"/>
  <c r="L222"/>
  <c r="L187" s="1"/>
  <c r="L23" s="1"/>
  <c r="M222"/>
  <c r="M187" s="1"/>
  <c r="M23" s="1"/>
  <c r="N222"/>
  <c r="O222"/>
  <c r="O187" s="1"/>
  <c r="O23" s="1"/>
  <c r="P222"/>
  <c r="P187" s="1"/>
  <c r="P23" s="1"/>
  <c r="Q222"/>
  <c r="Q187" s="1"/>
  <c r="Q23" s="1"/>
  <c r="R222"/>
  <c r="S222"/>
  <c r="S187" s="1"/>
  <c r="S23" s="1"/>
  <c r="T222"/>
  <c r="T187" s="1"/>
  <c r="T23" s="1"/>
  <c r="U222"/>
  <c r="U187" s="1"/>
  <c r="U23" s="1"/>
  <c r="K205"/>
  <c r="L205"/>
  <c r="M205"/>
  <c r="N205"/>
  <c r="O205"/>
  <c r="P205"/>
  <c r="Q205"/>
  <c r="R205"/>
  <c r="S205"/>
  <c r="T205"/>
  <c r="U205"/>
  <c r="J227"/>
  <c r="J222" s="1"/>
  <c r="J213"/>
  <c r="J205" s="1"/>
  <c r="U188"/>
  <c r="K188"/>
  <c r="L188"/>
  <c r="M188"/>
  <c r="O188"/>
  <c r="P188"/>
  <c r="Q188"/>
  <c r="S188"/>
  <c r="T188"/>
  <c r="J197"/>
  <c r="R187" l="1"/>
  <c r="R23" s="1"/>
  <c r="N187"/>
  <c r="N23" s="1"/>
  <c r="J187"/>
  <c r="J23" s="1"/>
  <c r="J206"/>
  <c r="K206"/>
  <c r="M206"/>
  <c r="J207"/>
  <c r="K207"/>
  <c r="M207"/>
  <c r="J208"/>
  <c r="K208"/>
  <c r="M208"/>
  <c r="J209"/>
  <c r="K209"/>
  <c r="M209"/>
  <c r="N209"/>
  <c r="O209"/>
  <c r="Q209"/>
  <c r="J210"/>
  <c r="K210"/>
  <c r="M210"/>
  <c r="N210"/>
  <c r="O210"/>
  <c r="Q210"/>
  <c r="J203"/>
  <c r="K203"/>
  <c r="M203"/>
  <c r="N203"/>
  <c r="O203"/>
  <c r="Q203"/>
  <c r="J247"/>
  <c r="K247"/>
  <c r="M247"/>
  <c r="N247"/>
  <c r="J285"/>
  <c r="J286"/>
  <c r="M260"/>
  <c r="J260" s="1"/>
  <c r="N260"/>
  <c r="J194"/>
  <c r="J188" s="1"/>
  <c r="N194"/>
  <c r="N188" s="1"/>
  <c r="R194"/>
  <c r="R188" s="1"/>
  <c r="J71"/>
  <c r="K71"/>
  <c r="M71"/>
  <c r="N71"/>
  <c r="O71"/>
  <c r="Q71"/>
  <c r="J61"/>
  <c r="K61"/>
  <c r="M61"/>
  <c r="K48"/>
  <c r="M48"/>
  <c r="J48" l="1"/>
  <c r="L30"/>
  <c r="L16" s="1"/>
  <c r="P30"/>
  <c r="P16" s="1"/>
  <c r="T30"/>
  <c r="T16" s="1"/>
  <c r="R238"/>
  <c r="N238"/>
  <c r="N237"/>
  <c r="J238"/>
  <c r="J237"/>
  <c r="K236" l="1"/>
  <c r="K228" s="1"/>
  <c r="K32" s="1"/>
  <c r="K18" s="1"/>
  <c r="L236"/>
  <c r="L228" s="1"/>
  <c r="L32" s="1"/>
  <c r="L18" s="1"/>
  <c r="M236"/>
  <c r="M228" s="1"/>
  <c r="M32" s="1"/>
  <c r="M18" s="1"/>
  <c r="O236"/>
  <c r="O228" s="1"/>
  <c r="O32" s="1"/>
  <c r="O18" s="1"/>
  <c r="P236"/>
  <c r="P228" s="1"/>
  <c r="P32" s="1"/>
  <c r="P18" s="1"/>
  <c r="Q236"/>
  <c r="Q228" s="1"/>
  <c r="Q32" s="1"/>
  <c r="Q18" s="1"/>
  <c r="S236"/>
  <c r="S228" s="1"/>
  <c r="S32" s="1"/>
  <c r="S18" s="1"/>
  <c r="T236"/>
  <c r="T228" s="1"/>
  <c r="T32" s="1"/>
  <c r="T18" s="1"/>
  <c r="U236"/>
  <c r="U228" s="1"/>
  <c r="U32" s="1"/>
  <c r="U18" s="1"/>
  <c r="K198"/>
  <c r="K31" s="1"/>
  <c r="K17" s="1"/>
  <c r="L198"/>
  <c r="L31" s="1"/>
  <c r="L17" s="1"/>
  <c r="M198"/>
  <c r="M31" s="1"/>
  <c r="M17" s="1"/>
  <c r="N198"/>
  <c r="N31" s="1"/>
  <c r="N17" s="1"/>
  <c r="O198"/>
  <c r="O31" s="1"/>
  <c r="O17" s="1"/>
  <c r="P198"/>
  <c r="P31" s="1"/>
  <c r="P17" s="1"/>
  <c r="P10" s="1"/>
  <c r="Q198"/>
  <c r="Q31" s="1"/>
  <c r="Q17" s="1"/>
  <c r="R198"/>
  <c r="R31" s="1"/>
  <c r="R17" s="1"/>
  <c r="S198"/>
  <c r="S31" s="1"/>
  <c r="S17" s="1"/>
  <c r="T198"/>
  <c r="T31" s="1"/>
  <c r="U198"/>
  <c r="U31" s="1"/>
  <c r="U17" s="1"/>
  <c r="J198"/>
  <c r="J31" s="1"/>
  <c r="J17" s="1"/>
  <c r="R11"/>
  <c r="R12"/>
  <c r="R13"/>
  <c r="R14"/>
  <c r="R15"/>
  <c r="R19"/>
  <c r="R20"/>
  <c r="R21"/>
  <c r="R22"/>
  <c r="N11"/>
  <c r="N12"/>
  <c r="N13"/>
  <c r="N14"/>
  <c r="N15"/>
  <c r="N19"/>
  <c r="N20"/>
  <c r="N21"/>
  <c r="N22"/>
  <c r="J11"/>
  <c r="J12"/>
  <c r="J13"/>
  <c r="J14"/>
  <c r="J15"/>
  <c r="J19"/>
  <c r="J20"/>
  <c r="J21"/>
  <c r="J22"/>
  <c r="L10" l="1"/>
  <c r="T24"/>
  <c r="T17"/>
  <c r="T10" s="1"/>
  <c r="L24"/>
  <c r="P24"/>
  <c r="U56"/>
  <c r="U27" s="1"/>
  <c r="S56"/>
  <c r="S27" s="1"/>
  <c r="R56"/>
  <c r="R27" s="1"/>
  <c r="Q56"/>
  <c r="Q27" s="1"/>
  <c r="O56"/>
  <c r="O27" s="1"/>
  <c r="N56"/>
  <c r="N27" s="1"/>
  <c r="U270"/>
  <c r="S270"/>
  <c r="R270"/>
  <c r="Q270"/>
  <c r="O270"/>
  <c r="N270"/>
  <c r="M270"/>
  <c r="K270"/>
  <c r="J270"/>
  <c r="U243"/>
  <c r="S243"/>
  <c r="R243"/>
  <c r="Q243"/>
  <c r="O243"/>
  <c r="N243"/>
  <c r="U30"/>
  <c r="S30"/>
  <c r="R30"/>
  <c r="R16" s="1"/>
  <c r="Q30"/>
  <c r="O30"/>
  <c r="M30"/>
  <c r="M16" s="1"/>
  <c r="M10" s="1"/>
  <c r="K30"/>
  <c r="K16" s="1"/>
  <c r="K10" s="1"/>
  <c r="J30"/>
  <c r="J16" s="1"/>
  <c r="U167"/>
  <c r="S167"/>
  <c r="Q167"/>
  <c r="O167"/>
  <c r="M167"/>
  <c r="K167"/>
  <c r="J10" l="1"/>
  <c r="Q24"/>
  <c r="Q16"/>
  <c r="Q10" s="1"/>
  <c r="S24"/>
  <c r="S16"/>
  <c r="S10" s="1"/>
  <c r="O24"/>
  <c r="O16"/>
  <c r="O10" s="1"/>
  <c r="U24"/>
  <c r="U16"/>
  <c r="U10" s="1"/>
  <c r="M24"/>
  <c r="K24"/>
  <c r="U38"/>
  <c r="U26" s="1"/>
  <c r="S38"/>
  <c r="S26" s="1"/>
  <c r="R38"/>
  <c r="R26" s="1"/>
  <c r="K280"/>
  <c r="M280"/>
  <c r="N280"/>
  <c r="O280"/>
  <c r="Q280"/>
  <c r="R280"/>
  <c r="S280"/>
  <c r="U280"/>
  <c r="M251" l="1"/>
  <c r="M243" s="1"/>
  <c r="K251"/>
  <c r="O33"/>
  <c r="Q33"/>
  <c r="R33"/>
  <c r="S33"/>
  <c r="U33"/>
  <c r="J251" l="1"/>
  <c r="N236" l="1"/>
  <c r="N228" s="1"/>
  <c r="N32" s="1"/>
  <c r="N18" s="1"/>
  <c r="J236"/>
  <c r="J228" s="1"/>
  <c r="J32" s="1"/>
  <c r="U241"/>
  <c r="R241"/>
  <c r="Q241"/>
  <c r="N241"/>
  <c r="M241"/>
  <c r="J241"/>
  <c r="J24" l="1"/>
  <c r="J18"/>
  <c r="R236"/>
  <c r="R228" s="1"/>
  <c r="R32" s="1"/>
  <c r="M66"/>
  <c r="K66"/>
  <c r="K65"/>
  <c r="M65"/>
  <c r="J65"/>
  <c r="J66"/>
  <c r="R24" l="1"/>
  <c r="R18"/>
  <c r="R10" s="1"/>
  <c r="M62"/>
  <c r="M56" s="1"/>
  <c r="M27" s="1"/>
  <c r="M184" l="1"/>
  <c r="K184"/>
  <c r="J184"/>
  <c r="K183"/>
  <c r="M183"/>
  <c r="J183"/>
  <c r="K34" l="1"/>
  <c r="M34"/>
  <c r="N34"/>
  <c r="O34"/>
  <c r="Q34"/>
  <c r="R34"/>
  <c r="S34"/>
  <c r="U34"/>
  <c r="U293"/>
  <c r="U36" s="1"/>
  <c r="J34" l="1"/>
  <c r="K35" l="1"/>
  <c r="M35"/>
  <c r="N35"/>
  <c r="O35"/>
  <c r="Q35"/>
  <c r="R35"/>
  <c r="S35"/>
  <c r="U35"/>
  <c r="K29"/>
  <c r="M29" l="1"/>
  <c r="O29"/>
  <c r="Q29"/>
  <c r="S29"/>
  <c r="U29"/>
  <c r="K269" l="1"/>
  <c r="K268"/>
  <c r="S132"/>
  <c r="S67" s="1"/>
  <c r="S28" s="1"/>
  <c r="U132"/>
  <c r="U67" s="1"/>
  <c r="U28" s="1"/>
  <c r="S82"/>
  <c r="U82"/>
  <c r="K243" l="1"/>
  <c r="J268"/>
  <c r="J269"/>
  <c r="J243" l="1"/>
  <c r="J196"/>
  <c r="K196"/>
  <c r="M196"/>
  <c r="K195"/>
  <c r="M195"/>
  <c r="J82"/>
  <c r="M82"/>
  <c r="N82"/>
  <c r="O82"/>
  <c r="Q82"/>
  <c r="R82"/>
  <c r="K132"/>
  <c r="N132"/>
  <c r="N67" s="1"/>
  <c r="N28" s="1"/>
  <c r="O132"/>
  <c r="O67" s="1"/>
  <c r="O28" s="1"/>
  <c r="Q132"/>
  <c r="Q67" s="1"/>
  <c r="Q28" s="1"/>
  <c r="R132"/>
  <c r="J280" l="1"/>
  <c r="N204"/>
  <c r="Q204"/>
  <c r="S204"/>
  <c r="R204"/>
  <c r="O204"/>
  <c r="J195"/>
  <c r="J35" l="1"/>
  <c r="M157" l="1"/>
  <c r="J157"/>
  <c r="M156"/>
  <c r="J156"/>
  <c r="M155"/>
  <c r="J155"/>
  <c r="M154"/>
  <c r="J154"/>
  <c r="M153"/>
  <c r="J153"/>
  <c r="M152"/>
  <c r="J152"/>
  <c r="M151"/>
  <c r="J151"/>
  <c r="M150"/>
  <c r="J150"/>
  <c r="M149"/>
  <c r="J149"/>
  <c r="M148"/>
  <c r="J148"/>
  <c r="M147"/>
  <c r="J147"/>
  <c r="M146"/>
  <c r="J146"/>
  <c r="M145"/>
  <c r="J145"/>
  <c r="M144"/>
  <c r="J144"/>
  <c r="M143"/>
  <c r="J143"/>
  <c r="M142"/>
  <c r="J142"/>
  <c r="M141"/>
  <c r="J141"/>
  <c r="M140"/>
  <c r="M132" l="1"/>
  <c r="M67" s="1"/>
  <c r="M28" s="1"/>
  <c r="J140"/>
  <c r="J132" l="1"/>
  <c r="K62" l="1"/>
  <c r="K56" s="1"/>
  <c r="K27" s="1"/>
  <c r="K63"/>
  <c r="M63"/>
  <c r="K74"/>
  <c r="R74"/>
  <c r="R67" s="1"/>
  <c r="R28" s="1"/>
  <c r="K77"/>
  <c r="K104"/>
  <c r="J185"/>
  <c r="N185"/>
  <c r="J186"/>
  <c r="N186"/>
  <c r="R186"/>
  <c r="R167" s="1"/>
  <c r="N30"/>
  <c r="U204"/>
  <c r="M232"/>
  <c r="K33"/>
  <c r="K298"/>
  <c r="K293" s="1"/>
  <c r="K36" s="1"/>
  <c r="M298"/>
  <c r="M293" s="1"/>
  <c r="M36" s="1"/>
  <c r="O298"/>
  <c r="O293" s="1"/>
  <c r="O36" s="1"/>
  <c r="Q298"/>
  <c r="Q293" s="1"/>
  <c r="Q36" s="1"/>
  <c r="K299"/>
  <c r="M299"/>
  <c r="O299"/>
  <c r="Q299"/>
  <c r="M55"/>
  <c r="K55"/>
  <c r="M54"/>
  <c r="K54"/>
  <c r="M53"/>
  <c r="K53"/>
  <c r="M52"/>
  <c r="K52"/>
  <c r="M51"/>
  <c r="K51"/>
  <c r="Q50"/>
  <c r="Q38" s="1"/>
  <c r="Q26" s="1"/>
  <c r="O50"/>
  <c r="O38" s="1"/>
  <c r="O26" s="1"/>
  <c r="M50"/>
  <c r="K50"/>
  <c r="N46"/>
  <c r="N44"/>
  <c r="M44"/>
  <c r="K44"/>
  <c r="N43"/>
  <c r="M43"/>
  <c r="K43"/>
  <c r="N42"/>
  <c r="M42"/>
  <c r="K42"/>
  <c r="N24" l="1"/>
  <c r="N16"/>
  <c r="N10" s="1"/>
  <c r="M38"/>
  <c r="M26" s="1"/>
  <c r="K67"/>
  <c r="K28" s="1"/>
  <c r="N167"/>
  <c r="N29" s="1"/>
  <c r="K38"/>
  <c r="K26" s="1"/>
  <c r="J167"/>
  <c r="J29" s="1"/>
  <c r="U232"/>
  <c r="O232"/>
  <c r="N232"/>
  <c r="R232"/>
  <c r="K232"/>
  <c r="S232"/>
  <c r="Q232"/>
  <c r="N33"/>
  <c r="M33"/>
  <c r="M204"/>
  <c r="K204"/>
  <c r="K82"/>
  <c r="J204"/>
  <c r="S299"/>
  <c r="R299" s="1"/>
  <c r="R29"/>
  <c r="J77"/>
  <c r="J67" s="1"/>
  <c r="J28" s="1"/>
  <c r="J299"/>
  <c r="J42"/>
  <c r="J52"/>
  <c r="N298"/>
  <c r="N293" s="1"/>
  <c r="N36" s="1"/>
  <c r="N299"/>
  <c r="J63"/>
  <c r="J53"/>
  <c r="J298"/>
  <c r="J293" s="1"/>
  <c r="J36" s="1"/>
  <c r="J46"/>
  <c r="J62"/>
  <c r="J56" s="1"/>
  <c r="J27" s="1"/>
  <c r="J44"/>
  <c r="J50"/>
  <c r="N50"/>
  <c r="N38" s="1"/>
  <c r="N26" s="1"/>
  <c r="J55"/>
  <c r="S298"/>
  <c r="S293" s="1"/>
  <c r="S36" s="1"/>
  <c r="J43"/>
  <c r="J51"/>
  <c r="J54"/>
  <c r="J38" l="1"/>
  <c r="J26" s="1"/>
  <c r="J232"/>
  <c r="R298"/>
  <c r="R293" s="1"/>
  <c r="R36" s="1"/>
  <c r="J33" l="1"/>
</calcChain>
</file>

<file path=xl/sharedStrings.xml><?xml version="1.0" encoding="utf-8"?>
<sst xmlns="http://schemas.openxmlformats.org/spreadsheetml/2006/main" count="937" uniqueCount="452">
  <si>
    <t>Наименование и местоположение
объекта</t>
  </si>
  <si>
    <t>в том числе:</t>
  </si>
  <si>
    <t>ФБ</t>
  </si>
  <si>
    <t>РБ</t>
  </si>
  <si>
    <t>Всего</t>
  </si>
  <si>
    <t>ОБРАЗОВАНИЕ, всего</t>
  </si>
  <si>
    <t>Министерство образования и молодежной политики Чувашской Республики</t>
  </si>
  <si>
    <t>Администрация г.Чебоксары</t>
  </si>
  <si>
    <t>КУЛЬТУРА. ВСЕГО</t>
  </si>
  <si>
    <t>ЗДРАВООХРАНЕНИЕ, ВСЕГО</t>
  </si>
  <si>
    <t>ФИЗИЧЕСКАЯ КУЛЬТУРА И СПОРТ, ВСЕГО</t>
  </si>
  <si>
    <t>ДОРОЖНОЕ ХОЗЯЙСТВО, ВСЕГО</t>
  </si>
  <si>
    <t>КОММУНАЛЬНОЕ ХОЗЯЙСТВО, ВСЕГО</t>
  </si>
  <si>
    <t>Строительство средней общеобразовательной школы на 1500 мест в мкр. "Университетский-2" г. Чебоксары</t>
  </si>
  <si>
    <t xml:space="preserve">Строительство крытого катка с искусственным льдом с трибуной на 250 мест в микрорайоне N 1 жилого района "Новый город" г. Чебоксары, поз. 1.25.
</t>
  </si>
  <si>
    <t>Реконструкция стадиона «Волга» города Чебоксары, ул. Коллективная, д. 3</t>
  </si>
  <si>
    <t xml:space="preserve">Министерство строительства, архитектуры и жилищно-коммунального хозяйства Чувашской Республики </t>
  </si>
  <si>
    <t xml:space="preserve">Строительство группового водовода Шемуршинского, Батыревского, Комсомольского районов Чувашской Республики (V пусковой комплекс) </t>
  </si>
  <si>
    <t xml:space="preserve">Строительство группового водовода Шемуршинского, Батыревского, Комсомольского районов Чувашской Республики (VI пусковой комплекс) </t>
  </si>
  <si>
    <t>в том числе проектно-изыскательские работы</t>
  </si>
  <si>
    <t xml:space="preserve">Строительство нового здания поликлиники БУ "Канашская ЦРБ" Минздрава Чувашии, Канашский район, с. Шихазаны, ул. Епифанова, д. 12 </t>
  </si>
  <si>
    <t>Строительство здания поликлиники бюджетного учреждения Чувашской Республики "Моргаушская центральная районная больница" Министерства здравоохранения Чувашской Республики, Моргаушский район, с. Моргауши</t>
  </si>
  <si>
    <t>Министерство строительства, архитектуры и жилищно-коммунального хозяйства Чувашской Республики</t>
  </si>
  <si>
    <t>Министерство физической культуры и спорта Чувашской Республики</t>
  </si>
  <si>
    <t>ЖИЛИЩНОЕ СТРОИТЕЛЬСТВО, ВСЕГО</t>
  </si>
  <si>
    <t>СОЦИАЛЬНАЯ ПОЛИТИКА, ВСЕГО</t>
  </si>
  <si>
    <t>Аликовский район</t>
  </si>
  <si>
    <t>Строительство автомобильной дороги по улицам Центральная, Зеленая в д. Синькасы</t>
  </si>
  <si>
    <t>Казенное учреждение Чувашской Республики "Республиканская служба единого заказчика" Министроя Чувашии (заказчик)</t>
  </si>
  <si>
    <t>в том числе проектно-изыскательские работы:</t>
  </si>
  <si>
    <t>Проектирование строительства и реконструкции автомобильных дорог общего пользования регионального или межмуниципального значения и строительство площадок для передвижных постов весового контроля</t>
  </si>
  <si>
    <t xml:space="preserve">Строительство автомобильной дороги ул. 1-я Южная </t>
  </si>
  <si>
    <t>Реконструкция Лапсарского проезда со строительством подъезда кд. 65 по Лапсарскому проезду</t>
  </si>
  <si>
    <t>Строительство набережной р. Волга с причальной стенкой и благоустройство прилегающей территории в г. Марийнский Посад</t>
  </si>
  <si>
    <t>Строительство набережной р. Волга с причальной стенкой и благоустройство прилегающей территории в г. Козловка</t>
  </si>
  <si>
    <t>Строительство футбольного манежа при БУ "СШ по футболу" Минспорта Чувашии</t>
  </si>
  <si>
    <t>Министерство здравоохранения Чувашской Республики</t>
  </si>
  <si>
    <t>Создание индустриальных парков в Цивильском и Батыревском районах, индустриального (промышленного) парка в г. Новочебоксарске</t>
  </si>
  <si>
    <t>Строительство инфекционного  корпуса на 200 коек в г. Чебоксары  в рамках реализации концессионного  соглашения.</t>
  </si>
  <si>
    <t xml:space="preserve">Строительство фельдшерско-акушерских пунктов в районах Чувашской Республики </t>
  </si>
  <si>
    <t>д. Кзыл-Камыш Батыревского района</t>
  </si>
  <si>
    <t>д. Ослаба Вурнарского района</t>
  </si>
  <si>
    <t>с. Кукшум Вурнарского района</t>
  </si>
  <si>
    <t>д. Нижние Абакасы Ибресинского района</t>
  </si>
  <si>
    <t>д. Сиделево Канашского района</t>
  </si>
  <si>
    <t>д. Малое Тугаево Канашского района</t>
  </si>
  <si>
    <t>д. Новые Мамеи Канашского района</t>
  </si>
  <si>
    <t>д. Большие Бикшихи Канашского района</t>
  </si>
  <si>
    <t>с. Аттиково Козловского района</t>
  </si>
  <si>
    <t>д. Татарские Шуруты Комсомольского района</t>
  </si>
  <si>
    <t>д. Березовка Красночетайского района</t>
  </si>
  <si>
    <t>с. Покровское Мариинско-Посадского района</t>
  </si>
  <si>
    <t>д. Тансарино Урмарского района</t>
  </si>
  <si>
    <t>с. Рындино Цивильского района</t>
  </si>
  <si>
    <t>д. Ойкасы Чебоксарского района</t>
  </si>
  <si>
    <t>д. Вурманкас-Туруново Чебоксарского района</t>
  </si>
  <si>
    <t>д. Верхнее Буяново Шемуршинского района</t>
  </si>
  <si>
    <t>д. Андреевка Шемуршинского района</t>
  </si>
  <si>
    <t>д. Вурманкас-Асламасы Ядринского района</t>
  </si>
  <si>
    <t>д. Верхние Ачаки Ядринского района</t>
  </si>
  <si>
    <t>с. Сабанчино Яльчикского района</t>
  </si>
  <si>
    <t>с. Байглычево Яльчикского района</t>
  </si>
  <si>
    <t>с. Большая Выла Аликовского района</t>
  </si>
  <si>
    <t>д. Красномайск Батыревского района</t>
  </si>
  <si>
    <t>д. Малдыкасы Вурнарского района</t>
  </si>
  <si>
    <t>д. Кожар-Яндоба Вурнарского района</t>
  </si>
  <si>
    <t>д. Андрюшево Ибресинского района</t>
  </si>
  <si>
    <t>д. Старые Шальтямы Канашского района</t>
  </si>
  <si>
    <t>д. Новый Сундырь Комсомольского района</t>
  </si>
  <si>
    <t>д. Ямаши Красночетайского района</t>
  </si>
  <si>
    <t>с. Бичурино Мариинско-Посадского района</t>
  </si>
  <si>
    <t>д. Чураккасы Моргаушского района</t>
  </si>
  <si>
    <t>д. Яранкасы Чебоксарского района</t>
  </si>
  <si>
    <t>д. Хыркасы Чебоксарского района</t>
  </si>
  <si>
    <t>с. Трехизб-Шемурша Шемуршинского района</t>
  </si>
  <si>
    <t>д. Асаново Шемуршинского района</t>
  </si>
  <si>
    <t>с. Кармалы Янтиковского района</t>
  </si>
  <si>
    <t xml:space="preserve">Строительство врачебных амбулаторий и отделений общеврачебных практик в районах и городах Чувашской Республики 
</t>
  </si>
  <si>
    <t>с. Раскильдино Аликовского района</t>
  </si>
  <si>
    <t>д. Новые Яхакасы Вурнарского района</t>
  </si>
  <si>
    <t>д. Арабоси Урмарского района</t>
  </si>
  <si>
    <t>с. Янтиково Яльчикского района</t>
  </si>
  <si>
    <t>с. Турмыши Янтиковского района</t>
  </si>
  <si>
    <t>с. Шыгырдан Батыревского района</t>
  </si>
  <si>
    <t>с. Норваш-Шигали Батыревского района</t>
  </si>
  <si>
    <t>с. Тойси Батыревского района</t>
  </si>
  <si>
    <t>с. Новое Ахпердино Батыревского района</t>
  </si>
  <si>
    <t>д. Ермошкино Вурнарского района</t>
  </si>
  <si>
    <t>с. Штанаши Красночетайского района</t>
  </si>
  <si>
    <t>с. Чурачики Цивильского района</t>
  </si>
  <si>
    <t>д. Новые Тренькасы Чебоксарского района</t>
  </si>
  <si>
    <t>с. Большая Таяба Яльчикского района</t>
  </si>
  <si>
    <t>Строительство инженерной, транспортной, социальной инфраструктуры в целях жилищного строительства в Чувашской Республике</t>
  </si>
  <si>
    <t>Министерство природных ресурсов и экологии Чувашской Республики</t>
  </si>
  <si>
    <t>администрация г. Чебоксары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</si>
  <si>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№2"</t>
  </si>
  <si>
    <t xml:space="preserve"> в том числе проектно-изыскательские работы </t>
  </si>
  <si>
    <t>Строительство сельского дома культуры на 100 мест в д. Илебары Карачаевского сельского поселения Козловского района</t>
  </si>
  <si>
    <t>Строительство Центра подготовки по спортивной площадки по спортивной гимнастике МБОУ "Спортивная школа № 1" города Новочебоксарска Чувашской Республики</t>
  </si>
  <si>
    <t>строительство блочно-модульной котельной на природном газе для АУ Чувашии "ФОЦ "Росинка" Минспорта Чувашии</t>
  </si>
  <si>
    <t>Cтроительство группового водовода Шемуршинского, Батыревского, Комсомольского районов Чувашской Республики  (VII пусковой комплекс)</t>
  </si>
  <si>
    <t>КУ ЧР Служба единого заказчика (заказчик)</t>
  </si>
  <si>
    <t>Строительство общеобразовательной школы на 165 мест с пристроем помещений для дошкольной группы на 40 мест в с. Стемасы  Алатырьского района Чувашской Республики</t>
  </si>
  <si>
    <t xml:space="preserve">Строительство нового корпуса на 500 ученических мест и дошкольной группы на 40 мест в МБОУ "Цивильская СОШ № 2" в  г. Цивильск, ул.Рогожкина, д. 59" </t>
  </si>
  <si>
    <t>Строительство очистных сооружений  пгт. Урмары Урмарского района Чувашской Республики</t>
  </si>
  <si>
    <t xml:space="preserve">Строительство канализационных очистных сооружений  и канализации для восточной части с.Батырево Батыревского района Чувашской Республики </t>
  </si>
  <si>
    <t>Реконструкция автомобильной дороги по ул. Заводская и строительство автомобильной дороги по ул. Лермонтова (2 этап строительства)</t>
  </si>
  <si>
    <t>Строительство автомобильной дороги по ул. Пушкина, пер. Банковский</t>
  </si>
  <si>
    <t>Строительство БУ "Ибресинский дом-интернат" в пос. Ибреси Ибресинского района Чувашской Республики"</t>
  </si>
  <si>
    <t xml:space="preserve">Проектирование, строительство, реконструкция автомобильных дорог общего пользования местного значения вне границ населенных пунктов в границах муниципального района или муниципального округа и в границах населенных пунктов поселений </t>
  </si>
  <si>
    <t>Реконструкция МУП "Детский оздоровительный лагерь "Звездный" администрации Цивильского района Чувашской Республики</t>
  </si>
  <si>
    <t>Строительство школы на 375 мест в г. Мариинский Посад Чувашской Республики (в рамках КРСТ)</t>
  </si>
  <si>
    <t>Сети водоснабжения микрорайона "Дубрава Парк" (магистральные, внутриквартальные) г. Чебоксары</t>
  </si>
  <si>
    <t>Сети хозяйственно-бытовой канализации микрорайона "Дубрава Парк" (магистральные, внутриквартальные) г. Чебоксары</t>
  </si>
  <si>
    <t>Сети ливневой канализации микрорайона "Дубрава Парк" (магистральные, внутриквартальные) г. Чебоксары</t>
  </si>
  <si>
    <t>Сети электроснабжения микрорайона "Дубрава Парк" (магистральные, внутриквартальные) г. Чебоксары</t>
  </si>
  <si>
    <t>Сети газоснабжения "Дубрава Парк" (магистральные, внутриквартальные) г. Чебоксары</t>
  </si>
  <si>
    <t>Строительство многофункционального центра обслуживания населения в г. Чебоксары</t>
  </si>
  <si>
    <t xml:space="preserve">строительство трассы маунтинбайка в г. Чебоксары (2 этап строительства центра развития маунтинбайка в г. Чебоксары) при БУ "СШОР N 7 имени В.Ярды" Минспорта Чувашии </t>
  </si>
  <si>
    <t>в том числе</t>
  </si>
  <si>
    <t xml:space="preserve">Реконструкция объекта "МАУ ДО "Аликовская ДШИ" Аликовского района Чувашской Республики </t>
  </si>
  <si>
    <t>тыс. рублей</t>
  </si>
  <si>
    <t>2025 год</t>
  </si>
  <si>
    <t>2024 год</t>
  </si>
  <si>
    <t>Строительство пристроя к городскому перинатальному центру БУ «Городская клиническая больница №1» Минздрава Чувашии по адресу: ЧР, г. Чебоксары, пр. Тракторостроителей</t>
  </si>
  <si>
    <t>Строительство лыжероллерной трассы протяженностью 3 969 метров с освещением и видеонаблюдением в Центре зимних видов спорта (при БУ «СШОР № 2»)</t>
  </si>
  <si>
    <t xml:space="preserve">Строительство спортивно-оздоровительного комплекса с бассейном БУ «СШОР № 9 по плаванию» Минспорта ЧР </t>
  </si>
  <si>
    <t>"Здание фондохранилища", расположенного по адресу: Чувашская Республика, г. Чебоксары, б-р Купца Ефремова, д. 6Б (реконструкция)</t>
  </si>
  <si>
    <t>Станция биологической очистки сточных вод производительностью 600 м3 в сутки и сетей канализации в с. Комсомольское Комсомольского района Чувашской Республики</t>
  </si>
  <si>
    <t>Строительство объекта "Средняя общеобразовательная школа на 825 ученических мест в поселке Кугеси Чебоксарского района Чувашской Республики"</t>
  </si>
  <si>
    <t>Строительство объекта "Средняя общеобразовательная школа на 1400 мест в микрорайоне "Солнечный", г. Чебоксары Чувашской Республики"</t>
  </si>
  <si>
    <t>Строительство объекта "Общеобразовательная школа на 1100 мест по адресу: ул. Воинов интернационалистов в IX мкр. Западного жилого района, города Новочебоксарск, Чувашской Республики"</t>
  </si>
  <si>
    <t>с.Шоркистры Урмарского района</t>
  </si>
  <si>
    <t>д.Козыльяры Урмарского района</t>
  </si>
  <si>
    <t>п.Алтышево Алатырского района</t>
  </si>
  <si>
    <t>д.Криуши Козловского района</t>
  </si>
  <si>
    <t>д.Эльбарусово Мариинско-Посадского района</t>
  </si>
  <si>
    <t>д. Саруй Урмарского района</t>
  </si>
  <si>
    <t>д.Старое Котяково Батыревского района</t>
  </si>
  <si>
    <t xml:space="preserve">д.Хирпоси Вурнарского района </t>
  </si>
  <si>
    <t>д.Новые Шальтямы Канашского района</t>
  </si>
  <si>
    <t>д.Кошноруй Канашского района</t>
  </si>
  <si>
    <t>д.Сюрбей-Токаево Комсомольского района</t>
  </si>
  <si>
    <t>д.Нижнее Тимерчеево Комсомольского района</t>
  </si>
  <si>
    <t>д.Кубасы Моргаушского района</t>
  </si>
  <si>
    <t>с. Стемасы Алатырского района</t>
  </si>
  <si>
    <t>с.Тарханы Батыревского района</t>
  </si>
  <si>
    <t>д.Долгий Остров Батыревского района</t>
  </si>
  <si>
    <t>д.Вурман-Кибеки Вурнарского района</t>
  </si>
  <si>
    <t>с.Малые Кармалы Ибресинского района</t>
  </si>
  <si>
    <t>д.Малые Кошелеи Комсомольского района</t>
  </si>
  <si>
    <t>д.Сятракасы Чебоксарского района</t>
  </si>
  <si>
    <t>д.Большие Катраси Чебоксарского района</t>
  </si>
  <si>
    <t>с.Трехбалтаево Шемуршинского района</t>
  </si>
  <si>
    <t>Строительство ливневых очистных сооружений в районе Калининского микрорайона "Грязевская стрелка" г. Чебоксары в рамках реализации мероприятий по сокращению доли загрязненных сточных вод</t>
  </si>
  <si>
    <t xml:space="preserve">Строительство группового водовода Шемуршинского, Батыревского, Комсомольского районов Чувашской Республики (III пусковой комплекс) </t>
  </si>
  <si>
    <t>Обустройство объектами инженерной инфраструктуры и благоустройство площадок, расположенных на сельских территориях, под компактную жилищную застройку в рамках обеспечения комплексного развития сельских территорий</t>
  </si>
  <si>
    <t xml:space="preserve">Строительство группового водовода Шемуршинского, Батыревского, Комсомольского районов Чувашской Республики (VIII пусковой комплекс) </t>
  </si>
  <si>
    <t xml:space="preserve">Строительство группового водовода Шемуршинского, Батыревского, Комсомольского районов Чувашской Республики (IX пусковой комплекс) </t>
  </si>
  <si>
    <t>Строительство группового водовода Шемуршинского, Батыревского, Комсомольского районов Чувашской Республики (X пусковой комплекс)</t>
  </si>
  <si>
    <t>Проектирование и строительство инженерной инфраструктуры для жилищного строительства в Чувашской Республике</t>
  </si>
  <si>
    <t>Строительство дошкольной образовательной организации N 1 на 75 мест</t>
  </si>
  <si>
    <t>Строительство дошкольной образовательной организации N 2 на 75 мест</t>
  </si>
  <si>
    <t>Строительство дошкольной образовательной организации на 240 мест</t>
  </si>
  <si>
    <t>Строительство дошкольной образовательной организации на 110 мест</t>
  </si>
  <si>
    <t>строительство дорог (II этап) в микрорайоне "Олимп" по ул. З. Яковлевой, 58 г. Чебоксары</t>
  </si>
  <si>
    <t>Строительство объекта "Сеть ливневой канализации К2 в мкр. "Университетский-2"</t>
  </si>
  <si>
    <t>Строительство объекта "Сеть хозяйственно-бытовой канализации К1 (водоотведение) в мкр. "Университетский-2"</t>
  </si>
  <si>
    <t>Строительство объекта "Сеть водоснабжения В1 в мкр. "Университетский-2"</t>
  </si>
  <si>
    <t>Реконструкция здания стационара бюджетного учреждения Чувашской Республики "Канашский медицинский межтерриториальный центр" Министерства здравоохранения Чувашской Республики (строительство теплого надземного перехода)</t>
  </si>
  <si>
    <t>Реконструкция здания поликлиники бюджетного учреждения Чувашской Республики "Новочебоксарский медицинский центр" Министерства здравоохранения Чувашской Республики (строительство теплого надземного перехода)</t>
  </si>
  <si>
    <t>Реконструкция здания поликлиники бюджетного учреждения Чувашской Республики "Канашский медицинский межтерриториальный центр" Министерства здравоохранения Чувашской Республики (строительство теплого надземного перехода)</t>
  </si>
  <si>
    <t xml:space="preserve">Проектно-изыскательские работы на строительство (реконструкцию) объектов капитального строительства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</si>
  <si>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</si>
  <si>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</si>
  <si>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</si>
  <si>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</si>
  <si>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</si>
  <si>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</si>
  <si>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</si>
  <si>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</si>
  <si>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</si>
  <si>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</si>
  <si>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</si>
  <si>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</si>
  <si>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</si>
  <si>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</si>
  <si>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</si>
  <si>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18</t>
  </si>
  <si>
    <t>19</t>
  </si>
  <si>
    <t>20</t>
  </si>
  <si>
    <t>21</t>
  </si>
  <si>
    <t>22</t>
  </si>
  <si>
    <t>23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</si>
  <si>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</si>
  <si>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</si>
  <si>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</si>
  <si>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</si>
  <si>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</si>
  <si>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</si>
  <si>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</si>
  <si>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</si>
  <si>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</si>
  <si>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</si>
  <si>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</si>
  <si>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</si>
  <si>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</si>
  <si>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</si>
  <si>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</si>
  <si>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</si>
  <si>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</si>
  <si>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</si>
  <si>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</si>
  <si>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</si>
  <si>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</si>
  <si>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</si>
  <si>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</si>
  <si>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</si>
  <si>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</si>
  <si>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</si>
  <si>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</si>
  <si>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</si>
  <si>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</si>
  <si>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</si>
  <si>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</si>
  <si>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</si>
  <si>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</si>
  <si>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</si>
  <si>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</si>
  <si>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</si>
  <si>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</si>
  <si>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</si>
  <si>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</si>
  <si>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</si>
  <si>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</si>
  <si>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</si>
  <si>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</si>
  <si>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</si>
  <si>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</si>
  <si>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</si>
  <si>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</si>
  <si>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</si>
  <si>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96</t>
  </si>
  <si>
    <t>98</t>
  </si>
  <si>
    <t>99</t>
  </si>
  <si>
    <t>100</t>
  </si>
  <si>
    <t>101</t>
  </si>
  <si>
    <t>102</t>
  </si>
  <si>
    <t>106</t>
  </si>
  <si>
    <t>107</t>
  </si>
  <si>
    <t>108</t>
  </si>
  <si>
    <t>109</t>
  </si>
  <si>
    <t>110</t>
  </si>
  <si>
    <t>111</t>
  </si>
  <si>
    <t>112</t>
  </si>
  <si>
    <t>116</t>
  </si>
  <si>
    <t>117</t>
  </si>
  <si>
    <t>129</t>
  </si>
  <si>
    <t>133</t>
  </si>
  <si>
    <t>143</t>
  </si>
  <si>
    <t>144</t>
  </si>
  <si>
    <t>145</t>
  </si>
  <si>
    <t>146</t>
  </si>
  <si>
    <t>153</t>
  </si>
  <si>
    <t>154</t>
  </si>
  <si>
    <t>155</t>
  </si>
  <si>
    <t>156</t>
  </si>
  <si>
    <t>177</t>
  </si>
  <si>
    <t>178</t>
  </si>
  <si>
    <t>179</t>
  </si>
  <si>
    <t>192</t>
  </si>
  <si>
    <t>193</t>
  </si>
  <si>
    <t>194</t>
  </si>
  <si>
    <t>нет</t>
  </si>
  <si>
    <t>нет/есть</t>
  </si>
  <si>
    <t>нет/нет</t>
  </si>
  <si>
    <t>есть/ есть</t>
  </si>
  <si>
    <t>есть/есть</t>
  </si>
  <si>
    <t>с.Семеновское Порецского района</t>
  </si>
  <si>
    <t>Государственная программа Чувашской Республики "Модернизация и развитие сферы жилищно-коммунального хозяйства"</t>
  </si>
  <si>
    <t>Государственная программа Чувашской Республики "Развитие физической культуры и спорта"</t>
  </si>
  <si>
    <t>Подпрограмма "Развитие физической культуры и массового спорта"</t>
  </si>
  <si>
    <t>Государственная программа Чувашской Республики "Развитие здравоохранения"</t>
  </si>
  <si>
    <t>Подпрограмма "Совершенствование оказания медицинской помощи, включая профилактику заболеваний и формирование здорового образа жизни"</t>
  </si>
  <si>
    <t>Государственная программа Чувашской Республики "Развитие образования"</t>
  </si>
  <si>
    <t>Подпрограмма "Государственная поддержка развития образования"</t>
  </si>
  <si>
    <t>Государственная программа Чувашской Республики "Туризм и индустрия гостеприимства"</t>
  </si>
  <si>
    <t>Подпрограмма "Повышение доступности туристских продуктов"</t>
  </si>
  <si>
    <t>Государственная программа Чувашской Республики "Развитие потенциала природно-сырьевых ресурсов и обеспечение экологической безопасности"</t>
  </si>
  <si>
    <t>Подпрограмма "Строительство и реконструкция (модернизация) очистных сооружений централизованных систем водоотведения"</t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</si>
  <si>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</t>
  </si>
  <si>
    <t>Подпрограмма "Развитие систем коммунальной инфраструктуры и объектов, используемых для очистки сточных вод"</t>
  </si>
  <si>
    <t>Подпрограмма "Государственная поддержка строительства жилья в Чувашской Республике"</t>
  </si>
  <si>
    <t>Государственная программа Чувашской Республики "Развитие культуры"</t>
  </si>
  <si>
    <t>Подпрограмма "Развитие культуры в Чувашской Республике"</t>
  </si>
  <si>
    <t>Подпрограммы "Модернизация коммунальной инфраструктуры на территории Чувашской Республики"</t>
  </si>
  <si>
    <t>2023 год</t>
  </si>
  <si>
    <t>П</t>
  </si>
  <si>
    <t>Н</t>
  </si>
  <si>
    <t>37209,9 (в т.ч. ПИР 7209,9)</t>
  </si>
  <si>
    <t>Строительство нового больничного комплекса БУ "Республиканская клиническая больница" Минздрава Чувашии</t>
  </si>
  <si>
    <t xml:space="preserve">Итого </t>
  </si>
  <si>
    <t>Реконструкция Центрального стадиона им. А.Г. Николаева</t>
  </si>
  <si>
    <t>195</t>
  </si>
  <si>
    <t>196</t>
  </si>
  <si>
    <t>197</t>
  </si>
  <si>
    <t>ПРОЧЕЕ, всего</t>
  </si>
  <si>
    <t>ТУРИЗМ, всего</t>
  </si>
  <si>
    <t>ЭКОЛОГИЯ, всего</t>
  </si>
  <si>
    <t>198</t>
  </si>
  <si>
    <t>199</t>
  </si>
  <si>
    <t>200</t>
  </si>
  <si>
    <t xml:space="preserve">ГУП "БОС" Минстроя Чувашии </t>
  </si>
  <si>
    <t>201</t>
  </si>
  <si>
    <t>202</t>
  </si>
  <si>
    <t>205</t>
  </si>
  <si>
    <t>206</t>
  </si>
  <si>
    <t xml:space="preserve">КУ Чувашской Республики "Чувашгаз" Минстроя Чувашии </t>
  </si>
  <si>
    <t>3 300,0 (ПИР)</t>
  </si>
  <si>
    <t>14 273,7 (ПИР)</t>
  </si>
  <si>
    <t>636 185,4 (в т.ч. ПИР
6 226,1)</t>
  </si>
  <si>
    <t>224009,2 (в т.ч. ПИР 9009,2)</t>
  </si>
  <si>
    <t>4 700,0 (ПИР)</t>
  </si>
  <si>
    <t>7 425,0 (ПИР)</t>
  </si>
  <si>
    <t>Инженерная и туристическая инфраструктура этнокультурного парка «АРУНА» у д. Атнаши в Урмарском районе</t>
  </si>
  <si>
    <t>Инженерная и туристическая инфраструктура туристско-рекреационной площадки «Мокринский виадук» в Канашском районе</t>
  </si>
  <si>
    <t>348 535,2</t>
  </si>
  <si>
    <t>48 641,6 (в т.ч. ПИР 
5 480,0)</t>
  </si>
  <si>
    <t>10 908,4 (ПИР)</t>
  </si>
  <si>
    <t>1 706,2 (ПИР)</t>
  </si>
  <si>
    <t>Разработка научно-проектной документации по сохранению объекта культурного наследия (памятника истории и культуры) регионального республиканского) значения "Каменный двухэтажный дом с подвалом, 1917 г." расположенного по адресу: Чувашская Республика, г. Чебоксары, Красная площадь, д.3</t>
  </si>
  <si>
    <t>№ п/п</t>
  </si>
  <si>
    <t>55 850,9 (в т.ч. ПИР
1 826,8)</t>
  </si>
  <si>
    <t>Строительство центра культурного развития по адресу: Россия, Чувашская Республика, г. Цивильск, ул. Арцыбышева</t>
  </si>
  <si>
    <t>141393, 0 тыс. руб. в 2022 году</t>
  </si>
  <si>
    <t>Строительство тепловых сетей и сетей горячего водоснабжения от газовых автоматизированных блочно-модульных котельных в городе Шумерле и в городе Козловке  - 1 этап</t>
  </si>
  <si>
    <t>Строительство тепловых сетей и сетей горячего водоснабжения от газовых автоматизированных блочно-модульных котельных в городе Шумерле и в городе Козловке  - 2 этап</t>
  </si>
  <si>
    <t>72 422.4</t>
  </si>
  <si>
    <t>20 000,0 (ПИР)</t>
  </si>
  <si>
    <t>12 883,1 (ПИР)</t>
  </si>
  <si>
    <t>14 594,7 (ПИР)</t>
  </si>
  <si>
    <t>29 673,6 (ПИР)</t>
  </si>
  <si>
    <t>14</t>
  </si>
  <si>
    <t>17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</si>
  <si>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</si>
  <si>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</si>
  <si>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</si>
  <si>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</si>
  <si>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</si>
  <si>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</si>
  <si>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</si>
  <si>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</si>
  <si>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</si>
  <si>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</si>
  <si>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57</t>
  </si>
  <si>
    <t>58</t>
  </si>
  <si>
    <t>208</t>
  </si>
  <si>
    <t>209</t>
  </si>
  <si>
    <t>210</t>
  </si>
  <si>
    <t>211</t>
  </si>
  <si>
    <t>212</t>
  </si>
  <si>
    <t>213</t>
  </si>
  <si>
    <t>214</t>
  </si>
  <si>
    <t>Реконструкция здания АУ «Чувашский государственный театр оперы и балета» Минкультуры Чувашии</t>
  </si>
  <si>
    <r>
      <t>Водоснабжение д. Чичканы Комсомольского района Чувашской Республики</t>
    </r>
    <r>
      <rPr>
        <sz val="10"/>
        <color rgb="FF000000"/>
        <rFont val="Segoe UI"/>
        <family val="2"/>
        <charset val="204"/>
      </rPr>
      <t> </t>
    </r>
  </si>
  <si>
    <t>администрация Комсомольского района</t>
  </si>
  <si>
    <t>ОБРАЗОВАНИЕ</t>
  </si>
  <si>
    <t>КУЛЬТУРА</t>
  </si>
  <si>
    <t>ЗДРАВООХРАНЕНИЕ</t>
  </si>
  <si>
    <t>ФИЗИЧЕСКАЯ КУЛЬТУРА И СПОРТ</t>
  </si>
  <si>
    <t>СОЦИАЛЬНАЯ ПОЛИТИКА</t>
  </si>
  <si>
    <t>ЖИЛИЩНОЕ СТРОИТЕЛЬСТВО</t>
  </si>
  <si>
    <t>ДОРОЖНОЕ ХОЗЯЙСТВО</t>
  </si>
  <si>
    <t>КОММУНАЛЬНОЕ ХОЗЯЙСТВО</t>
  </si>
  <si>
    <t>ЭКОЛОГИЯ</t>
  </si>
  <si>
    <t>ТУРИЗМ</t>
  </si>
  <si>
    <t>ПРОЧЕЕ</t>
  </si>
  <si>
    <t>годы строительства</t>
  </si>
  <si>
    <t>2024-2025</t>
  </si>
  <si>
    <t>2025-2026</t>
  </si>
  <si>
    <t>2023-2024</t>
  </si>
  <si>
    <t>№ 21-1-1-3-024533-2022 от 21.04.2022</t>
  </si>
  <si>
    <t>2023-2025</t>
  </si>
  <si>
    <t>№ 21-1-7-0348-22 от 01.07.2022 (смета)</t>
  </si>
  <si>
    <t>в разработке</t>
  </si>
  <si>
    <t>21-1-1-2-061774-2022 от 27.08.2022</t>
  </si>
  <si>
    <t>2022-2024</t>
  </si>
  <si>
    <t>21-1-1-2-040634-2022 от 23.06.2022</t>
  </si>
  <si>
    <t>2025-2027</t>
  </si>
  <si>
    <t>2024-2026</t>
  </si>
  <si>
    <t>21-1-1-3-085554-2021 от 29.12.2021</t>
  </si>
  <si>
    <t>21-1-1-3-043367-2022 от 01.07.2022</t>
  </si>
  <si>
    <t>на экспертизе</t>
  </si>
  <si>
    <t>05.08.2021  № 21-1-1-3-043223-2021</t>
  </si>
  <si>
    <t>№ 21-1-1-3-024030-2022 от 19.04.2022</t>
  </si>
  <si>
    <t>ПИР</t>
  </si>
  <si>
    <t>№ 21-1-1-3-0174-17 от 22.12.2017; № 21-1-0200-18 от 30.03.2018</t>
  </si>
  <si>
    <t>16 102,84                      в ц.4 кв. 2017г.</t>
  </si>
  <si>
    <t>11.08.2022 №21-1-1-3-057055-2022</t>
  </si>
  <si>
    <t xml:space="preserve">01.09.2022 № 21-1-1-2-063057-2022 </t>
  </si>
  <si>
    <t xml:space="preserve">01.09.2022 № 21-1-1-2-063100-2022 </t>
  </si>
  <si>
    <t>01.09.2022 № 21-1-1-2-063104-2022 1</t>
  </si>
  <si>
    <t>30.03.2022 № 21-1-1-2-018872-2022</t>
  </si>
  <si>
    <t>24 865 630 (предварительно)</t>
  </si>
  <si>
    <t>типовой проект</t>
  </si>
  <si>
    <t>84</t>
  </si>
  <si>
    <t>85</t>
  </si>
  <si>
    <t>86</t>
  </si>
  <si>
    <t>МБ</t>
  </si>
  <si>
    <t>Муниципальная программа "Обеспечение граждан в городе Шумерля доступным и комфортным жильем"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</si>
  <si>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</si>
  <si>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>Управление градостроительства и городского хозяйства администрации города Шумерля Чувашской Республики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</si>
  <si>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</t>
  </si>
  <si>
    <t xml:space="preserve">Подпрограмма "Поддержка строительства жилья в Чувашской Республике" 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</si>
  <si>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 (Чувашская Республика г.Шумерля ул.</t>
  </si>
  <si>
    <t>Муниципальная программа "Развитие транспортной системы"</t>
  </si>
  <si>
    <t xml:space="preserve">Подпрограмма "Безопасные и качественные автомобильные дороги" </t>
  </si>
  <si>
    <t>Строительство и реконструкция автомобильных дорог в городских округах</t>
  </si>
  <si>
    <t>УТВЕРЖДЕНА
постановлением администрации                                            города Шумерля 
Чувашской Республики  
от _______________   № _______</t>
  </si>
  <si>
    <t>Национальный проект (НП) / региональный проект (РП)</t>
  </si>
  <si>
    <t>Код бюджетной классификации расходов</t>
  </si>
  <si>
    <t>ведомство</t>
  </si>
  <si>
    <t>раздел</t>
  </si>
  <si>
    <t>подраздел</t>
  </si>
  <si>
    <t>целевая статья расходов</t>
  </si>
  <si>
    <t>вид расходов</t>
  </si>
  <si>
    <t>04</t>
  </si>
  <si>
    <t>A2201R0820</t>
  </si>
  <si>
    <t>05</t>
  </si>
  <si>
    <t>01</t>
  </si>
  <si>
    <t>A21F367483</t>
  </si>
  <si>
    <t>412</t>
  </si>
  <si>
    <t>A21F367484</t>
  </si>
  <si>
    <t>A21F36748S</t>
  </si>
  <si>
    <t>09</t>
  </si>
  <si>
    <t>Ч2103S4220</t>
  </si>
  <si>
    <t>414</t>
  </si>
  <si>
    <t>НП "Жилье и городская среда"</t>
  </si>
  <si>
    <t xml:space="preserve">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</si>
  <si>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A22011А820</t>
  </si>
  <si>
    <t>02</t>
  </si>
  <si>
    <t>А110175350</t>
  </si>
  <si>
    <t>Подпрограмма "Модернизация коммунальной инфраструктуры на территории Чувашской Республики" муниципальной программы Чувашской Республики "Модернизация и развитие сферы жилищно-коммунального хозяйства</t>
  </si>
  <si>
    <t xml:space="preserve"> КОММУНАЛЬНОЕ ХОЗЯЙСТВО</t>
  </si>
  <si>
    <t>Муниципальная программа "Модернизация и развитие сферы жилищно-коммунального хозяйства"</t>
  </si>
  <si>
    <t>Строительство Трансформаторной подстанции для многоквартирного дома по ул. Колхозная</t>
  </si>
  <si>
    <t xml:space="preserve">   Мероприятия, направленные на развитие и модернизацию объектов коммунальной инфраструктуры</t>
  </si>
  <si>
    <t xml:space="preserve"> Бюджетные инвестиции на приобретение объектов недвижимого имущества в государственную (муниципальную) собственность</t>
  </si>
  <si>
    <t xml:space="preserve">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</si>
  <si>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Адресная инвестиционная программа на 2023 год и на плановый период 2024 и 2025 годов</t>
  </si>
  <si>
    <t xml:space="preserve"> Адресная инвестиционная программа - всего</t>
  </si>
  <si>
    <t>из них по объектам капитального строительства и приобретаемым объектам недвижимого имущества, включаемым в адресную инвестиционную программу на 2023 год и на плановый период 2024-2025 годов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</si>
</sst>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.0"/>
    <numFmt numFmtId="166" formatCode="0.0"/>
    <numFmt numFmtId="167" formatCode="_-* #,##0.00_р_._-;\-* #,##0.00_р_._-;_-* &quot;-&quot;??_р_._-;_-@_-"/>
  </numFmts>
  <fonts count="87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</font>
    <font>
      <b/>
      <sz val="11"/>
      <color rgb="FF000000"/>
      <name val="Arial"/>
      <family val="2"/>
      <charset val="204"/>
    </font>
    <font>
      <sz val="18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12"/>
      <color theme="1"/>
      <name val="TimesET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name val="TimesET"/>
    </font>
    <font>
      <b/>
      <sz val="14"/>
      <name val="Times New Roman"/>
      <family val="1"/>
      <charset val="204"/>
    </font>
    <font>
      <b/>
      <sz val="14"/>
      <color theme="1"/>
      <name val="TimesET"/>
    </font>
    <font>
      <b/>
      <sz val="10"/>
      <color rgb="FF000000"/>
      <name val="Arial"/>
      <family val="2"/>
      <charset val="204"/>
    </font>
    <font>
      <sz val="16"/>
      <color theme="3" tint="0.3999755851924192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b/>
      <i/>
      <sz val="12.5"/>
      <color theme="1"/>
      <name val="Times New Roman"/>
      <family val="1"/>
      <charset val="204"/>
    </font>
    <font>
      <sz val="12.5"/>
      <name val="Times New Roman"/>
      <family val="1"/>
      <charset val="204"/>
    </font>
    <font>
      <i/>
      <sz val="12.5"/>
      <name val="Times New Roman"/>
      <family val="1"/>
      <charset val="204"/>
    </font>
    <font>
      <i/>
      <sz val="12.5"/>
      <color theme="1"/>
      <name val="Times New Roman"/>
      <family val="1"/>
      <charset val="204"/>
    </font>
    <font>
      <b/>
      <i/>
      <sz val="12.5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i/>
      <sz val="12.5"/>
      <color rgb="FF000000"/>
      <name val="Times New Roman"/>
      <family val="1"/>
      <charset val="204"/>
    </font>
    <font>
      <b/>
      <sz val="12.5"/>
      <color rgb="FF000000"/>
      <name val="Times New Roman"/>
      <family val="1"/>
      <charset val="204"/>
    </font>
    <font>
      <b/>
      <i/>
      <sz val="12.5"/>
      <color rgb="FF00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0"/>
      <color rgb="FF000000"/>
      <name val="Segoe UI"/>
      <family val="2"/>
      <charset val="204"/>
    </font>
    <font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color rgb="FF000000"/>
      <name val="Times New Roman"/>
    </font>
    <font>
      <b/>
      <sz val="14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D5A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1F5F9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63">
    <xf numFmtId="164" fontId="0" fillId="0" borderId="0">
      <alignment vertical="top" wrapText="1"/>
    </xf>
    <xf numFmtId="0" fontId="11" fillId="0" borderId="0"/>
    <xf numFmtId="164" fontId="12" fillId="0" borderId="0">
      <alignment vertical="top" wrapText="1"/>
    </xf>
    <xf numFmtId="0" fontId="10" fillId="0" borderId="0"/>
    <xf numFmtId="0" fontId="13" fillId="0" borderId="0"/>
    <xf numFmtId="0" fontId="13" fillId="0" borderId="0"/>
    <xf numFmtId="0" fontId="11" fillId="0" borderId="0"/>
    <xf numFmtId="164" fontId="12" fillId="0" borderId="0">
      <alignment vertical="top" wrapText="1"/>
    </xf>
    <xf numFmtId="164" fontId="12" fillId="0" borderId="0">
      <alignment vertical="top" wrapText="1"/>
    </xf>
    <xf numFmtId="0" fontId="11" fillId="0" borderId="0"/>
    <xf numFmtId="0" fontId="9" fillId="0" borderId="0"/>
    <xf numFmtId="0" fontId="9" fillId="0" borderId="0"/>
    <xf numFmtId="0" fontId="8" fillId="0" borderId="0"/>
    <xf numFmtId="43" fontId="11" fillId="0" borderId="0" applyFont="0" applyFill="0" applyBorder="0" applyAlignment="0" applyProtection="0"/>
    <xf numFmtId="164" fontId="12" fillId="0" borderId="0">
      <alignment vertical="top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6" fillId="0" borderId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4" fillId="0" borderId="2">
      <alignment vertical="top" wrapText="1"/>
    </xf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7" fillId="11" borderId="3" applyNumberFormat="0" applyAlignment="0" applyProtection="0"/>
    <xf numFmtId="0" fontId="27" fillId="11" borderId="3" applyNumberFormat="0" applyAlignment="0" applyProtection="0"/>
    <xf numFmtId="0" fontId="27" fillId="11" borderId="3" applyNumberFormat="0" applyAlignment="0" applyProtection="0"/>
    <xf numFmtId="0" fontId="28" fillId="24" borderId="4" applyNumberFormat="0" applyAlignment="0" applyProtection="0"/>
    <xf numFmtId="0" fontId="28" fillId="24" borderId="4" applyNumberFormat="0" applyAlignment="0" applyProtection="0"/>
    <xf numFmtId="0" fontId="28" fillId="24" borderId="4" applyNumberFormat="0" applyAlignment="0" applyProtection="0"/>
    <xf numFmtId="0" fontId="29" fillId="24" borderId="3" applyNumberFormat="0" applyAlignment="0" applyProtection="0"/>
    <xf numFmtId="0" fontId="29" fillId="24" borderId="3" applyNumberFormat="0" applyAlignment="0" applyProtection="0"/>
    <xf numFmtId="0" fontId="29" fillId="24" borderId="3" applyNumberFormat="0" applyAlignment="0" applyProtection="0"/>
    <xf numFmtId="164" fontId="11" fillId="0" borderId="0" applyFont="0" applyFill="0" applyBorder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25" borderId="9" applyNumberFormat="0" applyAlignment="0" applyProtection="0"/>
    <xf numFmtId="0" fontId="34" fillId="25" borderId="9" applyNumberFormat="0" applyAlignment="0" applyProtection="0"/>
    <xf numFmtId="0" fontId="34" fillId="25" borderId="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5" fillId="27" borderId="10" applyNumberFormat="0" applyFont="0" applyAlignment="0" applyProtection="0"/>
    <xf numFmtId="0" fontId="25" fillId="27" borderId="10" applyNumberFormat="0" applyFont="0" applyAlignment="0" applyProtection="0"/>
    <xf numFmtId="0" fontId="25" fillId="27" borderId="10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2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4" fontId="43" fillId="28" borderId="12">
      <alignment horizontal="right" shrinkToFi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6" fillId="31" borderId="17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5" fillId="0" borderId="0" applyFont="0" applyFill="0" applyBorder="0" applyAlignment="0" applyProtection="0"/>
  </cellStyleXfs>
  <cellXfs count="321">
    <xf numFmtId="164" fontId="0" fillId="0" borderId="0" xfId="0" applyNumberFormat="1" applyFont="1" applyFill="1" applyAlignment="1">
      <alignment vertical="top" wrapText="1"/>
    </xf>
    <xf numFmtId="164" fontId="14" fillId="0" borderId="0" xfId="0" applyNumberFormat="1" applyFont="1" applyFill="1" applyBorder="1" applyAlignment="1">
      <alignment vertical="top" wrapText="1"/>
    </xf>
    <xf numFmtId="164" fontId="16" fillId="0" borderId="0" xfId="0" applyNumberFormat="1" applyFont="1" applyFill="1" applyBorder="1" applyAlignment="1">
      <alignment vertical="top" wrapText="1"/>
    </xf>
    <xf numFmtId="164" fontId="16" fillId="3" borderId="0" xfId="0" applyNumberFormat="1" applyFont="1" applyFill="1" applyBorder="1" applyAlignment="1">
      <alignment vertical="top" wrapText="1"/>
    </xf>
    <xf numFmtId="164" fontId="18" fillId="3" borderId="0" xfId="0" applyNumberFormat="1" applyFont="1" applyFill="1" applyBorder="1" applyAlignment="1">
      <alignment vertical="center" wrapText="1"/>
    </xf>
    <xf numFmtId="164" fontId="19" fillId="0" borderId="0" xfId="0" applyNumberFormat="1" applyFont="1" applyFill="1" applyBorder="1" applyAlignment="1">
      <alignment vertical="top" wrapText="1"/>
    </xf>
    <xf numFmtId="164" fontId="19" fillId="5" borderId="0" xfId="0" applyNumberFormat="1" applyFont="1" applyFill="1" applyBorder="1" applyAlignment="1">
      <alignment vertical="top" wrapText="1"/>
    </xf>
    <xf numFmtId="164" fontId="16" fillId="2" borderId="0" xfId="0" applyNumberFormat="1" applyFont="1" applyFill="1" applyBorder="1" applyAlignment="1">
      <alignment vertical="top" wrapText="1"/>
    </xf>
    <xf numFmtId="164" fontId="17" fillId="0" borderId="0" xfId="0" applyNumberFormat="1" applyFont="1" applyFill="1" applyBorder="1" applyAlignment="1">
      <alignment vertical="top" wrapText="1"/>
    </xf>
    <xf numFmtId="164" fontId="19" fillId="2" borderId="0" xfId="0" applyNumberFormat="1" applyFont="1" applyFill="1" applyBorder="1" applyAlignment="1">
      <alignment vertical="top" wrapText="1"/>
    </xf>
    <xf numFmtId="164" fontId="17" fillId="3" borderId="0" xfId="0" applyNumberFormat="1" applyFont="1" applyFill="1" applyBorder="1" applyAlignment="1">
      <alignment vertical="top" wrapText="1"/>
    </xf>
    <xf numFmtId="164" fontId="20" fillId="0" borderId="0" xfId="0" applyNumberFormat="1" applyFont="1" applyFill="1" applyBorder="1" applyAlignment="1">
      <alignment vertical="top" wrapText="1"/>
    </xf>
    <xf numFmtId="164" fontId="20" fillId="4" borderId="0" xfId="0" applyNumberFormat="1" applyFont="1" applyFill="1" applyBorder="1" applyAlignment="1">
      <alignment vertical="top" wrapText="1"/>
    </xf>
    <xf numFmtId="164" fontId="14" fillId="3" borderId="0" xfId="0" applyNumberFormat="1" applyFont="1" applyFill="1" applyBorder="1" applyAlignment="1">
      <alignment vertical="top" wrapText="1"/>
    </xf>
    <xf numFmtId="164" fontId="23" fillId="3" borderId="0" xfId="0" applyNumberFormat="1" applyFont="1" applyFill="1" applyBorder="1" applyAlignment="1">
      <alignment vertical="top" wrapText="1"/>
    </xf>
    <xf numFmtId="164" fontId="16" fillId="29" borderId="0" xfId="0" applyNumberFormat="1" applyFont="1" applyFill="1" applyBorder="1" applyAlignment="1">
      <alignment vertical="top" wrapText="1"/>
    </xf>
    <xf numFmtId="164" fontId="21" fillId="3" borderId="0" xfId="0" applyNumberFormat="1" applyFont="1" applyFill="1" applyBorder="1" applyAlignment="1">
      <alignment vertical="top" wrapText="1"/>
    </xf>
    <xf numFmtId="164" fontId="22" fillId="3" borderId="0" xfId="0" applyNumberFormat="1" applyFont="1" applyFill="1" applyBorder="1" applyAlignment="1">
      <alignment vertical="top" wrapText="1"/>
    </xf>
    <xf numFmtId="164" fontId="22" fillId="2" borderId="0" xfId="0" applyNumberFormat="1" applyFont="1" applyFill="1" applyBorder="1" applyAlignment="1">
      <alignment vertical="top" wrapText="1"/>
    </xf>
    <xf numFmtId="164" fontId="44" fillId="0" borderId="0" xfId="0" applyNumberFormat="1" applyFont="1" applyFill="1" applyBorder="1" applyAlignment="1">
      <alignment vertical="top" wrapText="1"/>
    </xf>
    <xf numFmtId="164" fontId="45" fillId="0" borderId="0" xfId="0" applyNumberFormat="1" applyFont="1" applyFill="1" applyBorder="1" applyAlignment="1">
      <alignment horizontal="left" vertical="top" wrapText="1"/>
    </xf>
    <xf numFmtId="164" fontId="22" fillId="0" borderId="0" xfId="0" applyNumberFormat="1" applyFont="1" applyFill="1" applyBorder="1" applyAlignment="1">
      <alignment vertical="top" wrapText="1"/>
    </xf>
    <xf numFmtId="164" fontId="15" fillId="30" borderId="0" xfId="0" applyNumberFormat="1" applyFont="1" applyFill="1" applyBorder="1" applyAlignment="1">
      <alignment vertical="top" wrapText="1"/>
    </xf>
    <xf numFmtId="2" fontId="14" fillId="3" borderId="0" xfId="0" applyNumberFormat="1" applyFont="1" applyFill="1" applyBorder="1" applyAlignment="1">
      <alignment vertical="top" wrapText="1"/>
    </xf>
    <xf numFmtId="164" fontId="17" fillId="0" borderId="0" xfId="0" applyNumberFormat="1" applyFont="1" applyFill="1" applyBorder="1" applyAlignment="1">
      <alignment vertical="center" wrapText="1"/>
    </xf>
    <xf numFmtId="164" fontId="67" fillId="3" borderId="0" xfId="0" applyNumberFormat="1" applyFont="1" applyFill="1" applyBorder="1" applyAlignment="1">
      <alignment vertical="top" wrapText="1"/>
    </xf>
    <xf numFmtId="164" fontId="23" fillId="0" borderId="0" xfId="0" applyNumberFormat="1" applyFont="1" applyFill="1" applyBorder="1" applyAlignment="1">
      <alignment vertical="top" wrapText="1"/>
    </xf>
    <xf numFmtId="0" fontId="47" fillId="3" borderId="18" xfId="0" applyNumberFormat="1" applyFont="1" applyFill="1" applyBorder="1" applyAlignment="1">
      <alignment horizontal="center" vertical="center" wrapText="1"/>
    </xf>
    <xf numFmtId="0" fontId="50" fillId="2" borderId="18" xfId="0" applyNumberFormat="1" applyFont="1" applyFill="1" applyBorder="1" applyAlignment="1">
      <alignment horizontal="center" vertical="center" wrapText="1"/>
    </xf>
    <xf numFmtId="164" fontId="47" fillId="0" borderId="18" xfId="0" applyFont="1" applyFill="1" applyBorder="1" applyAlignment="1">
      <alignment horizontal="left" vertical="top" wrapText="1"/>
    </xf>
    <xf numFmtId="4" fontId="49" fillId="3" borderId="18" xfId="0" applyNumberFormat="1" applyFont="1" applyFill="1" applyBorder="1" applyAlignment="1">
      <alignment horizontal="center" vertical="center" wrapText="1"/>
    </xf>
    <xf numFmtId="164" fontId="47" fillId="3" borderId="18" xfId="0" applyFont="1" applyFill="1" applyBorder="1" applyAlignment="1">
      <alignment horizontal="left" vertical="top" wrapText="1"/>
    </xf>
    <xf numFmtId="0" fontId="48" fillId="2" borderId="18" xfId="0" applyNumberFormat="1" applyFont="1" applyFill="1" applyBorder="1" applyAlignment="1">
      <alignment horizontal="center" vertical="center" wrapText="1"/>
    </xf>
    <xf numFmtId="165" fontId="55" fillId="0" borderId="18" xfId="0" applyNumberFormat="1" applyFont="1" applyFill="1" applyBorder="1" applyAlignment="1">
      <alignment horizontal="left" vertical="top" wrapText="1"/>
    </xf>
    <xf numFmtId="164" fontId="50" fillId="2" borderId="18" xfId="0" applyNumberFormat="1" applyFont="1" applyFill="1" applyBorder="1" applyAlignment="1">
      <alignment horizontal="center" vertical="center" wrapText="1"/>
    </xf>
    <xf numFmtId="164" fontId="55" fillId="3" borderId="18" xfId="0" applyFont="1" applyFill="1" applyBorder="1" applyAlignment="1" applyProtection="1">
      <alignment horizontal="left" vertical="top" wrapText="1"/>
      <protection locked="0"/>
    </xf>
    <xf numFmtId="0" fontId="55" fillId="3" borderId="18" xfId="0" applyNumberFormat="1" applyFont="1" applyFill="1" applyBorder="1" applyAlignment="1" applyProtection="1">
      <alignment horizontal="left" vertical="top" wrapText="1"/>
      <protection locked="0"/>
    </xf>
    <xf numFmtId="164" fontId="51" fillId="30" borderId="18" xfId="0" applyFont="1" applyFill="1" applyBorder="1" applyAlignment="1" applyProtection="1">
      <alignment horizontal="left" vertical="top" wrapText="1"/>
      <protection locked="0"/>
    </xf>
    <xf numFmtId="0" fontId="55" fillId="0" borderId="18" xfId="12" applyNumberFormat="1" applyFont="1" applyFill="1" applyBorder="1" applyAlignment="1">
      <alignment horizontal="left" vertical="top" wrapText="1"/>
    </xf>
    <xf numFmtId="0" fontId="55" fillId="3" borderId="18" xfId="0" applyNumberFormat="1" applyFont="1" applyFill="1" applyBorder="1" applyAlignment="1">
      <alignment horizontal="left" vertical="top" wrapText="1"/>
    </xf>
    <xf numFmtId="0" fontId="53" fillId="3" borderId="18" xfId="0" applyNumberFormat="1" applyFont="1" applyFill="1" applyBorder="1" applyAlignment="1">
      <alignment horizontal="left" vertical="top" wrapText="1"/>
    </xf>
    <xf numFmtId="0" fontId="47" fillId="3" borderId="18" xfId="0" applyNumberFormat="1" applyFont="1" applyFill="1" applyBorder="1" applyAlignment="1">
      <alignment horizontal="left" vertical="top" wrapText="1"/>
    </xf>
    <xf numFmtId="166" fontId="59" fillId="0" borderId="18" xfId="0" applyNumberFormat="1" applyFont="1" applyFill="1" applyBorder="1" applyAlignment="1">
      <alignment horizontal="justify" vertical="top" wrapText="1"/>
    </xf>
    <xf numFmtId="166" fontId="60" fillId="0" borderId="18" xfId="0" applyNumberFormat="1" applyFont="1" applyFill="1" applyBorder="1" applyAlignment="1">
      <alignment horizontal="center" vertical="top" wrapText="1"/>
    </xf>
    <xf numFmtId="0" fontId="51" fillId="2" borderId="18" xfId="1" applyFont="1" applyFill="1" applyBorder="1" applyAlignment="1">
      <alignment horizontal="center" vertical="center" wrapText="1"/>
    </xf>
    <xf numFmtId="0" fontId="55" fillId="0" borderId="18" xfId="0" applyNumberFormat="1" applyFont="1" applyFill="1" applyBorder="1" applyAlignment="1">
      <alignment horizontal="left" vertical="top" wrapText="1"/>
    </xf>
    <xf numFmtId="164" fontId="50" fillId="3" borderId="18" xfId="0" applyNumberFormat="1" applyFont="1" applyFill="1" applyBorder="1" applyAlignment="1">
      <alignment horizontal="center" vertical="center" wrapText="1"/>
    </xf>
    <xf numFmtId="49" fontId="55" fillId="0" borderId="1" xfId="0" applyNumberFormat="1" applyFont="1" applyFill="1" applyBorder="1" applyAlignment="1">
      <alignment horizontal="center" vertical="center" wrapText="1"/>
    </xf>
    <xf numFmtId="49" fontId="52" fillId="0" borderId="1" xfId="0" applyNumberFormat="1" applyFont="1" applyFill="1" applyBorder="1" applyAlignment="1">
      <alignment horizontal="center" vertical="center" wrapText="1"/>
    </xf>
    <xf numFmtId="49" fontId="52" fillId="3" borderId="1" xfId="0" applyNumberFormat="1" applyFont="1" applyFill="1" applyBorder="1" applyAlignment="1">
      <alignment horizontal="center" vertical="center" wrapText="1"/>
    </xf>
    <xf numFmtId="49" fontId="52" fillId="2" borderId="1" xfId="0" applyNumberFormat="1" applyFont="1" applyFill="1" applyBorder="1" applyAlignment="1">
      <alignment horizontal="center" vertical="center" wrapText="1"/>
    </xf>
    <xf numFmtId="49" fontId="47" fillId="0" borderId="1" xfId="0" applyNumberFormat="1" applyFont="1" applyFill="1" applyBorder="1" applyAlignment="1">
      <alignment horizontal="center" vertical="center" wrapText="1"/>
    </xf>
    <xf numFmtId="49" fontId="47" fillId="3" borderId="1" xfId="0" applyNumberFormat="1" applyFont="1" applyFill="1" applyBorder="1" applyAlignment="1">
      <alignment horizontal="center" vertical="center" wrapText="1"/>
    </xf>
    <xf numFmtId="49" fontId="50" fillId="2" borderId="1" xfId="0" applyNumberFormat="1" applyFont="1" applyFill="1" applyBorder="1" applyAlignment="1">
      <alignment horizontal="center" vertical="center" wrapText="1"/>
    </xf>
    <xf numFmtId="49" fontId="55" fillId="3" borderId="1" xfId="0" applyNumberFormat="1" applyFont="1" applyFill="1" applyBorder="1" applyAlignment="1">
      <alignment horizontal="center" vertical="center" wrapText="1"/>
    </xf>
    <xf numFmtId="49" fontId="56" fillId="3" borderId="1" xfId="0" applyNumberFormat="1" applyFont="1" applyFill="1" applyBorder="1" applyAlignment="1">
      <alignment horizontal="center" vertical="center" wrapText="1"/>
    </xf>
    <xf numFmtId="49" fontId="51" fillId="30" borderId="1" xfId="0" applyNumberFormat="1" applyFont="1" applyFill="1" applyBorder="1" applyAlignment="1">
      <alignment horizontal="center" vertical="center" wrapText="1"/>
    </xf>
    <xf numFmtId="49" fontId="57" fillId="3" borderId="1" xfId="0" applyNumberFormat="1" applyFont="1" applyFill="1" applyBorder="1" applyAlignment="1">
      <alignment horizontal="center" vertical="center" wrapText="1"/>
    </xf>
    <xf numFmtId="49" fontId="62" fillId="2" borderId="1" xfId="0" applyNumberFormat="1" applyFont="1" applyFill="1" applyBorder="1" applyAlignment="1">
      <alignment horizontal="center" vertical="center" wrapText="1"/>
    </xf>
    <xf numFmtId="49" fontId="52" fillId="5" borderId="1" xfId="0" applyNumberFormat="1" applyFont="1" applyFill="1" applyBorder="1" applyAlignment="1">
      <alignment horizontal="center" vertical="center" wrapText="1"/>
    </xf>
    <xf numFmtId="4" fontId="48" fillId="5" borderId="18" xfId="0" applyNumberFormat="1" applyFont="1" applyFill="1" applyBorder="1" applyAlignment="1">
      <alignment horizontal="center" vertical="center" wrapText="1"/>
    </xf>
    <xf numFmtId="49" fontId="47" fillId="5" borderId="1" xfId="0" applyNumberFormat="1" applyFont="1" applyFill="1" applyBorder="1" applyAlignment="1">
      <alignment horizontal="center" vertical="center" wrapText="1"/>
    </xf>
    <xf numFmtId="165" fontId="49" fillId="5" borderId="18" xfId="0" applyNumberFormat="1" applyFont="1" applyFill="1" applyBorder="1" applyAlignment="1">
      <alignment horizontal="center" vertical="center" wrapText="1"/>
    </xf>
    <xf numFmtId="0" fontId="48" fillId="5" borderId="18" xfId="0" applyNumberFormat="1" applyFont="1" applyFill="1" applyBorder="1" applyAlignment="1">
      <alignment horizontal="center" vertical="center" wrapText="1"/>
    </xf>
    <xf numFmtId="49" fontId="54" fillId="5" borderId="1" xfId="0" applyNumberFormat="1" applyFont="1" applyFill="1" applyBorder="1" applyAlignment="1">
      <alignment horizontal="center" vertical="center" wrapText="1"/>
    </xf>
    <xf numFmtId="49" fontId="55" fillId="5" borderId="1" xfId="0" applyNumberFormat="1" applyFont="1" applyFill="1" applyBorder="1" applyAlignment="1">
      <alignment horizontal="center" vertical="center" wrapText="1"/>
    </xf>
    <xf numFmtId="49" fontId="52" fillId="32" borderId="1" xfId="0" applyNumberFormat="1" applyFont="1" applyFill="1" applyBorder="1" applyAlignment="1">
      <alignment horizontal="center" vertical="center" wrapText="1"/>
    </xf>
    <xf numFmtId="166" fontId="59" fillId="3" borderId="18" xfId="0" applyNumberFormat="1" applyFont="1" applyFill="1" applyBorder="1" applyAlignment="1">
      <alignment horizontal="justify" vertical="top" wrapText="1"/>
    </xf>
    <xf numFmtId="166" fontId="60" fillId="32" borderId="18" xfId="0" applyNumberFormat="1" applyFont="1" applyFill="1" applyBorder="1" applyAlignment="1">
      <alignment horizontal="justify" vertical="top" wrapText="1"/>
    </xf>
    <xf numFmtId="164" fontId="50" fillId="5" borderId="18" xfId="0" applyNumberFormat="1" applyFont="1" applyFill="1" applyBorder="1" applyAlignment="1">
      <alignment horizontal="center" vertical="center" wrapText="1"/>
    </xf>
    <xf numFmtId="49" fontId="62" fillId="5" borderId="1" xfId="0" applyNumberFormat="1" applyFont="1" applyFill="1" applyBorder="1" applyAlignment="1">
      <alignment horizontal="center" vertical="center" wrapText="1"/>
    </xf>
    <xf numFmtId="0" fontId="55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0" fillId="0" borderId="18" xfId="0" applyNumberFormat="1" applyFont="1" applyFill="1" applyBorder="1" applyAlignment="1">
      <alignment horizontal="center" vertical="center" wrapText="1"/>
    </xf>
    <xf numFmtId="164" fontId="47" fillId="0" borderId="18" xfId="0" applyFont="1" applyFill="1" applyBorder="1" applyAlignment="1">
      <alignment horizontal="center" vertical="center" wrapText="1"/>
    </xf>
    <xf numFmtId="165" fontId="55" fillId="0" borderId="18" xfId="0" applyNumberFormat="1" applyFont="1" applyFill="1" applyBorder="1" applyAlignment="1">
      <alignment horizontal="center" vertical="center" wrapText="1"/>
    </xf>
    <xf numFmtId="165" fontId="47" fillId="0" borderId="18" xfId="0" applyNumberFormat="1" applyFont="1" applyFill="1" applyBorder="1" applyAlignment="1">
      <alignment horizontal="center" vertical="center" wrapText="1"/>
    </xf>
    <xf numFmtId="0" fontId="55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5" fillId="3" borderId="18" xfId="0" applyNumberFormat="1" applyFont="1" applyFill="1" applyBorder="1" applyAlignment="1">
      <alignment horizontal="center" vertical="center" wrapText="1"/>
    </xf>
    <xf numFmtId="0" fontId="53" fillId="3" borderId="18" xfId="0" applyNumberFormat="1" applyFont="1" applyFill="1" applyBorder="1" applyAlignment="1">
      <alignment horizontal="center" vertical="center" wrapText="1"/>
    </xf>
    <xf numFmtId="0" fontId="59" fillId="0" borderId="18" xfId="0" applyNumberFormat="1" applyFont="1" applyFill="1" applyBorder="1" applyAlignment="1">
      <alignment horizontal="center" vertical="center" wrapText="1"/>
    </xf>
    <xf numFmtId="0" fontId="55" fillId="0" borderId="18" xfId="0" applyNumberFormat="1" applyFont="1" applyFill="1" applyBorder="1" applyAlignment="1">
      <alignment horizontal="center" vertical="center" wrapText="1"/>
    </xf>
    <xf numFmtId="164" fontId="45" fillId="0" borderId="0" xfId="0" applyNumberFormat="1" applyFont="1" applyFill="1" applyBorder="1" applyAlignment="1">
      <alignment horizontal="center" vertical="center" wrapText="1"/>
    </xf>
    <xf numFmtId="164" fontId="55" fillId="3" borderId="18" xfId="0" applyFont="1" applyFill="1" applyBorder="1" applyAlignment="1" applyProtection="1">
      <alignment horizontal="center" vertical="center" wrapText="1"/>
      <protection locked="0"/>
    </xf>
    <xf numFmtId="164" fontId="55" fillId="0" borderId="18" xfId="0" applyFont="1" applyFill="1" applyBorder="1" applyAlignment="1" applyProtection="1">
      <alignment horizontal="center" vertical="center" wrapText="1"/>
      <protection locked="0"/>
    </xf>
    <xf numFmtId="166" fontId="59" fillId="0" borderId="18" xfId="0" applyNumberFormat="1" applyFont="1" applyFill="1" applyBorder="1" applyAlignment="1">
      <alignment horizontal="center" vertical="center" wrapText="1"/>
    </xf>
    <xf numFmtId="166" fontId="60" fillId="0" borderId="18" xfId="0" applyNumberFormat="1" applyFont="1" applyFill="1" applyBorder="1" applyAlignment="1">
      <alignment horizontal="center" vertical="center" wrapText="1"/>
    </xf>
    <xf numFmtId="49" fontId="52" fillId="33" borderId="1" xfId="0" applyNumberFormat="1" applyFont="1" applyFill="1" applyBorder="1" applyAlignment="1">
      <alignment horizontal="center" vertical="center" wrapText="1"/>
    </xf>
    <xf numFmtId="165" fontId="49" fillId="33" borderId="18" xfId="0" applyNumberFormat="1" applyFont="1" applyFill="1" applyBorder="1" applyAlignment="1">
      <alignment horizontal="center" vertical="center" wrapText="1"/>
    </xf>
    <xf numFmtId="49" fontId="52" fillId="34" borderId="1" xfId="0" applyNumberFormat="1" applyFont="1" applyFill="1" applyBorder="1" applyAlignment="1">
      <alignment horizontal="center" vertical="center" wrapText="1"/>
    </xf>
    <xf numFmtId="165" fontId="49" fillId="34" borderId="18" xfId="0" applyNumberFormat="1" applyFont="1" applyFill="1" applyBorder="1" applyAlignment="1">
      <alignment horizontal="center" vertical="center" wrapText="1"/>
    </xf>
    <xf numFmtId="49" fontId="50" fillId="34" borderId="1" xfId="0" applyNumberFormat="1" applyFont="1" applyFill="1" applyBorder="1" applyAlignment="1">
      <alignment horizontal="center" vertical="center" wrapText="1"/>
    </xf>
    <xf numFmtId="49" fontId="50" fillId="33" borderId="1" xfId="0" applyNumberFormat="1" applyFont="1" applyFill="1" applyBorder="1" applyAlignment="1">
      <alignment horizontal="center" vertical="center" wrapText="1"/>
    </xf>
    <xf numFmtId="49" fontId="55" fillId="34" borderId="1" xfId="0" applyNumberFormat="1" applyFont="1" applyFill="1" applyBorder="1" applyAlignment="1">
      <alignment horizontal="center" vertical="center" wrapText="1"/>
    </xf>
    <xf numFmtId="4" fontId="47" fillId="3" borderId="18" xfId="0" applyNumberFormat="1" applyFont="1" applyFill="1" applyBorder="1" applyAlignment="1">
      <alignment horizontal="left" vertical="center" wrapText="1"/>
    </xf>
    <xf numFmtId="165" fontId="48" fillId="5" borderId="18" xfId="0" applyNumberFormat="1" applyFont="1" applyFill="1" applyBorder="1" applyAlignment="1">
      <alignment horizontal="center" vertical="center" wrapText="1"/>
    </xf>
    <xf numFmtId="166" fontId="60" fillId="5" borderId="1" xfId="0" applyNumberFormat="1" applyFont="1" applyFill="1" applyBorder="1" applyAlignment="1">
      <alignment horizontal="center" vertical="top" wrapText="1"/>
    </xf>
    <xf numFmtId="0" fontId="49" fillId="33" borderId="18" xfId="0" applyNumberFormat="1" applyFont="1" applyFill="1" applyBorder="1" applyAlignment="1">
      <alignment horizontal="center" vertical="top" wrapText="1"/>
    </xf>
    <xf numFmtId="0" fontId="49" fillId="34" borderId="18" xfId="0" applyNumberFormat="1" applyFont="1" applyFill="1" applyBorder="1" applyAlignment="1">
      <alignment horizontal="center" vertical="top" wrapText="1"/>
    </xf>
    <xf numFmtId="49" fontId="55" fillId="0" borderId="0" xfId="0" applyNumberFormat="1" applyFont="1" applyFill="1" applyBorder="1" applyAlignment="1">
      <alignment horizontal="center" vertical="center" wrapText="1"/>
    </xf>
    <xf numFmtId="0" fontId="47" fillId="3" borderId="20" xfId="0" applyNumberFormat="1" applyFont="1" applyFill="1" applyBorder="1" applyAlignment="1">
      <alignment horizontal="center" vertical="center" wrapText="1"/>
    </xf>
    <xf numFmtId="4" fontId="47" fillId="3" borderId="18" xfId="0" applyNumberFormat="1" applyFont="1" applyFill="1" applyBorder="1" applyAlignment="1">
      <alignment horizontal="center" vertical="center" wrapText="1"/>
    </xf>
    <xf numFmtId="165" fontId="50" fillId="2" borderId="18" xfId="0" applyNumberFormat="1" applyFont="1" applyFill="1" applyBorder="1" applyAlignment="1">
      <alignment horizontal="center" vertical="center" wrapText="1"/>
    </xf>
    <xf numFmtId="165" fontId="50" fillId="33" borderId="18" xfId="0" applyNumberFormat="1" applyFont="1" applyFill="1" applyBorder="1" applyAlignment="1">
      <alignment horizontal="center" vertical="center" wrapText="1"/>
    </xf>
    <xf numFmtId="165" fontId="50" fillId="34" borderId="18" xfId="0" applyNumberFormat="1" applyFont="1" applyFill="1" applyBorder="1" applyAlignment="1">
      <alignment horizontal="center" vertical="center" wrapText="1"/>
    </xf>
    <xf numFmtId="165" fontId="47" fillId="3" borderId="18" xfId="0" applyNumberFormat="1" applyFont="1" applyFill="1" applyBorder="1" applyAlignment="1">
      <alignment horizontal="center" vertical="center" wrapText="1"/>
    </xf>
    <xf numFmtId="165" fontId="49" fillId="3" borderId="18" xfId="0" applyNumberFormat="1" applyFont="1" applyFill="1" applyBorder="1" applyAlignment="1">
      <alignment horizontal="center" vertical="center" wrapText="1"/>
    </xf>
    <xf numFmtId="165" fontId="48" fillId="2" borderId="18" xfId="0" applyNumberFormat="1" applyFont="1" applyFill="1" applyBorder="1" applyAlignment="1">
      <alignment horizontal="center" vertical="center" wrapText="1"/>
    </xf>
    <xf numFmtId="165" fontId="48" fillId="33" borderId="18" xfId="0" applyNumberFormat="1" applyFont="1" applyFill="1" applyBorder="1" applyAlignment="1">
      <alignment horizontal="center" vertical="center" wrapText="1"/>
    </xf>
    <xf numFmtId="165" fontId="48" fillId="34" borderId="18" xfId="0" applyNumberFormat="1" applyFont="1" applyFill="1" applyBorder="1" applyAlignment="1">
      <alignment horizontal="center" vertical="center" wrapText="1"/>
    </xf>
    <xf numFmtId="165" fontId="55" fillId="3" borderId="18" xfId="0" applyNumberFormat="1" applyFont="1" applyFill="1" applyBorder="1" applyAlignment="1" applyProtection="1">
      <alignment horizontal="center" vertical="center" wrapText="1"/>
      <protection locked="0"/>
    </xf>
    <xf numFmtId="165" fontId="51" fillId="30" borderId="18" xfId="0" applyNumberFormat="1" applyFont="1" applyFill="1" applyBorder="1" applyAlignment="1" applyProtection="1">
      <alignment horizontal="center" vertical="center" wrapText="1"/>
      <protection locked="0"/>
    </xf>
    <xf numFmtId="165" fontId="55" fillId="0" borderId="18" xfId="12" applyNumberFormat="1" applyFont="1" applyFill="1" applyBorder="1" applyAlignment="1">
      <alignment horizontal="center" vertical="center" wrapText="1"/>
    </xf>
    <xf numFmtId="165" fontId="55" fillId="3" borderId="18" xfId="0" applyNumberFormat="1" applyFont="1" applyFill="1" applyBorder="1" applyAlignment="1">
      <alignment horizontal="center" vertical="center" wrapText="1"/>
    </xf>
    <xf numFmtId="165" fontId="53" fillId="3" borderId="18" xfId="0" applyNumberFormat="1" applyFont="1" applyFill="1" applyBorder="1" applyAlignment="1">
      <alignment horizontal="center" vertical="center" wrapText="1"/>
    </xf>
    <xf numFmtId="165" fontId="59" fillId="0" borderId="18" xfId="0" applyNumberFormat="1" applyFont="1" applyFill="1" applyBorder="1" applyAlignment="1">
      <alignment horizontal="center" vertical="center" wrapText="1"/>
    </xf>
    <xf numFmtId="165" fontId="59" fillId="3" borderId="18" xfId="0" applyNumberFormat="1" applyFont="1" applyFill="1" applyBorder="1" applyAlignment="1">
      <alignment horizontal="center" vertical="center" wrapText="1"/>
    </xf>
    <xf numFmtId="165" fontId="60" fillId="0" borderId="18" xfId="0" applyNumberFormat="1" applyFont="1" applyFill="1" applyBorder="1" applyAlignment="1">
      <alignment horizontal="center" vertical="center" wrapText="1"/>
    </xf>
    <xf numFmtId="165" fontId="60" fillId="32" borderId="18" xfId="0" applyNumberFormat="1" applyFont="1" applyFill="1" applyBorder="1" applyAlignment="1">
      <alignment horizontal="center" vertical="center" wrapText="1"/>
    </xf>
    <xf numFmtId="165" fontId="51" fillId="2" borderId="18" xfId="1" applyNumberFormat="1" applyFont="1" applyFill="1" applyBorder="1" applyAlignment="1">
      <alignment horizontal="center" vertical="center" wrapText="1"/>
    </xf>
    <xf numFmtId="165" fontId="51" fillId="33" borderId="18" xfId="1" applyNumberFormat="1" applyFont="1" applyFill="1" applyBorder="1" applyAlignment="1">
      <alignment horizontal="center" vertical="center" wrapText="1"/>
    </xf>
    <xf numFmtId="165" fontId="51" fillId="34" borderId="18" xfId="1" applyNumberFormat="1" applyFont="1" applyFill="1" applyBorder="1" applyAlignment="1">
      <alignment horizontal="center" vertical="center" wrapText="1"/>
    </xf>
    <xf numFmtId="165" fontId="55" fillId="34" borderId="18" xfId="0" applyNumberFormat="1" applyFont="1" applyFill="1" applyBorder="1" applyAlignment="1">
      <alignment horizontal="center" vertical="center" wrapText="1"/>
    </xf>
    <xf numFmtId="165" fontId="50" fillId="5" borderId="18" xfId="0" applyNumberFormat="1" applyFont="1" applyFill="1" applyBorder="1" applyAlignment="1">
      <alignment horizontal="center" vertical="center" wrapText="1"/>
    </xf>
    <xf numFmtId="165" fontId="50" fillId="3" borderId="18" xfId="0" applyNumberFormat="1" applyFont="1" applyFill="1" applyBorder="1" applyAlignment="1">
      <alignment horizontal="center" vertical="center" wrapText="1"/>
    </xf>
    <xf numFmtId="165" fontId="54" fillId="5" borderId="18" xfId="0" applyNumberFormat="1" applyFont="1" applyFill="1" applyBorder="1" applyAlignment="1" applyProtection="1">
      <alignment horizontal="center" vertical="center" wrapText="1"/>
      <protection locked="0"/>
    </xf>
    <xf numFmtId="165" fontId="45" fillId="0" borderId="0" xfId="0" applyNumberFormat="1" applyFont="1" applyFill="1" applyBorder="1" applyAlignment="1">
      <alignment horizontal="center" vertical="center" wrapText="1"/>
    </xf>
    <xf numFmtId="2" fontId="55" fillId="3" borderId="18" xfId="0" applyNumberFormat="1" applyFont="1" applyFill="1" applyBorder="1" applyAlignment="1" applyProtection="1">
      <alignment horizontal="left" vertical="top" wrapText="1"/>
      <protection locked="0"/>
    </xf>
    <xf numFmtId="165" fontId="69" fillId="0" borderId="18" xfId="0" applyNumberFormat="1" applyFont="1" applyBorder="1" applyAlignment="1">
      <alignment horizontal="center" vertical="center" wrapText="1"/>
    </xf>
    <xf numFmtId="165" fontId="70" fillId="2" borderId="1" xfId="0" applyNumberFormat="1" applyFont="1" applyFill="1" applyBorder="1" applyAlignment="1">
      <alignment horizontal="right" wrapText="1"/>
    </xf>
    <xf numFmtId="165" fontId="70" fillId="33" borderId="1" xfId="0" applyNumberFormat="1" applyFont="1" applyFill="1" applyBorder="1" applyAlignment="1">
      <alignment horizontal="right" wrapText="1"/>
    </xf>
    <xf numFmtId="165" fontId="70" fillId="34" borderId="1" xfId="0" applyNumberFormat="1" applyFont="1" applyFill="1" applyBorder="1" applyAlignment="1">
      <alignment horizontal="right" wrapText="1"/>
    </xf>
    <xf numFmtId="165" fontId="71" fillId="5" borderId="1" xfId="0" applyNumberFormat="1" applyFont="1" applyFill="1" applyBorder="1" applyAlignment="1">
      <alignment horizontal="right" wrapText="1"/>
    </xf>
    <xf numFmtId="165" fontId="71" fillId="0" borderId="1" xfId="0" applyNumberFormat="1" applyFont="1" applyFill="1" applyBorder="1" applyAlignment="1">
      <alignment horizontal="right" wrapText="1"/>
    </xf>
    <xf numFmtId="165" fontId="72" fillId="5" borderId="1" xfId="0" applyNumberFormat="1" applyFont="1" applyFill="1" applyBorder="1" applyAlignment="1">
      <alignment horizontal="right" wrapText="1"/>
    </xf>
    <xf numFmtId="165" fontId="71" fillId="3" borderId="1" xfId="0" applyNumberFormat="1" applyFont="1" applyFill="1" applyBorder="1" applyAlignment="1">
      <alignment horizontal="right" wrapText="1"/>
    </xf>
    <xf numFmtId="165" fontId="73" fillId="3" borderId="1" xfId="0" applyNumberFormat="1" applyFont="1" applyFill="1" applyBorder="1" applyAlignment="1">
      <alignment horizontal="right" wrapText="1"/>
    </xf>
    <xf numFmtId="165" fontId="74" fillId="3" borderId="1" xfId="0" applyNumberFormat="1" applyFont="1" applyFill="1" applyBorder="1" applyAlignment="1">
      <alignment horizontal="right" wrapText="1"/>
    </xf>
    <xf numFmtId="165" fontId="75" fillId="3" borderId="1" xfId="0" applyNumberFormat="1" applyFont="1" applyFill="1" applyBorder="1" applyAlignment="1">
      <alignment horizontal="right" wrapText="1"/>
    </xf>
    <xf numFmtId="165" fontId="73" fillId="0" borderId="1" xfId="0" applyNumberFormat="1" applyFont="1" applyFill="1" applyBorder="1" applyAlignment="1">
      <alignment horizontal="right" wrapText="1"/>
    </xf>
    <xf numFmtId="165" fontId="74" fillId="0" borderId="1" xfId="0" applyNumberFormat="1" applyFont="1" applyFill="1" applyBorder="1" applyAlignment="1">
      <alignment horizontal="right" wrapText="1"/>
    </xf>
    <xf numFmtId="165" fontId="70" fillId="30" borderId="1" xfId="0" applyNumberFormat="1" applyFont="1" applyFill="1" applyBorder="1" applyAlignment="1">
      <alignment horizontal="right" wrapText="1"/>
    </xf>
    <xf numFmtId="165" fontId="72" fillId="33" borderId="1" xfId="0" applyNumberFormat="1" applyFont="1" applyFill="1" applyBorder="1" applyAlignment="1">
      <alignment horizontal="right" wrapText="1"/>
    </xf>
    <xf numFmtId="165" fontId="72" fillId="34" borderId="1" xfId="0" applyNumberFormat="1" applyFont="1" applyFill="1" applyBorder="1" applyAlignment="1">
      <alignment horizontal="right" wrapText="1"/>
    </xf>
    <xf numFmtId="165" fontId="76" fillId="3" borderId="1" xfId="0" applyNumberFormat="1" applyFont="1" applyFill="1" applyBorder="1" applyAlignment="1">
      <alignment horizontal="right" wrapText="1"/>
    </xf>
    <xf numFmtId="165" fontId="76" fillId="0" borderId="1" xfId="0" applyNumberFormat="1" applyFont="1" applyFill="1" applyBorder="1" applyAlignment="1">
      <alignment horizontal="right" wrapText="1"/>
    </xf>
    <xf numFmtId="165" fontId="72" fillId="3" borderId="1" xfId="0" applyNumberFormat="1" applyFont="1" applyFill="1" applyBorder="1" applyAlignment="1">
      <alignment horizontal="right" wrapText="1"/>
    </xf>
    <xf numFmtId="165" fontId="75" fillId="0" borderId="1" xfId="0" applyNumberFormat="1" applyFont="1" applyFill="1" applyBorder="1" applyAlignment="1">
      <alignment horizontal="right" wrapText="1"/>
    </xf>
    <xf numFmtId="165" fontId="77" fillId="5" borderId="1" xfId="0" applyNumberFormat="1" applyFont="1" applyFill="1" applyBorder="1" applyAlignment="1">
      <alignment horizontal="right" wrapText="1"/>
    </xf>
    <xf numFmtId="165" fontId="77" fillId="0" borderId="1" xfId="0" applyNumberFormat="1" applyFont="1" applyFill="1" applyBorder="1" applyAlignment="1">
      <alignment horizontal="right" wrapText="1"/>
    </xf>
    <xf numFmtId="165" fontId="78" fillId="0" borderId="1" xfId="0" applyNumberFormat="1" applyFont="1" applyFill="1" applyBorder="1" applyAlignment="1">
      <alignment horizontal="right" wrapText="1"/>
    </xf>
    <xf numFmtId="165" fontId="77" fillId="3" borderId="1" xfId="2" applyNumberFormat="1" applyFont="1" applyFill="1" applyBorder="1" applyAlignment="1">
      <alignment horizontal="right" wrapText="1"/>
    </xf>
    <xf numFmtId="165" fontId="71" fillId="0" borderId="1" xfId="2" applyNumberFormat="1" applyFont="1" applyFill="1" applyBorder="1" applyAlignment="1">
      <alignment horizontal="right" wrapText="1"/>
    </xf>
    <xf numFmtId="165" fontId="77" fillId="0" borderId="1" xfId="2" applyNumberFormat="1" applyFont="1" applyFill="1" applyBorder="1" applyAlignment="1">
      <alignment horizontal="right" wrapText="1"/>
    </xf>
    <xf numFmtId="165" fontId="73" fillId="0" borderId="1" xfId="2" applyNumberFormat="1" applyFont="1" applyFill="1" applyBorder="1" applyAlignment="1">
      <alignment horizontal="right" wrapText="1"/>
    </xf>
    <xf numFmtId="165" fontId="70" fillId="3" borderId="1" xfId="0" applyNumberFormat="1" applyFont="1" applyFill="1" applyBorder="1" applyAlignment="1">
      <alignment horizontal="right" wrapText="1"/>
    </xf>
    <xf numFmtId="165" fontId="70" fillId="0" borderId="1" xfId="0" applyNumberFormat="1" applyFont="1" applyFill="1" applyBorder="1" applyAlignment="1">
      <alignment horizontal="right" wrapText="1"/>
    </xf>
    <xf numFmtId="165" fontId="70" fillId="32" borderId="1" xfId="0" applyNumberFormat="1" applyFont="1" applyFill="1" applyBorder="1" applyAlignment="1">
      <alignment horizontal="right" wrapText="1"/>
    </xf>
    <xf numFmtId="165" fontId="79" fillId="2" borderId="1" xfId="0" applyNumberFormat="1" applyFont="1" applyFill="1" applyBorder="1" applyAlignment="1">
      <alignment horizontal="right" wrapText="1"/>
    </xf>
    <xf numFmtId="165" fontId="79" fillId="33" borderId="1" xfId="0" applyNumberFormat="1" applyFont="1" applyFill="1" applyBorder="1" applyAlignment="1">
      <alignment horizontal="right" wrapText="1"/>
    </xf>
    <xf numFmtId="165" fontId="79" fillId="34" borderId="1" xfId="0" applyNumberFormat="1" applyFont="1" applyFill="1" applyBorder="1" applyAlignment="1">
      <alignment horizontal="right" wrapText="1"/>
    </xf>
    <xf numFmtId="165" fontId="73" fillId="34" borderId="1" xfId="0" applyNumberFormat="1" applyFont="1" applyFill="1" applyBorder="1" applyAlignment="1">
      <alignment horizontal="right" wrapText="1"/>
    </xf>
    <xf numFmtId="165" fontId="80" fillId="5" borderId="1" xfId="0" applyNumberFormat="1" applyFont="1" applyFill="1" applyBorder="1" applyAlignment="1">
      <alignment horizontal="right" wrapText="1"/>
    </xf>
    <xf numFmtId="165" fontId="77" fillId="3" borderId="1" xfId="0" applyNumberFormat="1" applyFont="1" applyFill="1" applyBorder="1" applyAlignment="1">
      <alignment horizontal="right" wrapText="1"/>
    </xf>
    <xf numFmtId="165" fontId="78" fillId="3" borderId="1" xfId="0" applyNumberFormat="1" applyFont="1" applyFill="1" applyBorder="1" applyAlignment="1">
      <alignment horizontal="right" wrapText="1"/>
    </xf>
    <xf numFmtId="165" fontId="73" fillId="5" borderId="1" xfId="0" applyNumberFormat="1" applyFont="1" applyFill="1" applyBorder="1" applyAlignment="1">
      <alignment horizontal="right" wrapText="1"/>
    </xf>
    <xf numFmtId="165" fontId="76" fillId="5" borderId="1" xfId="0" applyNumberFormat="1" applyFont="1" applyFill="1" applyBorder="1" applyAlignment="1">
      <alignment horizontal="right" wrapText="1"/>
    </xf>
    <xf numFmtId="164" fontId="67" fillId="0" borderId="0" xfId="0" applyNumberFormat="1" applyFont="1" applyFill="1" applyBorder="1" applyAlignment="1">
      <alignment vertical="top" wrapText="1"/>
    </xf>
    <xf numFmtId="164" fontId="81" fillId="0" borderId="0" xfId="0" applyNumberFormat="1" applyFont="1" applyFill="1" applyBorder="1" applyAlignment="1">
      <alignment vertical="top" wrapText="1"/>
    </xf>
    <xf numFmtId="49" fontId="57" fillId="0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vertical="top" wrapText="1"/>
    </xf>
    <xf numFmtId="49" fontId="55" fillId="0" borderId="18" xfId="0" applyNumberFormat="1" applyFont="1" applyFill="1" applyBorder="1" applyAlignment="1">
      <alignment horizontal="center" vertical="center" wrapText="1"/>
    </xf>
    <xf numFmtId="164" fontId="64" fillId="0" borderId="18" xfId="0" applyFont="1" applyFill="1" applyBorder="1" applyAlignment="1">
      <alignment horizontal="center" vertical="center" wrapText="1"/>
    </xf>
    <xf numFmtId="165" fontId="64" fillId="0" borderId="18" xfId="0" applyNumberFormat="1" applyFont="1" applyFill="1" applyBorder="1" applyAlignment="1">
      <alignment horizontal="center" vertical="center" wrapText="1"/>
    </xf>
    <xf numFmtId="165" fontId="64" fillId="0" borderId="1" xfId="0" applyNumberFormat="1" applyFont="1" applyFill="1" applyBorder="1" applyAlignment="1">
      <alignment vertical="center" wrapText="1"/>
    </xf>
    <xf numFmtId="165" fontId="64" fillId="2" borderId="1" xfId="0" applyNumberFormat="1" applyFont="1" applyFill="1" applyBorder="1" applyAlignment="1">
      <alignment vertical="center" wrapText="1"/>
    </xf>
    <xf numFmtId="164" fontId="19" fillId="0" borderId="0" xfId="0" applyNumberFormat="1" applyFont="1" applyFill="1" applyBorder="1" applyAlignment="1">
      <alignment vertical="top" wrapText="1"/>
    </xf>
    <xf numFmtId="164" fontId="64" fillId="3" borderId="20" xfId="0" applyFont="1" applyFill="1" applyBorder="1" applyAlignment="1">
      <alignment horizontal="left" vertical="center" wrapText="1"/>
    </xf>
    <xf numFmtId="0" fontId="68" fillId="3" borderId="1" xfId="0" applyNumberFormat="1" applyFont="1" applyFill="1" applyBorder="1" applyAlignment="1">
      <alignment vertical="top" wrapText="1"/>
    </xf>
    <xf numFmtId="164" fontId="83" fillId="0" borderId="18" xfId="0" applyFont="1" applyFill="1" applyBorder="1" applyAlignment="1">
      <alignment horizontal="center" vertical="center" wrapText="1"/>
    </xf>
    <xf numFmtId="164" fontId="84" fillId="0" borderId="0" xfId="0" applyNumberFormat="1" applyFont="1" applyFill="1" applyBorder="1" applyAlignment="1">
      <alignment vertical="top" wrapText="1"/>
    </xf>
    <xf numFmtId="164" fontId="47" fillId="5" borderId="18" xfId="0" applyFont="1" applyFill="1" applyBorder="1" applyAlignment="1">
      <alignment horizontal="center" vertical="center" wrapText="1"/>
    </xf>
    <xf numFmtId="0" fontId="50" fillId="5" borderId="18" xfId="0" applyNumberFormat="1" applyFont="1" applyFill="1" applyBorder="1" applyAlignment="1">
      <alignment horizontal="center" vertical="center" wrapText="1"/>
    </xf>
    <xf numFmtId="164" fontId="47" fillId="34" borderId="18" xfId="0" applyFont="1" applyFill="1" applyBorder="1" applyAlignment="1">
      <alignment horizontal="center" vertical="center" wrapText="1"/>
    </xf>
    <xf numFmtId="0" fontId="50" fillId="34" borderId="18" xfId="0" applyNumberFormat="1" applyFont="1" applyFill="1" applyBorder="1" applyAlignment="1">
      <alignment horizontal="center" vertical="center" wrapText="1"/>
    </xf>
    <xf numFmtId="164" fontId="47" fillId="33" borderId="18" xfId="0" applyFont="1" applyFill="1" applyBorder="1" applyAlignment="1">
      <alignment horizontal="center" vertical="center" wrapText="1"/>
    </xf>
    <xf numFmtId="0" fontId="50" fillId="33" borderId="18" xfId="0" applyNumberFormat="1" applyFont="1" applyFill="1" applyBorder="1" applyAlignment="1">
      <alignment horizontal="center" vertical="center" wrapText="1"/>
    </xf>
    <xf numFmtId="164" fontId="64" fillId="2" borderId="18" xfId="0" applyFont="1" applyFill="1" applyBorder="1" applyAlignment="1">
      <alignment horizontal="center" vertical="center" wrapText="1"/>
    </xf>
    <xf numFmtId="164" fontId="64" fillId="2" borderId="20" xfId="0" applyFont="1" applyFill="1" applyBorder="1" applyAlignment="1">
      <alignment horizontal="left" vertical="center" wrapText="1"/>
    </xf>
    <xf numFmtId="164" fontId="47" fillId="2" borderId="18" xfId="0" applyFont="1" applyFill="1" applyBorder="1" applyAlignment="1">
      <alignment horizontal="center" vertical="center" wrapText="1"/>
    </xf>
    <xf numFmtId="164" fontId="47" fillId="30" borderId="18" xfId="0" applyFont="1" applyFill="1" applyBorder="1" applyAlignment="1">
      <alignment horizontal="center" vertical="center" wrapText="1"/>
    </xf>
    <xf numFmtId="164" fontId="47" fillId="3" borderId="18" xfId="0" applyFont="1" applyFill="1" applyBorder="1" applyAlignment="1">
      <alignment horizontal="left" vertical="center" wrapText="1"/>
    </xf>
    <xf numFmtId="164" fontId="47" fillId="3" borderId="18" xfId="0" applyFont="1" applyFill="1" applyBorder="1" applyAlignment="1">
      <alignment horizontal="center" vertical="center" wrapText="1"/>
    </xf>
    <xf numFmtId="4" fontId="53" fillId="3" borderId="18" xfId="0" applyNumberFormat="1" applyFont="1" applyFill="1" applyBorder="1" applyAlignment="1">
      <alignment horizontal="left" vertical="top" wrapText="1"/>
    </xf>
    <xf numFmtId="4" fontId="53" fillId="3" borderId="18" xfId="0" applyNumberFormat="1" applyFont="1" applyFill="1" applyBorder="1" applyAlignment="1">
      <alignment horizontal="center" vertical="center" wrapText="1"/>
    </xf>
    <xf numFmtId="4" fontId="47" fillId="3" borderId="18" xfId="0" applyNumberFormat="1" applyFont="1" applyFill="1" applyBorder="1" applyAlignment="1">
      <alignment horizontal="left" vertical="top" wrapText="1"/>
    </xf>
    <xf numFmtId="165" fontId="47" fillId="3" borderId="18" xfId="0" applyNumberFormat="1" applyFont="1" applyFill="1" applyBorder="1" applyAlignment="1">
      <alignment horizontal="left" vertical="top" wrapText="1"/>
    </xf>
    <xf numFmtId="0" fontId="57" fillId="3" borderId="18" xfId="0" applyNumberFormat="1" applyFont="1" applyFill="1" applyBorder="1" applyAlignment="1" applyProtection="1">
      <alignment horizontal="left" vertical="top" wrapText="1"/>
      <protection locked="0"/>
    </xf>
    <xf numFmtId="0" fontId="57" fillId="3" borderId="18" xfId="0" applyNumberFormat="1" applyFont="1" applyFill="1" applyBorder="1" applyAlignment="1" applyProtection="1">
      <alignment horizontal="center" vertical="center" wrapText="1"/>
      <protection locked="0"/>
    </xf>
    <xf numFmtId="165" fontId="5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55" fillId="3" borderId="18" xfId="12" applyNumberFormat="1" applyFont="1" applyFill="1" applyBorder="1" applyAlignment="1">
      <alignment horizontal="left" vertical="top" wrapText="1"/>
    </xf>
    <xf numFmtId="0" fontId="55" fillId="3" borderId="18" xfId="12" applyNumberFormat="1" applyFont="1" applyFill="1" applyBorder="1" applyAlignment="1">
      <alignment horizontal="center" vertical="center" wrapText="1"/>
    </xf>
    <xf numFmtId="165" fontId="55" fillId="3" borderId="1" xfId="0" applyNumberFormat="1" applyFont="1" applyFill="1" applyBorder="1" applyAlignment="1">
      <alignment horizontal="center" vertical="center" wrapText="1"/>
    </xf>
    <xf numFmtId="165" fontId="55" fillId="3" borderId="18" xfId="12" applyNumberFormat="1" applyFont="1" applyFill="1" applyBorder="1" applyAlignment="1">
      <alignment horizontal="center" vertical="center" wrapText="1"/>
    </xf>
    <xf numFmtId="164" fontId="47" fillId="32" borderId="18" xfId="0" applyFont="1" applyFill="1" applyBorder="1" applyAlignment="1">
      <alignment horizontal="center" vertical="center" wrapText="1"/>
    </xf>
    <xf numFmtId="0" fontId="51" fillId="30" borderId="18" xfId="0" applyNumberFormat="1" applyFont="1" applyFill="1" applyBorder="1" applyAlignment="1" applyProtection="1">
      <alignment horizontal="center" vertical="center" wrapText="1"/>
      <protection locked="0"/>
    </xf>
    <xf numFmtId="164" fontId="51" fillId="30" borderId="18" xfId="0" applyFont="1" applyFill="1" applyBorder="1" applyAlignment="1" applyProtection="1">
      <alignment horizontal="center" vertical="center" wrapText="1"/>
      <protection locked="0"/>
    </xf>
    <xf numFmtId="0" fontId="57" fillId="3" borderId="18" xfId="12" applyNumberFormat="1" applyFont="1" applyFill="1" applyBorder="1" applyAlignment="1">
      <alignment horizontal="center" vertical="center" wrapText="1"/>
    </xf>
    <xf numFmtId="165" fontId="57" fillId="3" borderId="1" xfId="0" applyNumberFormat="1" applyFont="1" applyFill="1" applyBorder="1" applyAlignment="1">
      <alignment horizontal="center" vertical="center" wrapText="1"/>
    </xf>
    <xf numFmtId="165" fontId="57" fillId="3" borderId="18" xfId="12" applyNumberFormat="1" applyFont="1" applyFill="1" applyBorder="1" applyAlignment="1">
      <alignment horizontal="center" vertical="center" wrapText="1"/>
    </xf>
    <xf numFmtId="4" fontId="55" fillId="3" borderId="18" xfId="0" applyNumberFormat="1" applyFont="1" applyFill="1" applyBorder="1" applyAlignment="1">
      <alignment horizontal="center" vertical="center" wrapText="1"/>
    </xf>
    <xf numFmtId="166" fontId="59" fillId="3" borderId="18" xfId="0" applyNumberFormat="1" applyFont="1" applyFill="1" applyBorder="1" applyAlignment="1">
      <alignment horizontal="left" vertical="top" wrapText="1"/>
    </xf>
    <xf numFmtId="0" fontId="59" fillId="3" borderId="18" xfId="0" applyNumberFormat="1" applyFont="1" applyFill="1" applyBorder="1" applyAlignment="1">
      <alignment horizontal="center" vertical="center" wrapText="1"/>
    </xf>
    <xf numFmtId="166" fontId="59" fillId="3" borderId="18" xfId="0" applyNumberFormat="1" applyFont="1" applyFill="1" applyBorder="1" applyAlignment="1">
      <alignment horizontal="center" vertical="center" wrapText="1"/>
    </xf>
    <xf numFmtId="166" fontId="61" fillId="3" borderId="18" xfId="0" applyNumberFormat="1" applyFont="1" applyFill="1" applyBorder="1" applyAlignment="1">
      <alignment horizontal="justify" vertical="top" wrapText="1"/>
    </xf>
    <xf numFmtId="0" fontId="61" fillId="3" borderId="18" xfId="0" applyNumberFormat="1" applyFont="1" applyFill="1" applyBorder="1" applyAlignment="1">
      <alignment horizontal="center" vertical="center" wrapText="1"/>
    </xf>
    <xf numFmtId="166" fontId="61" fillId="3" borderId="18" xfId="0" applyNumberFormat="1" applyFont="1" applyFill="1" applyBorder="1" applyAlignment="1">
      <alignment horizontal="center" vertical="center" wrapText="1"/>
    </xf>
    <xf numFmtId="165" fontId="61" fillId="3" borderId="18" xfId="0" applyNumberFormat="1" applyFont="1" applyFill="1" applyBorder="1" applyAlignment="1">
      <alignment horizontal="center" vertical="center" wrapText="1"/>
    </xf>
    <xf numFmtId="166" fontId="55" fillId="3" borderId="18" xfId="0" applyNumberFormat="1" applyFont="1" applyFill="1" applyBorder="1" applyAlignment="1">
      <alignment horizontal="justify" vertical="top" wrapText="1"/>
    </xf>
    <xf numFmtId="166" fontId="55" fillId="3" borderId="18" xfId="0" applyNumberFormat="1" applyFont="1" applyFill="1" applyBorder="1" applyAlignment="1">
      <alignment horizontal="center" vertical="center" wrapText="1"/>
    </xf>
    <xf numFmtId="0" fontId="60" fillId="32" borderId="18" xfId="0" applyNumberFormat="1" applyFont="1" applyFill="1" applyBorder="1" applyAlignment="1">
      <alignment horizontal="center" vertical="center" wrapText="1"/>
    </xf>
    <xf numFmtId="166" fontId="60" fillId="32" borderId="18" xfId="0" applyNumberFormat="1" applyFont="1" applyFill="1" applyBorder="1" applyAlignment="1">
      <alignment horizontal="center" vertical="center" wrapText="1"/>
    </xf>
    <xf numFmtId="164" fontId="57" fillId="3" borderId="18" xfId="0" applyFont="1" applyFill="1" applyBorder="1" applyAlignment="1" applyProtection="1">
      <alignment horizontal="center" vertical="center" wrapText="1"/>
      <protection locked="0"/>
    </xf>
    <xf numFmtId="164" fontId="57" fillId="3" borderId="18" xfId="0" applyFont="1" applyFill="1" applyBorder="1" applyAlignment="1" applyProtection="1">
      <alignment horizontal="left" vertical="top" wrapText="1"/>
      <protection locked="0"/>
    </xf>
    <xf numFmtId="3" fontId="55" fillId="3" borderId="18" xfId="0" applyNumberFormat="1" applyFont="1" applyFill="1" applyBorder="1" applyAlignment="1">
      <alignment horizontal="left" vertical="center" wrapText="1"/>
    </xf>
    <xf numFmtId="3" fontId="55" fillId="3" borderId="18" xfId="0" applyNumberFormat="1" applyFont="1" applyFill="1" applyBorder="1" applyAlignment="1">
      <alignment horizontal="center" vertical="center" wrapText="1"/>
    </xf>
    <xf numFmtId="164" fontId="52" fillId="3" borderId="18" xfId="0" applyNumberFormat="1" applyFont="1" applyFill="1" applyBorder="1" applyAlignment="1">
      <alignment horizontal="left" vertical="top" wrapText="1"/>
    </xf>
    <xf numFmtId="164" fontId="52" fillId="3" borderId="18" xfId="0" applyNumberFormat="1" applyFont="1" applyFill="1" applyBorder="1" applyAlignment="1">
      <alignment horizontal="center" vertical="center" wrapText="1"/>
    </xf>
    <xf numFmtId="0" fontId="52" fillId="3" borderId="18" xfId="0" applyNumberFormat="1" applyFont="1" applyFill="1" applyBorder="1" applyAlignment="1">
      <alignment horizontal="center" vertical="center" wrapText="1"/>
    </xf>
    <xf numFmtId="165" fontId="52" fillId="3" borderId="18" xfId="0" applyNumberFormat="1" applyFont="1" applyFill="1" applyBorder="1" applyAlignment="1">
      <alignment horizontal="center" vertical="center" wrapText="1"/>
    </xf>
    <xf numFmtId="164" fontId="55" fillId="5" borderId="18" xfId="0" applyFont="1" applyFill="1" applyBorder="1" applyAlignment="1" applyProtection="1">
      <alignment horizontal="center" vertical="center" wrapText="1"/>
      <protection locked="0"/>
    </xf>
    <xf numFmtId="164" fontId="54" fillId="5" borderId="18" xfId="0" applyFont="1" applyFill="1" applyBorder="1" applyAlignment="1" applyProtection="1">
      <alignment horizontal="center" vertical="center" wrapText="1"/>
      <protection locked="0"/>
    </xf>
    <xf numFmtId="164" fontId="55" fillId="2" borderId="18" xfId="0" applyFont="1" applyFill="1" applyBorder="1" applyAlignment="1" applyProtection="1">
      <alignment horizontal="center" vertical="center" wrapText="1"/>
      <protection locked="0"/>
    </xf>
    <xf numFmtId="0" fontId="51" fillId="2" borderId="18" xfId="1" applyNumberFormat="1" applyFont="1" applyFill="1" applyBorder="1" applyAlignment="1">
      <alignment horizontal="center" vertical="center" wrapText="1"/>
    </xf>
    <xf numFmtId="0" fontId="48" fillId="3" borderId="18" xfId="0" applyNumberFormat="1" applyFont="1" applyFill="1" applyBorder="1" applyAlignment="1">
      <alignment horizontal="center" vertical="center" wrapText="1"/>
    </xf>
    <xf numFmtId="165" fontId="48" fillId="3" borderId="18" xfId="0" applyNumberFormat="1" applyFont="1" applyFill="1" applyBorder="1" applyAlignment="1">
      <alignment horizontal="center" vertical="center" wrapText="1"/>
    </xf>
    <xf numFmtId="0" fontId="48" fillId="34" borderId="18" xfId="0" applyNumberFormat="1" applyFont="1" applyFill="1" applyBorder="1" applyAlignment="1">
      <alignment horizontal="center" vertical="center" wrapText="1"/>
    </xf>
    <xf numFmtId="164" fontId="50" fillId="34" borderId="18" xfId="0" applyNumberFormat="1" applyFont="1" applyFill="1" applyBorder="1" applyAlignment="1">
      <alignment horizontal="center" vertical="center" wrapText="1"/>
    </xf>
    <xf numFmtId="0" fontId="49" fillId="34" borderId="18" xfId="0" applyNumberFormat="1" applyFont="1" applyFill="1" applyBorder="1" applyAlignment="1">
      <alignment horizontal="center" vertical="center" wrapText="1"/>
    </xf>
    <xf numFmtId="0" fontId="51" fillId="34" borderId="18" xfId="1" applyNumberFormat="1" applyFont="1" applyFill="1" applyBorder="1" applyAlignment="1">
      <alignment horizontal="center" vertical="center" wrapText="1"/>
    </xf>
    <xf numFmtId="0" fontId="51" fillId="34" borderId="18" xfId="1" applyFont="1" applyFill="1" applyBorder="1" applyAlignment="1">
      <alignment horizontal="center" vertical="center" wrapText="1"/>
    </xf>
    <xf numFmtId="0" fontId="55" fillId="34" borderId="18" xfId="0" applyNumberFormat="1" applyFont="1" applyFill="1" applyBorder="1" applyAlignment="1">
      <alignment horizontal="center" vertical="center" wrapText="1"/>
    </xf>
    <xf numFmtId="0" fontId="55" fillId="34" borderId="18" xfId="0" applyNumberFormat="1" applyFont="1" applyFill="1" applyBorder="1" applyAlignment="1" applyProtection="1">
      <alignment horizontal="center" vertical="center" wrapText="1"/>
      <protection locked="0"/>
    </xf>
    <xf numFmtId="164" fontId="55" fillId="34" borderId="18" xfId="0" applyFont="1" applyFill="1" applyBorder="1" applyAlignment="1" applyProtection="1">
      <alignment horizontal="center" vertical="center" wrapText="1"/>
      <protection locked="0"/>
    </xf>
    <xf numFmtId="164" fontId="55" fillId="33" borderId="18" xfId="0" applyFont="1" applyFill="1" applyBorder="1" applyAlignment="1" applyProtection="1">
      <alignment horizontal="center" vertical="center" wrapText="1"/>
      <protection locked="0"/>
    </xf>
    <xf numFmtId="164" fontId="50" fillId="33" borderId="18" xfId="0" applyNumberFormat="1" applyFont="1" applyFill="1" applyBorder="1" applyAlignment="1">
      <alignment horizontal="center" vertical="center" wrapText="1"/>
    </xf>
    <xf numFmtId="0" fontId="49" fillId="5" borderId="18" xfId="0" applyNumberFormat="1" applyFont="1" applyFill="1" applyBorder="1" applyAlignment="1">
      <alignment horizontal="center" vertical="center" wrapText="1"/>
    </xf>
    <xf numFmtId="0" fontId="49" fillId="33" borderId="18" xfId="0" applyNumberFormat="1" applyFont="1" applyFill="1" applyBorder="1" applyAlignment="1">
      <alignment horizontal="center" vertical="center" wrapText="1"/>
    </xf>
    <xf numFmtId="0" fontId="48" fillId="33" borderId="18" xfId="0" applyNumberFormat="1" applyFont="1" applyFill="1" applyBorder="1" applyAlignment="1">
      <alignment horizontal="center" vertical="center" wrapText="1"/>
    </xf>
    <xf numFmtId="164" fontId="19" fillId="33" borderId="0" xfId="0" applyNumberFormat="1" applyFont="1" applyFill="1" applyBorder="1" applyAlignment="1">
      <alignment vertical="top" wrapText="1"/>
    </xf>
    <xf numFmtId="0" fontId="50" fillId="3" borderId="18" xfId="0" applyNumberFormat="1" applyFont="1" applyFill="1" applyBorder="1" applyAlignment="1">
      <alignment horizontal="center" vertical="center" wrapText="1"/>
    </xf>
    <xf numFmtId="164" fontId="57" fillId="3" borderId="18" xfId="0" applyFont="1" applyFill="1" applyBorder="1" applyAlignment="1">
      <alignment horizontal="justify" vertical="top" wrapText="1"/>
    </xf>
    <xf numFmtId="0" fontId="57" fillId="3" borderId="18" xfId="0" applyNumberFormat="1" applyFont="1" applyFill="1" applyBorder="1" applyAlignment="1">
      <alignment horizontal="center" vertical="center" wrapText="1"/>
    </xf>
    <xf numFmtId="164" fontId="57" fillId="3" borderId="18" xfId="0" applyFont="1" applyFill="1" applyBorder="1" applyAlignment="1">
      <alignment horizontal="center" vertical="center" wrapText="1"/>
    </xf>
    <xf numFmtId="165" fontId="57" fillId="3" borderId="18" xfId="0" applyNumberFormat="1" applyFont="1" applyFill="1" applyBorder="1" applyAlignment="1">
      <alignment horizontal="center" vertical="center" wrapText="1"/>
    </xf>
    <xf numFmtId="0" fontId="51" fillId="33" borderId="18" xfId="1" applyNumberFormat="1" applyFont="1" applyFill="1" applyBorder="1" applyAlignment="1">
      <alignment horizontal="center" vertical="center" wrapText="1"/>
    </xf>
    <xf numFmtId="0" fontId="51" fillId="33" borderId="18" xfId="1" applyFont="1" applyFill="1" applyBorder="1" applyAlignment="1">
      <alignment horizontal="center" vertical="center" wrapText="1"/>
    </xf>
    <xf numFmtId="0" fontId="55" fillId="0" borderId="18" xfId="12" applyNumberFormat="1" applyFont="1" applyFill="1" applyBorder="1" applyAlignment="1">
      <alignment horizontal="center" vertical="center" wrapText="1"/>
    </xf>
    <xf numFmtId="165" fontId="71" fillId="0" borderId="1" xfId="0" applyNumberFormat="1" applyFont="1" applyFill="1" applyBorder="1" applyAlignment="1">
      <alignment horizontal="right" vertical="center" wrapText="1"/>
    </xf>
    <xf numFmtId="2" fontId="55" fillId="3" borderId="18" xfId="0" applyNumberFormat="1" applyFont="1" applyFill="1" applyBorder="1" applyAlignment="1" applyProtection="1">
      <alignment horizontal="center" vertical="center" wrapText="1"/>
      <protection locked="0"/>
    </xf>
    <xf numFmtId="164" fontId="64" fillId="3" borderId="18" xfId="0" applyFont="1" applyFill="1" applyBorder="1" applyAlignment="1">
      <alignment horizontal="center" vertical="center" wrapText="1"/>
    </xf>
    <xf numFmtId="165" fontId="64" fillId="3" borderId="1" xfId="0" applyNumberFormat="1" applyFont="1" applyFill="1" applyBorder="1" applyAlignment="1">
      <alignment vertical="center" wrapText="1"/>
    </xf>
    <xf numFmtId="165" fontId="71" fillId="0" borderId="1" xfId="2" applyNumberFormat="1" applyFont="1" applyFill="1" applyBorder="1" applyAlignment="1">
      <alignment horizontal="right" vertical="center" wrapText="1"/>
    </xf>
    <xf numFmtId="165" fontId="77" fillId="0" borderId="1" xfId="2" applyNumberFormat="1" applyFont="1" applyFill="1" applyBorder="1" applyAlignment="1">
      <alignment horizontal="right" vertical="center" wrapText="1"/>
    </xf>
    <xf numFmtId="165" fontId="77" fillId="0" borderId="1" xfId="0" applyNumberFormat="1" applyFont="1" applyFill="1" applyBorder="1" applyAlignment="1">
      <alignment horizontal="right" vertical="center" wrapText="1"/>
    </xf>
    <xf numFmtId="164" fontId="63" fillId="0" borderId="1" xfId="0" applyFont="1" applyFill="1" applyBorder="1" applyAlignment="1">
      <alignment horizontal="center" vertical="center" wrapText="1"/>
    </xf>
    <xf numFmtId="49" fontId="52" fillId="0" borderId="0" xfId="0" applyNumberFormat="1" applyFont="1" applyFill="1" applyBorder="1" applyAlignment="1">
      <alignment horizontal="center" vertical="center" wrapText="1"/>
    </xf>
    <xf numFmtId="49" fontId="52" fillId="0" borderId="0" xfId="0" applyNumberFormat="1" applyFont="1" applyFill="1" applyBorder="1" applyAlignment="1">
      <alignment vertical="center" wrapText="1"/>
    </xf>
    <xf numFmtId="0" fontId="47" fillId="0" borderId="20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vertical="center" wrapText="1"/>
    </xf>
    <xf numFmtId="164" fontId="64" fillId="0" borderId="20" xfId="0" applyFont="1" applyFill="1" applyBorder="1" applyAlignment="1">
      <alignment horizontal="left" vertical="center" wrapText="1"/>
    </xf>
    <xf numFmtId="164" fontId="64" fillId="0" borderId="18" xfId="0" applyFont="1" applyFill="1" applyBorder="1" applyAlignment="1">
      <alignment horizontal="left" vertical="center" wrapText="1"/>
    </xf>
    <xf numFmtId="0" fontId="48" fillId="0" borderId="18" xfId="0" applyNumberFormat="1" applyFont="1" applyFill="1" applyBorder="1" applyAlignment="1">
      <alignment horizontal="center" vertical="top" wrapText="1"/>
    </xf>
    <xf numFmtId="4" fontId="47" fillId="0" borderId="18" xfId="0" applyNumberFormat="1" applyFont="1" applyFill="1" applyBorder="1" applyAlignment="1">
      <alignment horizontal="center" vertical="center" wrapText="1"/>
    </xf>
    <xf numFmtId="0" fontId="48" fillId="0" borderId="18" xfId="0" applyNumberFormat="1" applyFont="1" applyFill="1" applyBorder="1" applyAlignment="1">
      <alignment horizontal="center" vertical="center" wrapText="1"/>
    </xf>
    <xf numFmtId="165" fontId="48" fillId="0" borderId="18" xfId="0" applyNumberFormat="1" applyFont="1" applyFill="1" applyBorder="1" applyAlignment="1">
      <alignment horizontal="center" vertical="center" wrapText="1"/>
    </xf>
    <xf numFmtId="0" fontId="49" fillId="0" borderId="18" xfId="0" applyNumberFormat="1" applyFont="1" applyFill="1" applyBorder="1" applyAlignment="1">
      <alignment horizontal="center" vertical="top" wrapText="1"/>
    </xf>
    <xf numFmtId="0" fontId="58" fillId="0" borderId="18" xfId="0" applyNumberFormat="1" applyFont="1" applyFill="1" applyBorder="1" applyAlignment="1">
      <alignment horizontal="center" vertical="center" wrapText="1"/>
    </xf>
    <xf numFmtId="166" fontId="58" fillId="0" borderId="18" xfId="0" applyNumberFormat="1" applyFont="1" applyFill="1" applyBorder="1" applyAlignment="1">
      <alignment horizontal="center" vertical="center" wrapText="1"/>
    </xf>
    <xf numFmtId="165" fontId="58" fillId="0" borderId="18" xfId="0" applyNumberFormat="1" applyFont="1" applyFill="1" applyBorder="1" applyAlignment="1">
      <alignment horizontal="center" vertical="center" wrapText="1"/>
    </xf>
    <xf numFmtId="166" fontId="59" fillId="0" borderId="18" xfId="0" applyNumberFormat="1" applyFont="1" applyFill="1" applyBorder="1" applyAlignment="1">
      <alignment horizontal="left" vertical="top" wrapText="1"/>
    </xf>
    <xf numFmtId="3" fontId="47" fillId="0" borderId="18" xfId="0" applyNumberFormat="1" applyFont="1" applyFill="1" applyBorder="1" applyAlignment="1">
      <alignment horizontal="center" vertical="center" wrapText="1"/>
    </xf>
    <xf numFmtId="49" fontId="47" fillId="0" borderId="18" xfId="0" applyNumberFormat="1" applyFont="1" applyFill="1" applyBorder="1" applyAlignment="1">
      <alignment horizontal="center" vertical="center" wrapText="1"/>
    </xf>
    <xf numFmtId="165" fontId="70" fillId="0" borderId="1" xfId="2" applyNumberFormat="1" applyFont="1" applyFill="1" applyBorder="1" applyAlignment="1">
      <alignment horizontal="right" wrapText="1"/>
    </xf>
    <xf numFmtId="0" fontId="47" fillId="0" borderId="18" xfId="0" applyNumberFormat="1" applyFont="1" applyFill="1" applyBorder="1" applyAlignment="1">
      <alignment horizontal="left" vertical="top" wrapText="1"/>
    </xf>
    <xf numFmtId="0" fontId="47" fillId="0" borderId="18" xfId="0" applyNumberFormat="1" applyFont="1" applyFill="1" applyBorder="1" applyAlignment="1">
      <alignment horizontal="center" vertical="center" wrapText="1"/>
    </xf>
    <xf numFmtId="165" fontId="77" fillId="0" borderId="1" xfId="2" applyNumberFormat="1" applyFont="1" applyFill="1" applyBorder="1" applyAlignment="1">
      <alignment horizontal="center" vertical="center" wrapText="1"/>
    </xf>
    <xf numFmtId="43" fontId="77" fillId="0" borderId="1" xfId="962" applyFont="1" applyFill="1" applyBorder="1" applyAlignment="1">
      <alignment horizontal="center" vertical="center" wrapText="1"/>
    </xf>
    <xf numFmtId="49" fontId="59" fillId="0" borderId="18" xfId="0" applyNumberFormat="1" applyFont="1" applyFill="1" applyBorder="1" applyAlignment="1">
      <alignment horizontal="center" vertical="center" wrapText="1"/>
    </xf>
    <xf numFmtId="164" fontId="44" fillId="0" borderId="0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center" vertical="center" wrapText="1"/>
    </xf>
    <xf numFmtId="165" fontId="77" fillId="3" borderId="1" xfId="0" applyNumberFormat="1" applyFont="1" applyFill="1" applyBorder="1" applyAlignment="1">
      <alignment horizontal="right" vertical="center" wrapText="1"/>
    </xf>
    <xf numFmtId="0" fontId="49" fillId="3" borderId="18" xfId="0" applyNumberFormat="1" applyFont="1" applyFill="1" applyBorder="1" applyAlignment="1">
      <alignment horizontal="center" vertical="top" wrapText="1"/>
    </xf>
    <xf numFmtId="0" fontId="48" fillId="3" borderId="18" xfId="0" applyNumberFormat="1" applyFont="1" applyFill="1" applyBorder="1" applyAlignment="1">
      <alignment horizontal="center" vertical="top" wrapText="1"/>
    </xf>
    <xf numFmtId="49" fontId="50" fillId="0" borderId="1" xfId="0" applyNumberFormat="1" applyFont="1" applyFill="1" applyBorder="1" applyAlignment="1">
      <alignment horizontal="center" vertical="center" wrapText="1"/>
    </xf>
    <xf numFmtId="4" fontId="48" fillId="3" borderId="18" xfId="0" applyNumberFormat="1" applyFont="1" applyFill="1" applyBorder="1" applyAlignment="1">
      <alignment horizontal="center" vertical="center" wrapText="1"/>
    </xf>
    <xf numFmtId="0" fontId="86" fillId="3" borderId="18" xfId="0" applyNumberFormat="1" applyFont="1" applyFill="1" applyBorder="1" applyAlignment="1">
      <alignment horizontal="left" vertical="top" wrapText="1"/>
    </xf>
    <xf numFmtId="164" fontId="48" fillId="3" borderId="18" xfId="0" applyFont="1" applyFill="1" applyBorder="1" applyAlignment="1">
      <alignment horizontal="center" vertical="center" wrapText="1"/>
    </xf>
    <xf numFmtId="164" fontId="19" fillId="3" borderId="0" xfId="0" applyNumberFormat="1" applyFont="1" applyFill="1" applyBorder="1" applyAlignment="1">
      <alignment vertical="top" wrapText="1"/>
    </xf>
    <xf numFmtId="0" fontId="53" fillId="0" borderId="18" xfId="0" applyNumberFormat="1" applyFont="1" applyFill="1" applyBorder="1" applyAlignment="1">
      <alignment horizontal="left" vertical="top" wrapText="1"/>
    </xf>
    <xf numFmtId="0" fontId="49" fillId="0" borderId="18" xfId="0" applyNumberFormat="1" applyFont="1" applyFill="1" applyBorder="1" applyAlignment="1">
      <alignment horizontal="center" vertical="center" wrapText="1"/>
    </xf>
    <xf numFmtId="165" fontId="49" fillId="0" borderId="18" xfId="0" applyNumberFormat="1" applyFont="1" applyFill="1" applyBorder="1" applyAlignment="1">
      <alignment horizontal="center" vertical="center" wrapText="1"/>
    </xf>
    <xf numFmtId="0" fontId="53" fillId="0" borderId="18" xfId="0" applyNumberFormat="1" applyFont="1" applyFill="1" applyBorder="1" applyAlignment="1">
      <alignment horizontal="left" vertical="center" wrapText="1"/>
    </xf>
    <xf numFmtId="166" fontId="61" fillId="0" borderId="18" xfId="0" applyNumberFormat="1" applyFont="1" applyFill="1" applyBorder="1" applyAlignment="1">
      <alignment horizontal="justify" vertical="top" wrapText="1"/>
    </xf>
    <xf numFmtId="164" fontId="46" fillId="0" borderId="1" xfId="0" applyFont="1" applyFill="1" applyBorder="1" applyAlignment="1">
      <alignment horizontal="center" vertical="center" wrapText="1"/>
    </xf>
    <xf numFmtId="164" fontId="63" fillId="0" borderId="1" xfId="0" applyFont="1" applyFill="1" applyBorder="1" applyAlignment="1">
      <alignment horizontal="center" vertical="center" wrapText="1"/>
    </xf>
    <xf numFmtId="164" fontId="46" fillId="0" borderId="21" xfId="0" applyFont="1" applyFill="1" applyBorder="1" applyAlignment="1">
      <alignment horizontal="center" vertical="center" wrapText="1"/>
    </xf>
    <xf numFmtId="164" fontId="46" fillId="0" borderId="22" xfId="0" applyFont="1" applyFill="1" applyBorder="1" applyAlignment="1">
      <alignment horizontal="center" vertical="center" wrapText="1"/>
    </xf>
    <xf numFmtId="164" fontId="65" fillId="0" borderId="13" xfId="0" applyFont="1" applyFill="1" applyBorder="1" applyAlignment="1">
      <alignment horizontal="right" vertical="center" wrapText="1"/>
    </xf>
    <xf numFmtId="164" fontId="46" fillId="0" borderId="15" xfId="0" applyFont="1" applyFill="1" applyBorder="1" applyAlignment="1">
      <alignment horizontal="center" vertical="center" wrapText="1"/>
    </xf>
    <xf numFmtId="164" fontId="46" fillId="0" borderId="16" xfId="0" applyFont="1" applyFill="1" applyBorder="1" applyAlignment="1">
      <alignment horizontal="center" vertical="center" wrapText="1"/>
    </xf>
    <xf numFmtId="164" fontId="46" fillId="0" borderId="14" xfId="0" applyFont="1" applyFill="1" applyBorder="1" applyAlignment="1">
      <alignment horizontal="center" vertical="center" wrapText="1"/>
    </xf>
    <xf numFmtId="49" fontId="52" fillId="0" borderId="0" xfId="0" applyNumberFormat="1" applyFont="1" applyFill="1" applyBorder="1" applyAlignment="1">
      <alignment horizontal="center" vertical="center" wrapText="1"/>
    </xf>
    <xf numFmtId="164" fontId="46" fillId="0" borderId="23" xfId="0" applyFont="1" applyFill="1" applyBorder="1" applyAlignment="1">
      <alignment horizontal="center" vertical="center" wrapText="1"/>
    </xf>
    <xf numFmtId="164" fontId="46" fillId="0" borderId="24" xfId="0" applyFont="1" applyFill="1" applyBorder="1" applyAlignment="1">
      <alignment horizontal="center" vertical="center" wrapText="1"/>
    </xf>
    <xf numFmtId="164" fontId="46" fillId="0" borderId="25" xfId="0" applyFont="1" applyFill="1" applyBorder="1" applyAlignment="1">
      <alignment horizontal="center" vertical="center" wrapText="1"/>
    </xf>
    <xf numFmtId="164" fontId="46" fillId="0" borderId="26" xfId="0" applyFont="1" applyFill="1" applyBorder="1" applyAlignment="1">
      <alignment horizontal="center" vertical="center" wrapText="1"/>
    </xf>
    <xf numFmtId="164" fontId="46" fillId="0" borderId="13" xfId="0" applyFont="1" applyFill="1" applyBorder="1" applyAlignment="1">
      <alignment horizontal="center" vertical="center" wrapText="1"/>
    </xf>
    <xf numFmtId="164" fontId="46" fillId="0" borderId="20" xfId="0" applyFont="1" applyFill="1" applyBorder="1" applyAlignment="1">
      <alignment horizontal="center" vertical="center" wrapText="1"/>
    </xf>
    <xf numFmtId="0" fontId="46" fillId="0" borderId="19" xfId="0" applyNumberFormat="1" applyFont="1" applyFill="1" applyBorder="1" applyAlignment="1">
      <alignment horizontal="center" vertical="center" wrapText="1"/>
    </xf>
    <xf numFmtId="0" fontId="46" fillId="0" borderId="0" xfId="0" applyNumberFormat="1" applyFont="1" applyFill="1" applyBorder="1" applyAlignment="1">
      <alignment horizontal="center" vertical="center" wrapText="1"/>
    </xf>
    <xf numFmtId="164" fontId="46" fillId="0" borderId="18" xfId="0" applyFont="1" applyFill="1" applyBorder="1" applyAlignment="1">
      <alignment horizontal="center" vertical="center" wrapText="1"/>
    </xf>
  </cellXfs>
  <cellStyles count="963">
    <cellStyle name="20% - Акцент1 2" xfId="21"/>
    <cellStyle name="20% - Акцент1 3" xfId="25"/>
    <cellStyle name="20% - Акцент1 4" xfId="24"/>
    <cellStyle name="20% - Акцент2 2" xfId="19"/>
    <cellStyle name="20% - Акцент2 3" xfId="23"/>
    <cellStyle name="20% - Акцент2 4" xfId="20"/>
    <cellStyle name="20% - Акцент3 2" xfId="31"/>
    <cellStyle name="20% - Акцент3 3" xfId="32"/>
    <cellStyle name="20% - Акцент3 4" xfId="30"/>
    <cellStyle name="20% - Акцент4 2" xfId="34"/>
    <cellStyle name="20% - Акцент4 3" xfId="35"/>
    <cellStyle name="20% - Акцент4 4" xfId="33"/>
    <cellStyle name="20% - Акцент5 2" xfId="37"/>
    <cellStyle name="20% - Акцент5 3" xfId="38"/>
    <cellStyle name="20% - Акцент5 4" xfId="36"/>
    <cellStyle name="20% - Акцент6 2" xfId="40"/>
    <cellStyle name="20% - Акцент6 3" xfId="41"/>
    <cellStyle name="20% - Акцент6 4" xfId="39"/>
    <cellStyle name="40% - Акцент1 2" xfId="43"/>
    <cellStyle name="40% - Акцент1 3" xfId="44"/>
    <cellStyle name="40% - Акцент1 4" xfId="42"/>
    <cellStyle name="40% - Акцент2 2" xfId="46"/>
    <cellStyle name="40% - Акцент2 3" xfId="47"/>
    <cellStyle name="40% - Акцент2 4" xfId="45"/>
    <cellStyle name="40% - Акцент3 2" xfId="49"/>
    <cellStyle name="40% - Акцент3 3" xfId="50"/>
    <cellStyle name="40% - Акцент3 4" xfId="48"/>
    <cellStyle name="40% - Акцент4 2" xfId="52"/>
    <cellStyle name="40% - Акцент4 3" xfId="53"/>
    <cellStyle name="40% - Акцент4 4" xfId="51"/>
    <cellStyle name="40% - Акцент5 2" xfId="55"/>
    <cellStyle name="40% - Акцент5 3" xfId="56"/>
    <cellStyle name="40% - Акцент5 4" xfId="54"/>
    <cellStyle name="40% - Акцент6 2" xfId="58"/>
    <cellStyle name="40% - Акцент6 3" xfId="59"/>
    <cellStyle name="40% - Акцент6 4" xfId="57"/>
    <cellStyle name="60% - Акцент1 2" xfId="61"/>
    <cellStyle name="60% - Акцент1 3" xfId="62"/>
    <cellStyle name="60% - Акцент1 4" xfId="60"/>
    <cellStyle name="60% - Акцент2 2" xfId="64"/>
    <cellStyle name="60% - Акцент2 3" xfId="65"/>
    <cellStyle name="60% - Акцент2 4" xfId="63"/>
    <cellStyle name="60% - Акцент3 2" xfId="67"/>
    <cellStyle name="60% - Акцент3 3" xfId="68"/>
    <cellStyle name="60% - Акцент3 4" xfId="66"/>
    <cellStyle name="60% - Акцент4 2" xfId="70"/>
    <cellStyle name="60% - Акцент4 3" xfId="71"/>
    <cellStyle name="60% - Акцент4 4" xfId="69"/>
    <cellStyle name="60% - Акцент5 2" xfId="73"/>
    <cellStyle name="60% - Акцент5 3" xfId="74"/>
    <cellStyle name="60% - Акцент5 4" xfId="72"/>
    <cellStyle name="60% - Акцент6 2" xfId="76"/>
    <cellStyle name="60% - Акцент6 3" xfId="77"/>
    <cellStyle name="60% - Акцент6 4" xfId="75"/>
    <cellStyle name="ex58" xfId="203"/>
    <cellStyle name="ex68" xfId="288"/>
    <cellStyle name="Normal" xfId="4"/>
    <cellStyle name="xl37" xfId="29"/>
    <cellStyle name="Акцент1 2" xfId="79"/>
    <cellStyle name="Акцент1 3" xfId="80"/>
    <cellStyle name="Акцент1 4" xfId="78"/>
    <cellStyle name="Акцент2 2" xfId="82"/>
    <cellStyle name="Акцент2 3" xfId="83"/>
    <cellStyle name="Акцент2 4" xfId="81"/>
    <cellStyle name="Акцент3 2" xfId="85"/>
    <cellStyle name="Акцент3 3" xfId="86"/>
    <cellStyle name="Акцент3 4" xfId="84"/>
    <cellStyle name="Акцент4 2" xfId="88"/>
    <cellStyle name="Акцент4 3" xfId="89"/>
    <cellStyle name="Акцент4 4" xfId="87"/>
    <cellStyle name="Акцент5 2" xfId="91"/>
    <cellStyle name="Акцент5 3" xfId="92"/>
    <cellStyle name="Акцент5 4" xfId="90"/>
    <cellStyle name="Акцент6 2" xfId="94"/>
    <cellStyle name="Акцент6 3" xfId="95"/>
    <cellStyle name="Акцент6 4" xfId="93"/>
    <cellStyle name="Ввод  2" xfId="97"/>
    <cellStyle name="Ввод  3" xfId="98"/>
    <cellStyle name="Ввод  4" xfId="96"/>
    <cellStyle name="Вывод 2" xfId="100"/>
    <cellStyle name="Вывод 3" xfId="101"/>
    <cellStyle name="Вывод 4" xfId="99"/>
    <cellStyle name="Вычисление 2" xfId="103"/>
    <cellStyle name="Вычисление 3" xfId="104"/>
    <cellStyle name="Вычисление 4" xfId="102"/>
    <cellStyle name="Денежный 2" xfId="105"/>
    <cellStyle name="Заголовок 1 2" xfId="107"/>
    <cellStyle name="Заголовок 1 3" xfId="108"/>
    <cellStyle name="Заголовок 1 4" xfId="106"/>
    <cellStyle name="Заголовок 2 2" xfId="110"/>
    <cellStyle name="Заголовок 2 3" xfId="111"/>
    <cellStyle name="Заголовок 2 4" xfId="109"/>
    <cellStyle name="Заголовок 3 2" xfId="113"/>
    <cellStyle name="Заголовок 3 3" xfId="114"/>
    <cellStyle name="Заголовок 3 4" xfId="112"/>
    <cellStyle name="Заголовок 4 2" xfId="116"/>
    <cellStyle name="Заголовок 4 3" xfId="117"/>
    <cellStyle name="Заголовок 4 4" xfId="115"/>
    <cellStyle name="Итог 2" xfId="119"/>
    <cellStyle name="Итог 3" xfId="120"/>
    <cellStyle name="Итог 4" xfId="118"/>
    <cellStyle name="Контрольная ячейка 2" xfId="122"/>
    <cellStyle name="Контрольная ячейка 3" xfId="123"/>
    <cellStyle name="Контрольная ячейка 4" xfId="121"/>
    <cellStyle name="Название 2" xfId="125"/>
    <cellStyle name="Название 3" xfId="126"/>
    <cellStyle name="Название 4" xfId="124"/>
    <cellStyle name="Нейтральный 2" xfId="128"/>
    <cellStyle name="Нейтральный 3" xfId="129"/>
    <cellStyle name="Нейтральный 4" xfId="127"/>
    <cellStyle name="Обычный" xfId="0" builtinId="0"/>
    <cellStyle name="Обычный 10" xfId="1"/>
    <cellStyle name="Обычный 10 5" xfId="9"/>
    <cellStyle name="Обычный 2" xfId="2"/>
    <cellStyle name="Обычный 2 2" xfId="8"/>
    <cellStyle name="Обычный 2 2 2" xfId="132"/>
    <cellStyle name="Обычный 2 2 3" xfId="131"/>
    <cellStyle name="Обычный 2 3" xfId="5"/>
    <cellStyle name="Обычный 2 3 2" xfId="134"/>
    <cellStyle name="Обычный 2 3 3" xfId="133"/>
    <cellStyle name="Обычный 2 4" xfId="10"/>
    <cellStyle name="Обычный 2 4 10" xfId="386"/>
    <cellStyle name="Обычный 2 4 10 2" xfId="770"/>
    <cellStyle name="Обычный 2 4 11" xfId="578"/>
    <cellStyle name="Обычный 2 4 2" xfId="16"/>
    <cellStyle name="Обычный 2 4 2 2" xfId="136"/>
    <cellStyle name="Обычный 2 4 2 3" xfId="209"/>
    <cellStyle name="Обычный 2 4 2 3 2" xfId="257"/>
    <cellStyle name="Обычный 2 4 2 3 2 2" xfId="354"/>
    <cellStyle name="Обычный 2 4 2 3 2 2 2" xfId="546"/>
    <cellStyle name="Обычный 2 4 2 3 2 2 2 2" xfId="931"/>
    <cellStyle name="Обычный 2 4 2 3 2 2 3" xfId="738"/>
    <cellStyle name="Обычный 2 4 2 3 2 3" xfId="450"/>
    <cellStyle name="Обычный 2 4 2 3 2 3 2" xfId="835"/>
    <cellStyle name="Обычный 2 4 2 3 2 4" xfId="642"/>
    <cellStyle name="Обычный 2 4 2 3 3" xfId="281"/>
    <cellStyle name="Обычный 2 4 2 3 3 2" xfId="378"/>
    <cellStyle name="Обычный 2 4 2 3 3 2 2" xfId="570"/>
    <cellStyle name="Обычный 2 4 2 3 3 2 2 2" xfId="955"/>
    <cellStyle name="Обычный 2 4 2 3 3 2 3" xfId="762"/>
    <cellStyle name="Обычный 2 4 2 3 3 3" xfId="474"/>
    <cellStyle name="Обычный 2 4 2 3 3 3 2" xfId="859"/>
    <cellStyle name="Обычный 2 4 2 3 3 4" xfId="666"/>
    <cellStyle name="Обычный 2 4 2 3 4" xfId="233"/>
    <cellStyle name="Обычный 2 4 2 3 4 2" xfId="330"/>
    <cellStyle name="Обычный 2 4 2 3 4 2 2" xfId="522"/>
    <cellStyle name="Обычный 2 4 2 3 4 2 2 2" xfId="907"/>
    <cellStyle name="Обычный 2 4 2 3 4 2 3" xfId="714"/>
    <cellStyle name="Обычный 2 4 2 3 4 3" xfId="426"/>
    <cellStyle name="Обычный 2 4 2 3 4 3 2" xfId="811"/>
    <cellStyle name="Обычный 2 4 2 3 4 4" xfId="618"/>
    <cellStyle name="Обычный 2 4 2 3 5" xfId="306"/>
    <cellStyle name="Обычный 2 4 2 3 5 2" xfId="498"/>
    <cellStyle name="Обычный 2 4 2 3 5 2 2" xfId="883"/>
    <cellStyle name="Обычный 2 4 2 3 5 3" xfId="690"/>
    <cellStyle name="Обычный 2 4 2 3 6" xfId="402"/>
    <cellStyle name="Обычный 2 4 2 3 6 2" xfId="787"/>
    <cellStyle name="Обычный 2 4 2 3 7" xfId="594"/>
    <cellStyle name="Обычный 2 4 2 4" xfId="245"/>
    <cellStyle name="Обычный 2 4 2 4 2" xfId="342"/>
    <cellStyle name="Обычный 2 4 2 4 2 2" xfId="534"/>
    <cellStyle name="Обычный 2 4 2 4 2 2 2" xfId="919"/>
    <cellStyle name="Обычный 2 4 2 4 2 3" xfId="726"/>
    <cellStyle name="Обычный 2 4 2 4 3" xfId="438"/>
    <cellStyle name="Обычный 2 4 2 4 3 2" xfId="823"/>
    <cellStyle name="Обычный 2 4 2 4 4" xfId="630"/>
    <cellStyle name="Обычный 2 4 2 5" xfId="269"/>
    <cellStyle name="Обычный 2 4 2 5 2" xfId="366"/>
    <cellStyle name="Обычный 2 4 2 5 2 2" xfId="558"/>
    <cellStyle name="Обычный 2 4 2 5 2 2 2" xfId="943"/>
    <cellStyle name="Обычный 2 4 2 5 2 3" xfId="750"/>
    <cellStyle name="Обычный 2 4 2 5 3" xfId="462"/>
    <cellStyle name="Обычный 2 4 2 5 3 2" xfId="847"/>
    <cellStyle name="Обычный 2 4 2 5 4" xfId="654"/>
    <cellStyle name="Обычный 2 4 2 6" xfId="221"/>
    <cellStyle name="Обычный 2 4 2 6 2" xfId="318"/>
    <cellStyle name="Обычный 2 4 2 6 2 2" xfId="510"/>
    <cellStyle name="Обычный 2 4 2 6 2 2 2" xfId="895"/>
    <cellStyle name="Обычный 2 4 2 6 2 3" xfId="702"/>
    <cellStyle name="Обычный 2 4 2 6 3" xfId="414"/>
    <cellStyle name="Обычный 2 4 2 6 3 2" xfId="799"/>
    <cellStyle name="Обычный 2 4 2 6 4" xfId="606"/>
    <cellStyle name="Обычный 2 4 2 7" xfId="294"/>
    <cellStyle name="Обычный 2 4 2 7 2" xfId="486"/>
    <cellStyle name="Обычный 2 4 2 7 2 2" xfId="871"/>
    <cellStyle name="Обычный 2 4 2 7 3" xfId="678"/>
    <cellStyle name="Обычный 2 4 2 8" xfId="390"/>
    <cellStyle name="Обычный 2 4 2 8 2" xfId="775"/>
    <cellStyle name="Обычный 2 4 2 9" xfId="582"/>
    <cellStyle name="Обычный 2 4 3" xfId="26"/>
    <cellStyle name="Обычный 2 4 3 2" xfId="213"/>
    <cellStyle name="Обычный 2 4 3 2 2" xfId="261"/>
    <cellStyle name="Обычный 2 4 3 2 2 2" xfId="358"/>
    <cellStyle name="Обычный 2 4 3 2 2 2 2" xfId="550"/>
    <cellStyle name="Обычный 2 4 3 2 2 2 2 2" xfId="935"/>
    <cellStyle name="Обычный 2 4 3 2 2 2 3" xfId="742"/>
    <cellStyle name="Обычный 2 4 3 2 2 3" xfId="454"/>
    <cellStyle name="Обычный 2 4 3 2 2 3 2" xfId="839"/>
    <cellStyle name="Обычный 2 4 3 2 2 4" xfId="646"/>
    <cellStyle name="Обычный 2 4 3 2 3" xfId="285"/>
    <cellStyle name="Обычный 2 4 3 2 3 2" xfId="382"/>
    <cellStyle name="Обычный 2 4 3 2 3 2 2" xfId="574"/>
    <cellStyle name="Обычный 2 4 3 2 3 2 2 2" xfId="959"/>
    <cellStyle name="Обычный 2 4 3 2 3 2 3" xfId="766"/>
    <cellStyle name="Обычный 2 4 3 2 3 3" xfId="478"/>
    <cellStyle name="Обычный 2 4 3 2 3 3 2" xfId="863"/>
    <cellStyle name="Обычный 2 4 3 2 3 4" xfId="670"/>
    <cellStyle name="Обычный 2 4 3 2 4" xfId="237"/>
    <cellStyle name="Обычный 2 4 3 2 4 2" xfId="334"/>
    <cellStyle name="Обычный 2 4 3 2 4 2 2" xfId="526"/>
    <cellStyle name="Обычный 2 4 3 2 4 2 2 2" xfId="911"/>
    <cellStyle name="Обычный 2 4 3 2 4 2 3" xfId="718"/>
    <cellStyle name="Обычный 2 4 3 2 4 3" xfId="430"/>
    <cellStyle name="Обычный 2 4 3 2 4 3 2" xfId="815"/>
    <cellStyle name="Обычный 2 4 3 2 4 4" xfId="622"/>
    <cellStyle name="Обычный 2 4 3 2 5" xfId="310"/>
    <cellStyle name="Обычный 2 4 3 2 5 2" xfId="502"/>
    <cellStyle name="Обычный 2 4 3 2 5 2 2" xfId="887"/>
    <cellStyle name="Обычный 2 4 3 2 5 3" xfId="694"/>
    <cellStyle name="Обычный 2 4 3 2 6" xfId="406"/>
    <cellStyle name="Обычный 2 4 3 2 6 2" xfId="791"/>
    <cellStyle name="Обычный 2 4 3 2 7" xfId="598"/>
    <cellStyle name="Обычный 2 4 3 3" xfId="249"/>
    <cellStyle name="Обычный 2 4 3 3 2" xfId="346"/>
    <cellStyle name="Обычный 2 4 3 3 2 2" xfId="538"/>
    <cellStyle name="Обычный 2 4 3 3 2 2 2" xfId="923"/>
    <cellStyle name="Обычный 2 4 3 3 2 3" xfId="730"/>
    <cellStyle name="Обычный 2 4 3 3 3" xfId="442"/>
    <cellStyle name="Обычный 2 4 3 3 3 2" xfId="827"/>
    <cellStyle name="Обычный 2 4 3 3 4" xfId="634"/>
    <cellStyle name="Обычный 2 4 3 4" xfId="273"/>
    <cellStyle name="Обычный 2 4 3 4 2" xfId="370"/>
    <cellStyle name="Обычный 2 4 3 4 2 2" xfId="562"/>
    <cellStyle name="Обычный 2 4 3 4 2 2 2" xfId="947"/>
    <cellStyle name="Обычный 2 4 3 4 2 3" xfId="754"/>
    <cellStyle name="Обычный 2 4 3 4 3" xfId="466"/>
    <cellStyle name="Обычный 2 4 3 4 3 2" xfId="851"/>
    <cellStyle name="Обычный 2 4 3 4 4" xfId="658"/>
    <cellStyle name="Обычный 2 4 3 5" xfId="225"/>
    <cellStyle name="Обычный 2 4 3 5 2" xfId="322"/>
    <cellStyle name="Обычный 2 4 3 5 2 2" xfId="514"/>
    <cellStyle name="Обычный 2 4 3 5 2 2 2" xfId="899"/>
    <cellStyle name="Обычный 2 4 3 5 2 3" xfId="706"/>
    <cellStyle name="Обычный 2 4 3 5 3" xfId="418"/>
    <cellStyle name="Обычный 2 4 3 5 3 2" xfId="803"/>
    <cellStyle name="Обычный 2 4 3 5 4" xfId="610"/>
    <cellStyle name="Обычный 2 4 3 6" xfId="298"/>
    <cellStyle name="Обычный 2 4 3 6 2" xfId="490"/>
    <cellStyle name="Обычный 2 4 3 6 2 2" xfId="875"/>
    <cellStyle name="Обычный 2 4 3 6 3" xfId="682"/>
    <cellStyle name="Обычный 2 4 3 7" xfId="394"/>
    <cellStyle name="Обычный 2 4 3 7 2" xfId="779"/>
    <cellStyle name="Обычный 2 4 3 8" xfId="586"/>
    <cellStyle name="Обычный 2 4 4" xfId="135"/>
    <cellStyle name="Обычный 2 4 5" xfId="205"/>
    <cellStyle name="Обычный 2 4 5 2" xfId="253"/>
    <cellStyle name="Обычный 2 4 5 2 2" xfId="350"/>
    <cellStyle name="Обычный 2 4 5 2 2 2" xfId="542"/>
    <cellStyle name="Обычный 2 4 5 2 2 2 2" xfId="927"/>
    <cellStyle name="Обычный 2 4 5 2 2 3" xfId="734"/>
    <cellStyle name="Обычный 2 4 5 2 3" xfId="446"/>
    <cellStyle name="Обычный 2 4 5 2 3 2" xfId="831"/>
    <cellStyle name="Обычный 2 4 5 2 4" xfId="638"/>
    <cellStyle name="Обычный 2 4 5 3" xfId="277"/>
    <cellStyle name="Обычный 2 4 5 3 2" xfId="374"/>
    <cellStyle name="Обычный 2 4 5 3 2 2" xfId="566"/>
    <cellStyle name="Обычный 2 4 5 3 2 2 2" xfId="951"/>
    <cellStyle name="Обычный 2 4 5 3 2 3" xfId="758"/>
    <cellStyle name="Обычный 2 4 5 3 3" xfId="470"/>
    <cellStyle name="Обычный 2 4 5 3 3 2" xfId="855"/>
    <cellStyle name="Обычный 2 4 5 3 4" xfId="662"/>
    <cellStyle name="Обычный 2 4 5 4" xfId="229"/>
    <cellStyle name="Обычный 2 4 5 4 2" xfId="326"/>
    <cellStyle name="Обычный 2 4 5 4 2 2" xfId="518"/>
    <cellStyle name="Обычный 2 4 5 4 2 2 2" xfId="903"/>
    <cellStyle name="Обычный 2 4 5 4 2 3" xfId="710"/>
    <cellStyle name="Обычный 2 4 5 4 3" xfId="422"/>
    <cellStyle name="Обычный 2 4 5 4 3 2" xfId="807"/>
    <cellStyle name="Обычный 2 4 5 4 4" xfId="614"/>
    <cellStyle name="Обычный 2 4 5 5" xfId="302"/>
    <cellStyle name="Обычный 2 4 5 5 2" xfId="494"/>
    <cellStyle name="Обычный 2 4 5 5 2 2" xfId="879"/>
    <cellStyle name="Обычный 2 4 5 5 3" xfId="686"/>
    <cellStyle name="Обычный 2 4 5 6" xfId="398"/>
    <cellStyle name="Обычный 2 4 5 6 2" xfId="783"/>
    <cellStyle name="Обычный 2 4 5 7" xfId="590"/>
    <cellStyle name="Обычный 2 4 6" xfId="241"/>
    <cellStyle name="Обычный 2 4 6 2" xfId="338"/>
    <cellStyle name="Обычный 2 4 6 2 2" xfId="530"/>
    <cellStyle name="Обычный 2 4 6 2 2 2" xfId="915"/>
    <cellStyle name="Обычный 2 4 6 2 3" xfId="722"/>
    <cellStyle name="Обычный 2 4 6 3" xfId="434"/>
    <cellStyle name="Обычный 2 4 6 3 2" xfId="819"/>
    <cellStyle name="Обычный 2 4 6 4" xfId="626"/>
    <cellStyle name="Обычный 2 4 7" xfId="265"/>
    <cellStyle name="Обычный 2 4 7 2" xfId="362"/>
    <cellStyle name="Обычный 2 4 7 2 2" xfId="554"/>
    <cellStyle name="Обычный 2 4 7 2 2 2" xfId="939"/>
    <cellStyle name="Обычный 2 4 7 2 3" xfId="746"/>
    <cellStyle name="Обычный 2 4 7 3" xfId="458"/>
    <cellStyle name="Обычный 2 4 7 3 2" xfId="843"/>
    <cellStyle name="Обычный 2 4 7 4" xfId="650"/>
    <cellStyle name="Обычный 2 4 8" xfId="217"/>
    <cellStyle name="Обычный 2 4 8 2" xfId="314"/>
    <cellStyle name="Обычный 2 4 8 2 2" xfId="506"/>
    <cellStyle name="Обычный 2 4 8 2 2 2" xfId="891"/>
    <cellStyle name="Обычный 2 4 8 2 3" xfId="698"/>
    <cellStyle name="Обычный 2 4 8 3" xfId="410"/>
    <cellStyle name="Обычный 2 4 8 3 2" xfId="795"/>
    <cellStyle name="Обычный 2 4 8 4" xfId="602"/>
    <cellStyle name="Обычный 2 4 9" xfId="290"/>
    <cellStyle name="Обычный 2 4 9 2" xfId="482"/>
    <cellStyle name="Обычный 2 4 9 2 2" xfId="867"/>
    <cellStyle name="Обычный 2 4 9 3" xfId="674"/>
    <cellStyle name="Обычный 2 5" xfId="137"/>
    <cellStyle name="Обычный 2 5 2" xfId="138"/>
    <cellStyle name="Обычный 2 6" xfId="130"/>
    <cellStyle name="Обычный 3" xfId="7"/>
    <cellStyle name="Обычный 3 2" xfId="139"/>
    <cellStyle name="Обычный 4" xfId="3"/>
    <cellStyle name="Обычный 4 10" xfId="289"/>
    <cellStyle name="Обычный 4 10 2" xfId="481"/>
    <cellStyle name="Обычный 4 10 2 2" xfId="866"/>
    <cellStyle name="Обычный 4 10 3" xfId="673"/>
    <cellStyle name="Обычный 4 11" xfId="385"/>
    <cellStyle name="Обычный 4 11 2" xfId="769"/>
    <cellStyle name="Обычный 4 12" xfId="577"/>
    <cellStyle name="Обычный 4 2" xfId="11"/>
    <cellStyle name="Обычный 4 2 10" xfId="579"/>
    <cellStyle name="Обычный 4 2 2" xfId="17"/>
    <cellStyle name="Обычный 4 2 2 2" xfId="210"/>
    <cellStyle name="Обычный 4 2 2 2 2" xfId="258"/>
    <cellStyle name="Обычный 4 2 2 2 2 2" xfId="355"/>
    <cellStyle name="Обычный 4 2 2 2 2 2 2" xfId="547"/>
    <cellStyle name="Обычный 4 2 2 2 2 2 2 2" xfId="932"/>
    <cellStyle name="Обычный 4 2 2 2 2 2 3" xfId="739"/>
    <cellStyle name="Обычный 4 2 2 2 2 3" xfId="451"/>
    <cellStyle name="Обычный 4 2 2 2 2 3 2" xfId="836"/>
    <cellStyle name="Обычный 4 2 2 2 2 4" xfId="643"/>
    <cellStyle name="Обычный 4 2 2 2 3" xfId="282"/>
    <cellStyle name="Обычный 4 2 2 2 3 2" xfId="379"/>
    <cellStyle name="Обычный 4 2 2 2 3 2 2" xfId="571"/>
    <cellStyle name="Обычный 4 2 2 2 3 2 2 2" xfId="956"/>
    <cellStyle name="Обычный 4 2 2 2 3 2 3" xfId="763"/>
    <cellStyle name="Обычный 4 2 2 2 3 3" xfId="475"/>
    <cellStyle name="Обычный 4 2 2 2 3 3 2" xfId="860"/>
    <cellStyle name="Обычный 4 2 2 2 3 4" xfId="667"/>
    <cellStyle name="Обычный 4 2 2 2 4" xfId="234"/>
    <cellStyle name="Обычный 4 2 2 2 4 2" xfId="331"/>
    <cellStyle name="Обычный 4 2 2 2 4 2 2" xfId="523"/>
    <cellStyle name="Обычный 4 2 2 2 4 2 2 2" xfId="908"/>
    <cellStyle name="Обычный 4 2 2 2 4 2 3" xfId="715"/>
    <cellStyle name="Обычный 4 2 2 2 4 3" xfId="427"/>
    <cellStyle name="Обычный 4 2 2 2 4 3 2" xfId="812"/>
    <cellStyle name="Обычный 4 2 2 2 4 4" xfId="619"/>
    <cellStyle name="Обычный 4 2 2 2 5" xfId="307"/>
    <cellStyle name="Обычный 4 2 2 2 5 2" xfId="499"/>
    <cellStyle name="Обычный 4 2 2 2 5 2 2" xfId="884"/>
    <cellStyle name="Обычный 4 2 2 2 5 3" xfId="691"/>
    <cellStyle name="Обычный 4 2 2 2 6" xfId="403"/>
    <cellStyle name="Обычный 4 2 2 2 6 2" xfId="788"/>
    <cellStyle name="Обычный 4 2 2 2 7" xfId="595"/>
    <cellStyle name="Обычный 4 2 2 3" xfId="246"/>
    <cellStyle name="Обычный 4 2 2 3 2" xfId="343"/>
    <cellStyle name="Обычный 4 2 2 3 2 2" xfId="535"/>
    <cellStyle name="Обычный 4 2 2 3 2 2 2" xfId="920"/>
    <cellStyle name="Обычный 4 2 2 3 2 3" xfId="727"/>
    <cellStyle name="Обычный 4 2 2 3 3" xfId="439"/>
    <cellStyle name="Обычный 4 2 2 3 3 2" xfId="824"/>
    <cellStyle name="Обычный 4 2 2 3 4" xfId="631"/>
    <cellStyle name="Обычный 4 2 2 4" xfId="270"/>
    <cellStyle name="Обычный 4 2 2 4 2" xfId="367"/>
    <cellStyle name="Обычный 4 2 2 4 2 2" xfId="559"/>
    <cellStyle name="Обычный 4 2 2 4 2 2 2" xfId="944"/>
    <cellStyle name="Обычный 4 2 2 4 2 3" xfId="751"/>
    <cellStyle name="Обычный 4 2 2 4 3" xfId="463"/>
    <cellStyle name="Обычный 4 2 2 4 3 2" xfId="848"/>
    <cellStyle name="Обычный 4 2 2 4 4" xfId="655"/>
    <cellStyle name="Обычный 4 2 2 5" xfId="222"/>
    <cellStyle name="Обычный 4 2 2 5 2" xfId="319"/>
    <cellStyle name="Обычный 4 2 2 5 2 2" xfId="511"/>
    <cellStyle name="Обычный 4 2 2 5 2 2 2" xfId="896"/>
    <cellStyle name="Обычный 4 2 2 5 2 3" xfId="703"/>
    <cellStyle name="Обычный 4 2 2 5 3" xfId="415"/>
    <cellStyle name="Обычный 4 2 2 5 3 2" xfId="800"/>
    <cellStyle name="Обычный 4 2 2 5 4" xfId="607"/>
    <cellStyle name="Обычный 4 2 2 6" xfId="295"/>
    <cellStyle name="Обычный 4 2 2 6 2" xfId="487"/>
    <cellStyle name="Обычный 4 2 2 6 2 2" xfId="872"/>
    <cellStyle name="Обычный 4 2 2 6 3" xfId="679"/>
    <cellStyle name="Обычный 4 2 2 7" xfId="391"/>
    <cellStyle name="Обычный 4 2 2 7 2" xfId="776"/>
    <cellStyle name="Обычный 4 2 2 8" xfId="583"/>
    <cellStyle name="Обычный 4 2 3" xfId="27"/>
    <cellStyle name="Обычный 4 2 3 2" xfId="214"/>
    <cellStyle name="Обычный 4 2 3 2 2" xfId="262"/>
    <cellStyle name="Обычный 4 2 3 2 2 2" xfId="359"/>
    <cellStyle name="Обычный 4 2 3 2 2 2 2" xfId="551"/>
    <cellStyle name="Обычный 4 2 3 2 2 2 2 2" xfId="936"/>
    <cellStyle name="Обычный 4 2 3 2 2 2 3" xfId="743"/>
    <cellStyle name="Обычный 4 2 3 2 2 3" xfId="455"/>
    <cellStyle name="Обычный 4 2 3 2 2 3 2" xfId="840"/>
    <cellStyle name="Обычный 4 2 3 2 2 4" xfId="647"/>
    <cellStyle name="Обычный 4 2 3 2 3" xfId="286"/>
    <cellStyle name="Обычный 4 2 3 2 3 2" xfId="383"/>
    <cellStyle name="Обычный 4 2 3 2 3 2 2" xfId="575"/>
    <cellStyle name="Обычный 4 2 3 2 3 2 2 2" xfId="960"/>
    <cellStyle name="Обычный 4 2 3 2 3 2 3" xfId="767"/>
    <cellStyle name="Обычный 4 2 3 2 3 3" xfId="479"/>
    <cellStyle name="Обычный 4 2 3 2 3 3 2" xfId="864"/>
    <cellStyle name="Обычный 4 2 3 2 3 4" xfId="671"/>
    <cellStyle name="Обычный 4 2 3 2 4" xfId="238"/>
    <cellStyle name="Обычный 4 2 3 2 4 2" xfId="335"/>
    <cellStyle name="Обычный 4 2 3 2 4 2 2" xfId="527"/>
    <cellStyle name="Обычный 4 2 3 2 4 2 2 2" xfId="912"/>
    <cellStyle name="Обычный 4 2 3 2 4 2 3" xfId="719"/>
    <cellStyle name="Обычный 4 2 3 2 4 3" xfId="431"/>
    <cellStyle name="Обычный 4 2 3 2 4 3 2" xfId="816"/>
    <cellStyle name="Обычный 4 2 3 2 4 4" xfId="623"/>
    <cellStyle name="Обычный 4 2 3 2 5" xfId="311"/>
    <cellStyle name="Обычный 4 2 3 2 5 2" xfId="503"/>
    <cellStyle name="Обычный 4 2 3 2 5 2 2" xfId="888"/>
    <cellStyle name="Обычный 4 2 3 2 5 3" xfId="695"/>
    <cellStyle name="Обычный 4 2 3 2 6" xfId="407"/>
    <cellStyle name="Обычный 4 2 3 2 6 2" xfId="792"/>
    <cellStyle name="Обычный 4 2 3 2 7" xfId="599"/>
    <cellStyle name="Обычный 4 2 3 3" xfId="250"/>
    <cellStyle name="Обычный 4 2 3 3 2" xfId="347"/>
    <cellStyle name="Обычный 4 2 3 3 2 2" xfId="539"/>
    <cellStyle name="Обычный 4 2 3 3 2 2 2" xfId="924"/>
    <cellStyle name="Обычный 4 2 3 3 2 3" xfId="731"/>
    <cellStyle name="Обычный 4 2 3 3 3" xfId="443"/>
    <cellStyle name="Обычный 4 2 3 3 3 2" xfId="828"/>
    <cellStyle name="Обычный 4 2 3 3 4" xfId="635"/>
    <cellStyle name="Обычный 4 2 3 4" xfId="274"/>
    <cellStyle name="Обычный 4 2 3 4 2" xfId="371"/>
    <cellStyle name="Обычный 4 2 3 4 2 2" xfId="563"/>
    <cellStyle name="Обычный 4 2 3 4 2 2 2" xfId="948"/>
    <cellStyle name="Обычный 4 2 3 4 2 3" xfId="755"/>
    <cellStyle name="Обычный 4 2 3 4 3" xfId="467"/>
    <cellStyle name="Обычный 4 2 3 4 3 2" xfId="852"/>
    <cellStyle name="Обычный 4 2 3 4 4" xfId="659"/>
    <cellStyle name="Обычный 4 2 3 5" xfId="226"/>
    <cellStyle name="Обычный 4 2 3 5 2" xfId="323"/>
    <cellStyle name="Обычный 4 2 3 5 2 2" xfId="515"/>
    <cellStyle name="Обычный 4 2 3 5 2 2 2" xfId="900"/>
    <cellStyle name="Обычный 4 2 3 5 2 3" xfId="707"/>
    <cellStyle name="Обычный 4 2 3 5 3" xfId="419"/>
    <cellStyle name="Обычный 4 2 3 5 3 2" xfId="804"/>
    <cellStyle name="Обычный 4 2 3 5 4" xfId="611"/>
    <cellStyle name="Обычный 4 2 3 6" xfId="299"/>
    <cellStyle name="Обычный 4 2 3 6 2" xfId="491"/>
    <cellStyle name="Обычный 4 2 3 6 2 2" xfId="876"/>
    <cellStyle name="Обычный 4 2 3 6 3" xfId="683"/>
    <cellStyle name="Обычный 4 2 3 7" xfId="395"/>
    <cellStyle name="Обычный 4 2 3 7 2" xfId="780"/>
    <cellStyle name="Обычный 4 2 3 8" xfId="587"/>
    <cellStyle name="Обычный 4 2 4" xfId="206"/>
    <cellStyle name="Обычный 4 2 4 2" xfId="254"/>
    <cellStyle name="Обычный 4 2 4 2 2" xfId="351"/>
    <cellStyle name="Обычный 4 2 4 2 2 2" xfId="543"/>
    <cellStyle name="Обычный 4 2 4 2 2 2 2" xfId="928"/>
    <cellStyle name="Обычный 4 2 4 2 2 3" xfId="735"/>
    <cellStyle name="Обычный 4 2 4 2 3" xfId="447"/>
    <cellStyle name="Обычный 4 2 4 2 3 2" xfId="832"/>
    <cellStyle name="Обычный 4 2 4 2 4" xfId="639"/>
    <cellStyle name="Обычный 4 2 4 3" xfId="278"/>
    <cellStyle name="Обычный 4 2 4 3 2" xfId="375"/>
    <cellStyle name="Обычный 4 2 4 3 2 2" xfId="567"/>
    <cellStyle name="Обычный 4 2 4 3 2 2 2" xfId="952"/>
    <cellStyle name="Обычный 4 2 4 3 2 3" xfId="759"/>
    <cellStyle name="Обычный 4 2 4 3 3" xfId="471"/>
    <cellStyle name="Обычный 4 2 4 3 3 2" xfId="856"/>
    <cellStyle name="Обычный 4 2 4 3 4" xfId="663"/>
    <cellStyle name="Обычный 4 2 4 4" xfId="230"/>
    <cellStyle name="Обычный 4 2 4 4 2" xfId="327"/>
    <cellStyle name="Обычный 4 2 4 4 2 2" xfId="519"/>
    <cellStyle name="Обычный 4 2 4 4 2 2 2" xfId="904"/>
    <cellStyle name="Обычный 4 2 4 4 2 3" xfId="711"/>
    <cellStyle name="Обычный 4 2 4 4 3" xfId="423"/>
    <cellStyle name="Обычный 4 2 4 4 3 2" xfId="808"/>
    <cellStyle name="Обычный 4 2 4 4 4" xfId="615"/>
    <cellStyle name="Обычный 4 2 4 5" xfId="303"/>
    <cellStyle name="Обычный 4 2 4 5 2" xfId="495"/>
    <cellStyle name="Обычный 4 2 4 5 2 2" xfId="880"/>
    <cellStyle name="Обычный 4 2 4 5 3" xfId="687"/>
    <cellStyle name="Обычный 4 2 4 6" xfId="399"/>
    <cellStyle name="Обычный 4 2 4 6 2" xfId="784"/>
    <cellStyle name="Обычный 4 2 4 7" xfId="591"/>
    <cellStyle name="Обычный 4 2 5" xfId="242"/>
    <cellStyle name="Обычный 4 2 5 2" xfId="339"/>
    <cellStyle name="Обычный 4 2 5 2 2" xfId="531"/>
    <cellStyle name="Обычный 4 2 5 2 2 2" xfId="916"/>
    <cellStyle name="Обычный 4 2 5 2 3" xfId="723"/>
    <cellStyle name="Обычный 4 2 5 3" xfId="435"/>
    <cellStyle name="Обычный 4 2 5 3 2" xfId="820"/>
    <cellStyle name="Обычный 4 2 5 4" xfId="627"/>
    <cellStyle name="Обычный 4 2 6" xfId="266"/>
    <cellStyle name="Обычный 4 2 6 2" xfId="363"/>
    <cellStyle name="Обычный 4 2 6 2 2" xfId="555"/>
    <cellStyle name="Обычный 4 2 6 2 2 2" xfId="940"/>
    <cellStyle name="Обычный 4 2 6 2 3" xfId="747"/>
    <cellStyle name="Обычный 4 2 6 3" xfId="459"/>
    <cellStyle name="Обычный 4 2 6 3 2" xfId="844"/>
    <cellStyle name="Обычный 4 2 6 4" xfId="651"/>
    <cellStyle name="Обычный 4 2 7" xfId="218"/>
    <cellStyle name="Обычный 4 2 7 2" xfId="315"/>
    <cellStyle name="Обычный 4 2 7 2 2" xfId="507"/>
    <cellStyle name="Обычный 4 2 7 2 2 2" xfId="892"/>
    <cellStyle name="Обычный 4 2 7 2 3" xfId="699"/>
    <cellStyle name="Обычный 4 2 7 3" xfId="411"/>
    <cellStyle name="Обычный 4 2 7 3 2" xfId="796"/>
    <cellStyle name="Обычный 4 2 7 4" xfId="603"/>
    <cellStyle name="Обычный 4 2 8" xfId="291"/>
    <cellStyle name="Обычный 4 2 8 2" xfId="483"/>
    <cellStyle name="Обычный 4 2 8 2 2" xfId="868"/>
    <cellStyle name="Обычный 4 2 8 3" xfId="675"/>
    <cellStyle name="Обычный 4 2 9" xfId="387"/>
    <cellStyle name="Обычный 4 2 9 2" xfId="771"/>
    <cellStyle name="Обычный 4 3" xfId="15"/>
    <cellStyle name="Обычный 4 3 2" xfId="208"/>
    <cellStyle name="Обычный 4 3 2 2" xfId="256"/>
    <cellStyle name="Обычный 4 3 2 2 2" xfId="353"/>
    <cellStyle name="Обычный 4 3 2 2 2 2" xfId="545"/>
    <cellStyle name="Обычный 4 3 2 2 2 2 2" xfId="930"/>
    <cellStyle name="Обычный 4 3 2 2 2 3" xfId="737"/>
    <cellStyle name="Обычный 4 3 2 2 3" xfId="449"/>
    <cellStyle name="Обычный 4 3 2 2 3 2" xfId="834"/>
    <cellStyle name="Обычный 4 3 2 2 4" xfId="641"/>
    <cellStyle name="Обычный 4 3 2 3" xfId="280"/>
    <cellStyle name="Обычный 4 3 2 3 2" xfId="377"/>
    <cellStyle name="Обычный 4 3 2 3 2 2" xfId="569"/>
    <cellStyle name="Обычный 4 3 2 3 2 2 2" xfId="954"/>
    <cellStyle name="Обычный 4 3 2 3 2 3" xfId="761"/>
    <cellStyle name="Обычный 4 3 2 3 3" xfId="473"/>
    <cellStyle name="Обычный 4 3 2 3 3 2" xfId="858"/>
    <cellStyle name="Обычный 4 3 2 3 4" xfId="665"/>
    <cellStyle name="Обычный 4 3 2 4" xfId="232"/>
    <cellStyle name="Обычный 4 3 2 4 2" xfId="329"/>
    <cellStyle name="Обычный 4 3 2 4 2 2" xfId="521"/>
    <cellStyle name="Обычный 4 3 2 4 2 2 2" xfId="906"/>
    <cellStyle name="Обычный 4 3 2 4 2 3" xfId="713"/>
    <cellStyle name="Обычный 4 3 2 4 3" xfId="425"/>
    <cellStyle name="Обычный 4 3 2 4 3 2" xfId="810"/>
    <cellStyle name="Обычный 4 3 2 4 4" xfId="617"/>
    <cellStyle name="Обычный 4 3 2 5" xfId="305"/>
    <cellStyle name="Обычный 4 3 2 5 2" xfId="497"/>
    <cellStyle name="Обычный 4 3 2 5 2 2" xfId="882"/>
    <cellStyle name="Обычный 4 3 2 5 3" xfId="689"/>
    <cellStyle name="Обычный 4 3 2 6" xfId="401"/>
    <cellStyle name="Обычный 4 3 2 6 2" xfId="786"/>
    <cellStyle name="Обычный 4 3 2 7" xfId="593"/>
    <cellStyle name="Обычный 4 3 3" xfId="244"/>
    <cellStyle name="Обычный 4 3 3 2" xfId="341"/>
    <cellStyle name="Обычный 4 3 3 2 2" xfId="533"/>
    <cellStyle name="Обычный 4 3 3 2 2 2" xfId="918"/>
    <cellStyle name="Обычный 4 3 3 2 3" xfId="725"/>
    <cellStyle name="Обычный 4 3 3 3" xfId="437"/>
    <cellStyle name="Обычный 4 3 3 3 2" xfId="822"/>
    <cellStyle name="Обычный 4 3 3 4" xfId="629"/>
    <cellStyle name="Обычный 4 3 4" xfId="268"/>
    <cellStyle name="Обычный 4 3 4 2" xfId="365"/>
    <cellStyle name="Обычный 4 3 4 2 2" xfId="557"/>
    <cellStyle name="Обычный 4 3 4 2 2 2" xfId="942"/>
    <cellStyle name="Обычный 4 3 4 2 3" xfId="749"/>
    <cellStyle name="Обычный 4 3 4 3" xfId="461"/>
    <cellStyle name="Обычный 4 3 4 3 2" xfId="846"/>
    <cellStyle name="Обычный 4 3 4 4" xfId="653"/>
    <cellStyle name="Обычный 4 3 5" xfId="220"/>
    <cellStyle name="Обычный 4 3 5 2" xfId="317"/>
    <cellStyle name="Обычный 4 3 5 2 2" xfId="509"/>
    <cellStyle name="Обычный 4 3 5 2 2 2" xfId="894"/>
    <cellStyle name="Обычный 4 3 5 2 3" xfId="701"/>
    <cellStyle name="Обычный 4 3 5 3" xfId="413"/>
    <cellStyle name="Обычный 4 3 5 3 2" xfId="798"/>
    <cellStyle name="Обычный 4 3 5 4" xfId="605"/>
    <cellStyle name="Обычный 4 3 6" xfId="293"/>
    <cellStyle name="Обычный 4 3 6 2" xfId="485"/>
    <cellStyle name="Обычный 4 3 6 2 2" xfId="870"/>
    <cellStyle name="Обычный 4 3 6 3" xfId="677"/>
    <cellStyle name="Обычный 4 3 7" xfId="389"/>
    <cellStyle name="Обычный 4 3 7 2" xfId="774"/>
    <cellStyle name="Обычный 4 3 8" xfId="581"/>
    <cellStyle name="Обычный 4 4" xfId="22"/>
    <cellStyle name="Обычный 4 4 2" xfId="212"/>
    <cellStyle name="Обычный 4 4 2 2" xfId="260"/>
    <cellStyle name="Обычный 4 4 2 2 2" xfId="357"/>
    <cellStyle name="Обычный 4 4 2 2 2 2" xfId="549"/>
    <cellStyle name="Обычный 4 4 2 2 2 2 2" xfId="934"/>
    <cellStyle name="Обычный 4 4 2 2 2 3" xfId="741"/>
    <cellStyle name="Обычный 4 4 2 2 3" xfId="453"/>
    <cellStyle name="Обычный 4 4 2 2 3 2" xfId="838"/>
    <cellStyle name="Обычный 4 4 2 2 4" xfId="645"/>
    <cellStyle name="Обычный 4 4 2 3" xfId="284"/>
    <cellStyle name="Обычный 4 4 2 3 2" xfId="381"/>
    <cellStyle name="Обычный 4 4 2 3 2 2" xfId="573"/>
    <cellStyle name="Обычный 4 4 2 3 2 2 2" xfId="958"/>
    <cellStyle name="Обычный 4 4 2 3 2 3" xfId="765"/>
    <cellStyle name="Обычный 4 4 2 3 3" xfId="477"/>
    <cellStyle name="Обычный 4 4 2 3 3 2" xfId="862"/>
    <cellStyle name="Обычный 4 4 2 3 4" xfId="669"/>
    <cellStyle name="Обычный 4 4 2 4" xfId="236"/>
    <cellStyle name="Обычный 4 4 2 4 2" xfId="333"/>
    <cellStyle name="Обычный 4 4 2 4 2 2" xfId="525"/>
    <cellStyle name="Обычный 4 4 2 4 2 2 2" xfId="910"/>
    <cellStyle name="Обычный 4 4 2 4 2 3" xfId="717"/>
    <cellStyle name="Обычный 4 4 2 4 3" xfId="429"/>
    <cellStyle name="Обычный 4 4 2 4 3 2" xfId="814"/>
    <cellStyle name="Обычный 4 4 2 4 4" xfId="621"/>
    <cellStyle name="Обычный 4 4 2 5" xfId="309"/>
    <cellStyle name="Обычный 4 4 2 5 2" xfId="501"/>
    <cellStyle name="Обычный 4 4 2 5 2 2" xfId="886"/>
    <cellStyle name="Обычный 4 4 2 5 3" xfId="693"/>
    <cellStyle name="Обычный 4 4 2 6" xfId="405"/>
    <cellStyle name="Обычный 4 4 2 6 2" xfId="790"/>
    <cellStyle name="Обычный 4 4 2 7" xfId="597"/>
    <cellStyle name="Обычный 4 4 3" xfId="248"/>
    <cellStyle name="Обычный 4 4 3 2" xfId="345"/>
    <cellStyle name="Обычный 4 4 3 2 2" xfId="537"/>
    <cellStyle name="Обычный 4 4 3 2 2 2" xfId="922"/>
    <cellStyle name="Обычный 4 4 3 2 3" xfId="729"/>
    <cellStyle name="Обычный 4 4 3 3" xfId="441"/>
    <cellStyle name="Обычный 4 4 3 3 2" xfId="826"/>
    <cellStyle name="Обычный 4 4 3 4" xfId="633"/>
    <cellStyle name="Обычный 4 4 4" xfId="272"/>
    <cellStyle name="Обычный 4 4 4 2" xfId="369"/>
    <cellStyle name="Обычный 4 4 4 2 2" xfId="561"/>
    <cellStyle name="Обычный 4 4 4 2 2 2" xfId="946"/>
    <cellStyle name="Обычный 4 4 4 2 3" xfId="753"/>
    <cellStyle name="Обычный 4 4 4 3" xfId="465"/>
    <cellStyle name="Обычный 4 4 4 3 2" xfId="850"/>
    <cellStyle name="Обычный 4 4 4 4" xfId="657"/>
    <cellStyle name="Обычный 4 4 5" xfId="224"/>
    <cellStyle name="Обычный 4 4 5 2" xfId="321"/>
    <cellStyle name="Обычный 4 4 5 2 2" xfId="513"/>
    <cellStyle name="Обычный 4 4 5 2 2 2" xfId="898"/>
    <cellStyle name="Обычный 4 4 5 2 3" xfId="705"/>
    <cellStyle name="Обычный 4 4 5 3" xfId="417"/>
    <cellStyle name="Обычный 4 4 5 3 2" xfId="802"/>
    <cellStyle name="Обычный 4 4 5 4" xfId="609"/>
    <cellStyle name="Обычный 4 4 6" xfId="297"/>
    <cellStyle name="Обычный 4 4 6 2" xfId="489"/>
    <cellStyle name="Обычный 4 4 6 2 2" xfId="874"/>
    <cellStyle name="Обычный 4 4 6 3" xfId="681"/>
    <cellStyle name="Обычный 4 4 7" xfId="393"/>
    <cellStyle name="Обычный 4 4 7 2" xfId="778"/>
    <cellStyle name="Обычный 4 4 8" xfId="585"/>
    <cellStyle name="Обычный 4 5" xfId="140"/>
    <cellStyle name="Обычный 4 6" xfId="204"/>
    <cellStyle name="Обычный 4 6 2" xfId="252"/>
    <cellStyle name="Обычный 4 6 2 2" xfId="349"/>
    <cellStyle name="Обычный 4 6 2 2 2" xfId="541"/>
    <cellStyle name="Обычный 4 6 2 2 2 2" xfId="926"/>
    <cellStyle name="Обычный 4 6 2 2 3" xfId="733"/>
    <cellStyle name="Обычный 4 6 2 3" xfId="445"/>
    <cellStyle name="Обычный 4 6 2 3 2" xfId="830"/>
    <cellStyle name="Обычный 4 6 2 4" xfId="637"/>
    <cellStyle name="Обычный 4 6 3" xfId="276"/>
    <cellStyle name="Обычный 4 6 3 2" xfId="373"/>
    <cellStyle name="Обычный 4 6 3 2 2" xfId="565"/>
    <cellStyle name="Обычный 4 6 3 2 2 2" xfId="950"/>
    <cellStyle name="Обычный 4 6 3 2 3" xfId="757"/>
    <cellStyle name="Обычный 4 6 3 3" xfId="469"/>
    <cellStyle name="Обычный 4 6 3 3 2" xfId="854"/>
    <cellStyle name="Обычный 4 6 3 4" xfId="661"/>
    <cellStyle name="Обычный 4 6 4" xfId="228"/>
    <cellStyle name="Обычный 4 6 4 2" xfId="325"/>
    <cellStyle name="Обычный 4 6 4 2 2" xfId="517"/>
    <cellStyle name="Обычный 4 6 4 2 2 2" xfId="902"/>
    <cellStyle name="Обычный 4 6 4 2 3" xfId="709"/>
    <cellStyle name="Обычный 4 6 4 3" xfId="421"/>
    <cellStyle name="Обычный 4 6 4 3 2" xfId="806"/>
    <cellStyle name="Обычный 4 6 4 4" xfId="613"/>
    <cellStyle name="Обычный 4 6 5" xfId="301"/>
    <cellStyle name="Обычный 4 6 5 2" xfId="493"/>
    <cellStyle name="Обычный 4 6 5 2 2" xfId="878"/>
    <cellStyle name="Обычный 4 6 5 3" xfId="685"/>
    <cellStyle name="Обычный 4 6 6" xfId="397"/>
    <cellStyle name="Обычный 4 6 6 2" xfId="782"/>
    <cellStyle name="Обычный 4 6 7" xfId="589"/>
    <cellStyle name="Обычный 4 7" xfId="240"/>
    <cellStyle name="Обычный 4 7 2" xfId="337"/>
    <cellStyle name="Обычный 4 7 2 2" xfId="529"/>
    <cellStyle name="Обычный 4 7 2 2 2" xfId="914"/>
    <cellStyle name="Обычный 4 7 2 3" xfId="721"/>
    <cellStyle name="Обычный 4 7 3" xfId="433"/>
    <cellStyle name="Обычный 4 7 3 2" xfId="818"/>
    <cellStyle name="Обычный 4 7 4" xfId="625"/>
    <cellStyle name="Обычный 4 8" xfId="264"/>
    <cellStyle name="Обычный 4 8 2" xfId="361"/>
    <cellStyle name="Обычный 4 8 2 2" xfId="553"/>
    <cellStyle name="Обычный 4 8 2 2 2" xfId="938"/>
    <cellStyle name="Обычный 4 8 2 3" xfId="745"/>
    <cellStyle name="Обычный 4 8 3" xfId="457"/>
    <cellStyle name="Обычный 4 8 3 2" xfId="842"/>
    <cellStyle name="Обычный 4 8 4" xfId="649"/>
    <cellStyle name="Обычный 4 9" xfId="216"/>
    <cellStyle name="Обычный 4 9 2" xfId="313"/>
    <cellStyle name="Обычный 4 9 2 2" xfId="505"/>
    <cellStyle name="Обычный 4 9 2 2 2" xfId="890"/>
    <cellStyle name="Обычный 4 9 2 3" xfId="697"/>
    <cellStyle name="Обычный 4 9 3" xfId="409"/>
    <cellStyle name="Обычный 4 9 3 2" xfId="794"/>
    <cellStyle name="Обычный 4 9 4" xfId="601"/>
    <cellStyle name="Обычный 5" xfId="14"/>
    <cellStyle name="Обычный 5 2" xfId="141"/>
    <cellStyle name="Обычный 6" xfId="142"/>
    <cellStyle name="Обычный 7" xfId="6"/>
    <cellStyle name="Обычный 8" xfId="12"/>
    <cellStyle name="Обычный 8 10" xfId="580"/>
    <cellStyle name="Обычный 8 2" xfId="18"/>
    <cellStyle name="Обычный 8 2 2" xfId="211"/>
    <cellStyle name="Обычный 8 2 2 2" xfId="259"/>
    <cellStyle name="Обычный 8 2 2 2 2" xfId="356"/>
    <cellStyle name="Обычный 8 2 2 2 2 2" xfId="548"/>
    <cellStyle name="Обычный 8 2 2 2 2 2 2" xfId="933"/>
    <cellStyle name="Обычный 8 2 2 2 2 3" xfId="740"/>
    <cellStyle name="Обычный 8 2 2 2 3" xfId="452"/>
    <cellStyle name="Обычный 8 2 2 2 3 2" xfId="837"/>
    <cellStyle name="Обычный 8 2 2 2 4" xfId="644"/>
    <cellStyle name="Обычный 8 2 2 3" xfId="283"/>
    <cellStyle name="Обычный 8 2 2 3 2" xfId="380"/>
    <cellStyle name="Обычный 8 2 2 3 2 2" xfId="572"/>
    <cellStyle name="Обычный 8 2 2 3 2 2 2" xfId="957"/>
    <cellStyle name="Обычный 8 2 2 3 2 3" xfId="764"/>
    <cellStyle name="Обычный 8 2 2 3 3" xfId="476"/>
    <cellStyle name="Обычный 8 2 2 3 3 2" xfId="861"/>
    <cellStyle name="Обычный 8 2 2 3 4" xfId="668"/>
    <cellStyle name="Обычный 8 2 2 4" xfId="235"/>
    <cellStyle name="Обычный 8 2 2 4 2" xfId="332"/>
    <cellStyle name="Обычный 8 2 2 4 2 2" xfId="524"/>
    <cellStyle name="Обычный 8 2 2 4 2 2 2" xfId="909"/>
    <cellStyle name="Обычный 8 2 2 4 2 3" xfId="716"/>
    <cellStyle name="Обычный 8 2 2 4 3" xfId="428"/>
    <cellStyle name="Обычный 8 2 2 4 3 2" xfId="813"/>
    <cellStyle name="Обычный 8 2 2 4 4" xfId="620"/>
    <cellStyle name="Обычный 8 2 2 5" xfId="308"/>
    <cellStyle name="Обычный 8 2 2 5 2" xfId="500"/>
    <cellStyle name="Обычный 8 2 2 5 2 2" xfId="885"/>
    <cellStyle name="Обычный 8 2 2 5 3" xfId="692"/>
    <cellStyle name="Обычный 8 2 2 6" xfId="404"/>
    <cellStyle name="Обычный 8 2 2 6 2" xfId="789"/>
    <cellStyle name="Обычный 8 2 2 7" xfId="596"/>
    <cellStyle name="Обычный 8 2 3" xfId="247"/>
    <cellStyle name="Обычный 8 2 3 2" xfId="344"/>
    <cellStyle name="Обычный 8 2 3 2 2" xfId="536"/>
    <cellStyle name="Обычный 8 2 3 2 2 2" xfId="921"/>
    <cellStyle name="Обычный 8 2 3 2 3" xfId="728"/>
    <cellStyle name="Обычный 8 2 3 3" xfId="440"/>
    <cellStyle name="Обычный 8 2 3 3 2" xfId="825"/>
    <cellStyle name="Обычный 8 2 3 4" xfId="632"/>
    <cellStyle name="Обычный 8 2 4" xfId="271"/>
    <cellStyle name="Обычный 8 2 4 2" xfId="368"/>
    <cellStyle name="Обычный 8 2 4 2 2" xfId="560"/>
    <cellStyle name="Обычный 8 2 4 2 2 2" xfId="945"/>
    <cellStyle name="Обычный 8 2 4 2 3" xfId="752"/>
    <cellStyle name="Обычный 8 2 4 3" xfId="464"/>
    <cellStyle name="Обычный 8 2 4 3 2" xfId="849"/>
    <cellStyle name="Обычный 8 2 4 4" xfId="656"/>
    <cellStyle name="Обычный 8 2 5" xfId="223"/>
    <cellStyle name="Обычный 8 2 5 2" xfId="320"/>
    <cellStyle name="Обычный 8 2 5 2 2" xfId="512"/>
    <cellStyle name="Обычный 8 2 5 2 2 2" xfId="897"/>
    <cellStyle name="Обычный 8 2 5 2 3" xfId="704"/>
    <cellStyle name="Обычный 8 2 5 3" xfId="416"/>
    <cellStyle name="Обычный 8 2 5 3 2" xfId="801"/>
    <cellStyle name="Обычный 8 2 5 4" xfId="608"/>
    <cellStyle name="Обычный 8 2 6" xfId="296"/>
    <cellStyle name="Обычный 8 2 6 2" xfId="488"/>
    <cellStyle name="Обычный 8 2 6 2 2" xfId="873"/>
    <cellStyle name="Обычный 8 2 6 3" xfId="680"/>
    <cellStyle name="Обычный 8 2 7" xfId="392"/>
    <cellStyle name="Обычный 8 2 7 2" xfId="777"/>
    <cellStyle name="Обычный 8 2 8" xfId="584"/>
    <cellStyle name="Обычный 8 3" xfId="28"/>
    <cellStyle name="Обычный 8 3 2" xfId="215"/>
    <cellStyle name="Обычный 8 3 2 2" xfId="263"/>
    <cellStyle name="Обычный 8 3 2 2 2" xfId="360"/>
    <cellStyle name="Обычный 8 3 2 2 2 2" xfId="552"/>
    <cellStyle name="Обычный 8 3 2 2 2 2 2" xfId="937"/>
    <cellStyle name="Обычный 8 3 2 2 2 3" xfId="744"/>
    <cellStyle name="Обычный 8 3 2 2 3" xfId="456"/>
    <cellStyle name="Обычный 8 3 2 2 3 2" xfId="841"/>
    <cellStyle name="Обычный 8 3 2 2 4" xfId="648"/>
    <cellStyle name="Обычный 8 3 2 3" xfId="287"/>
    <cellStyle name="Обычный 8 3 2 3 2" xfId="384"/>
    <cellStyle name="Обычный 8 3 2 3 2 2" xfId="576"/>
    <cellStyle name="Обычный 8 3 2 3 2 2 2" xfId="961"/>
    <cellStyle name="Обычный 8 3 2 3 2 3" xfId="768"/>
    <cellStyle name="Обычный 8 3 2 3 3" xfId="480"/>
    <cellStyle name="Обычный 8 3 2 3 3 2" xfId="865"/>
    <cellStyle name="Обычный 8 3 2 3 4" xfId="672"/>
    <cellStyle name="Обычный 8 3 2 4" xfId="239"/>
    <cellStyle name="Обычный 8 3 2 4 2" xfId="336"/>
    <cellStyle name="Обычный 8 3 2 4 2 2" xfId="528"/>
    <cellStyle name="Обычный 8 3 2 4 2 2 2" xfId="913"/>
    <cellStyle name="Обычный 8 3 2 4 2 3" xfId="720"/>
    <cellStyle name="Обычный 8 3 2 4 3" xfId="432"/>
    <cellStyle name="Обычный 8 3 2 4 3 2" xfId="817"/>
    <cellStyle name="Обычный 8 3 2 4 4" xfId="624"/>
    <cellStyle name="Обычный 8 3 2 5" xfId="312"/>
    <cellStyle name="Обычный 8 3 2 5 2" xfId="504"/>
    <cellStyle name="Обычный 8 3 2 5 2 2" xfId="889"/>
    <cellStyle name="Обычный 8 3 2 5 3" xfId="696"/>
    <cellStyle name="Обычный 8 3 2 6" xfId="408"/>
    <cellStyle name="Обычный 8 3 2 6 2" xfId="793"/>
    <cellStyle name="Обычный 8 3 2 7" xfId="600"/>
    <cellStyle name="Обычный 8 3 3" xfId="251"/>
    <cellStyle name="Обычный 8 3 3 2" xfId="348"/>
    <cellStyle name="Обычный 8 3 3 2 2" xfId="540"/>
    <cellStyle name="Обычный 8 3 3 2 2 2" xfId="925"/>
    <cellStyle name="Обычный 8 3 3 2 3" xfId="732"/>
    <cellStyle name="Обычный 8 3 3 3" xfId="444"/>
    <cellStyle name="Обычный 8 3 3 3 2" xfId="829"/>
    <cellStyle name="Обычный 8 3 3 4" xfId="636"/>
    <cellStyle name="Обычный 8 3 4" xfId="275"/>
    <cellStyle name="Обычный 8 3 4 2" xfId="372"/>
    <cellStyle name="Обычный 8 3 4 2 2" xfId="564"/>
    <cellStyle name="Обычный 8 3 4 2 2 2" xfId="949"/>
    <cellStyle name="Обычный 8 3 4 2 3" xfId="756"/>
    <cellStyle name="Обычный 8 3 4 3" xfId="468"/>
    <cellStyle name="Обычный 8 3 4 3 2" xfId="853"/>
    <cellStyle name="Обычный 8 3 4 4" xfId="660"/>
    <cellStyle name="Обычный 8 3 5" xfId="227"/>
    <cellStyle name="Обычный 8 3 5 2" xfId="324"/>
    <cellStyle name="Обычный 8 3 5 2 2" xfId="516"/>
    <cellStyle name="Обычный 8 3 5 2 2 2" xfId="901"/>
    <cellStyle name="Обычный 8 3 5 2 3" xfId="708"/>
    <cellStyle name="Обычный 8 3 5 3" xfId="420"/>
    <cellStyle name="Обычный 8 3 5 3 2" xfId="805"/>
    <cellStyle name="Обычный 8 3 5 4" xfId="612"/>
    <cellStyle name="Обычный 8 3 6" xfId="300"/>
    <cellStyle name="Обычный 8 3 6 2" xfId="492"/>
    <cellStyle name="Обычный 8 3 6 2 2" xfId="877"/>
    <cellStyle name="Обычный 8 3 6 3" xfId="684"/>
    <cellStyle name="Обычный 8 3 7" xfId="396"/>
    <cellStyle name="Обычный 8 3 7 2" xfId="781"/>
    <cellStyle name="Обычный 8 3 8" xfId="588"/>
    <cellStyle name="Обычный 8 4" xfId="207"/>
    <cellStyle name="Обычный 8 4 2" xfId="255"/>
    <cellStyle name="Обычный 8 4 2 2" xfId="352"/>
    <cellStyle name="Обычный 8 4 2 2 2" xfId="544"/>
    <cellStyle name="Обычный 8 4 2 2 2 2" xfId="929"/>
    <cellStyle name="Обычный 8 4 2 2 3" xfId="736"/>
    <cellStyle name="Обычный 8 4 2 3" xfId="448"/>
    <cellStyle name="Обычный 8 4 2 3 2" xfId="833"/>
    <cellStyle name="Обычный 8 4 2 4" xfId="640"/>
    <cellStyle name="Обычный 8 4 3" xfId="279"/>
    <cellStyle name="Обычный 8 4 3 2" xfId="376"/>
    <cellStyle name="Обычный 8 4 3 2 2" xfId="568"/>
    <cellStyle name="Обычный 8 4 3 2 2 2" xfId="953"/>
    <cellStyle name="Обычный 8 4 3 2 3" xfId="760"/>
    <cellStyle name="Обычный 8 4 3 3" xfId="472"/>
    <cellStyle name="Обычный 8 4 3 3 2" xfId="857"/>
    <cellStyle name="Обычный 8 4 3 4" xfId="664"/>
    <cellStyle name="Обычный 8 4 4" xfId="231"/>
    <cellStyle name="Обычный 8 4 4 2" xfId="328"/>
    <cellStyle name="Обычный 8 4 4 2 2" xfId="520"/>
    <cellStyle name="Обычный 8 4 4 2 2 2" xfId="905"/>
    <cellStyle name="Обычный 8 4 4 2 3" xfId="712"/>
    <cellStyle name="Обычный 8 4 4 3" xfId="424"/>
    <cellStyle name="Обычный 8 4 4 3 2" xfId="809"/>
    <cellStyle name="Обычный 8 4 4 4" xfId="616"/>
    <cellStyle name="Обычный 8 4 5" xfId="304"/>
    <cellStyle name="Обычный 8 4 5 2" xfId="496"/>
    <cellStyle name="Обычный 8 4 5 2 2" xfId="881"/>
    <cellStyle name="Обычный 8 4 5 3" xfId="688"/>
    <cellStyle name="Обычный 8 4 6" xfId="400"/>
    <cellStyle name="Обычный 8 4 6 2" xfId="785"/>
    <cellStyle name="Обычный 8 4 7" xfId="592"/>
    <cellStyle name="Обычный 8 5" xfId="243"/>
    <cellStyle name="Обычный 8 5 2" xfId="340"/>
    <cellStyle name="Обычный 8 5 2 2" xfId="532"/>
    <cellStyle name="Обычный 8 5 2 2 2" xfId="917"/>
    <cellStyle name="Обычный 8 5 2 3" xfId="724"/>
    <cellStyle name="Обычный 8 5 3" xfId="436"/>
    <cellStyle name="Обычный 8 5 3 2" xfId="821"/>
    <cellStyle name="Обычный 8 5 4" xfId="628"/>
    <cellStyle name="Обычный 8 6" xfId="267"/>
    <cellStyle name="Обычный 8 6 2" xfId="364"/>
    <cellStyle name="Обычный 8 6 2 2" xfId="556"/>
    <cellStyle name="Обычный 8 6 2 2 2" xfId="941"/>
    <cellStyle name="Обычный 8 6 2 3" xfId="748"/>
    <cellStyle name="Обычный 8 6 3" xfId="460"/>
    <cellStyle name="Обычный 8 6 3 2" xfId="845"/>
    <cellStyle name="Обычный 8 6 4" xfId="652"/>
    <cellStyle name="Обычный 8 7" xfId="219"/>
    <cellStyle name="Обычный 8 7 2" xfId="316"/>
    <cellStyle name="Обычный 8 7 2 2" xfId="508"/>
    <cellStyle name="Обычный 8 7 2 2 2" xfId="893"/>
    <cellStyle name="Обычный 8 7 2 3" xfId="700"/>
    <cellStyle name="Обычный 8 7 3" xfId="412"/>
    <cellStyle name="Обычный 8 7 3 2" xfId="797"/>
    <cellStyle name="Обычный 8 7 4" xfId="604"/>
    <cellStyle name="Обычный 8 8" xfId="292"/>
    <cellStyle name="Обычный 8 8 2" xfId="484"/>
    <cellStyle name="Обычный 8 8 2 2" xfId="869"/>
    <cellStyle name="Обычный 8 8 3" xfId="676"/>
    <cellStyle name="Обычный 8 9" xfId="388"/>
    <cellStyle name="Обычный 8 9 2" xfId="772"/>
    <cellStyle name="Обычный 9" xfId="143"/>
    <cellStyle name="Плохой 2" xfId="145"/>
    <cellStyle name="Плохой 3" xfId="146"/>
    <cellStyle name="Плохой 4" xfId="144"/>
    <cellStyle name="Пояснение 2" xfId="148"/>
    <cellStyle name="Пояснение 3" xfId="149"/>
    <cellStyle name="Пояснение 4" xfId="147"/>
    <cellStyle name="Примечание 2" xfId="151"/>
    <cellStyle name="Примечание 3" xfId="152"/>
    <cellStyle name="Примечание 4" xfId="150"/>
    <cellStyle name="Процентный 2" xfId="153"/>
    <cellStyle name="Процентный 2 2" xfId="154"/>
    <cellStyle name="Процентный 2 2 2" xfId="155"/>
    <cellStyle name="Процентный 2 2 2 2" xfId="156"/>
    <cellStyle name="Процентный 2 2 3" xfId="157"/>
    <cellStyle name="Процентный 2 2 3 2" xfId="158"/>
    <cellStyle name="Процентный 2 2 4" xfId="159"/>
    <cellStyle name="Процентный 2 2 4 2" xfId="160"/>
    <cellStyle name="Процентный 2 2 5" xfId="161"/>
    <cellStyle name="Процентный 2 2 5 2" xfId="162"/>
    <cellStyle name="Процентный 2 3" xfId="163"/>
    <cellStyle name="Процентный 2 3 2" xfId="164"/>
    <cellStyle name="Процентный 2 4" xfId="165"/>
    <cellStyle name="Процентный 2 4 2" xfId="166"/>
    <cellStyle name="Процентный 2 5" xfId="167"/>
    <cellStyle name="Процентный 2 5 2" xfId="168"/>
    <cellStyle name="Процентный 2 6" xfId="169"/>
    <cellStyle name="Процентный 2 6 2" xfId="170"/>
    <cellStyle name="Связанная ячейка 2" xfId="172"/>
    <cellStyle name="Связанная ячейка 3" xfId="173"/>
    <cellStyle name="Связанная ячейка 4" xfId="171"/>
    <cellStyle name="Стиль 1" xfId="174"/>
    <cellStyle name="Текст предупреждения 2" xfId="176"/>
    <cellStyle name="Текст предупреждения 3" xfId="177"/>
    <cellStyle name="Текст предупреждения 4" xfId="175"/>
    <cellStyle name="Финансовый" xfId="962" builtinId="3"/>
    <cellStyle name="Финансовый 2" xfId="13"/>
    <cellStyle name="Финансовый 2 2" xfId="180"/>
    <cellStyle name="Финансовый 2 2 2" xfId="181"/>
    <cellStyle name="Финансовый 2 2 2 2" xfId="182"/>
    <cellStyle name="Финансовый 2 2 3" xfId="183"/>
    <cellStyle name="Финансовый 2 2 3 2" xfId="184"/>
    <cellStyle name="Финансовый 2 2 4" xfId="185"/>
    <cellStyle name="Финансовый 2 2 4 2" xfId="186"/>
    <cellStyle name="Финансовый 2 2 5" xfId="187"/>
    <cellStyle name="Финансовый 2 2 5 2" xfId="188"/>
    <cellStyle name="Финансовый 2 3" xfId="189"/>
    <cellStyle name="Финансовый 2 3 2" xfId="190"/>
    <cellStyle name="Финансовый 2 4" xfId="191"/>
    <cellStyle name="Финансовый 2 4 2" xfId="192"/>
    <cellStyle name="Финансовый 2 5" xfId="193"/>
    <cellStyle name="Финансовый 2 5 2" xfId="194"/>
    <cellStyle name="Финансовый 2 6" xfId="195"/>
    <cellStyle name="Финансовый 2 6 2" xfId="196"/>
    <cellStyle name="Финансовый 2 7" xfId="179"/>
    <cellStyle name="Финансовый 2 8" xfId="773"/>
    <cellStyle name="Финансовый 3" xfId="197"/>
    <cellStyle name="Финансовый 4" xfId="198"/>
    <cellStyle name="Финансовый 5" xfId="199"/>
    <cellStyle name="Финансовый 6" xfId="178"/>
    <cellStyle name="Хороший 2" xfId="201"/>
    <cellStyle name="Хороший 3" xfId="202"/>
    <cellStyle name="Хороший 4" xfId="2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V302"/>
  <sheetViews>
    <sheetView tabSelected="1" view="pageBreakPreview" zoomScale="80" zoomScaleNormal="100" zoomScaleSheetLayoutView="80" workbookViewId="0">
      <pane ySplit="9" topLeftCell="A10" activePane="bottomLeft" state="frozen"/>
      <selection pane="bottomLeft" activeCell="F31" sqref="F31"/>
    </sheetView>
  </sheetViews>
  <sheetFormatPr defaultColWidth="9.33203125" defaultRowHeight="27.75"/>
  <cols>
    <col min="1" max="1" width="5.6640625" style="265" customWidth="1"/>
    <col min="2" max="2" width="57.5" style="20" customWidth="1"/>
    <col min="3" max="3" width="19.6640625" style="81" customWidth="1"/>
    <col min="4" max="4" width="15.1640625" style="81" customWidth="1"/>
    <col min="5" max="7" width="15" style="81" customWidth="1"/>
    <col min="8" max="8" width="24" style="81" customWidth="1"/>
    <col min="9" max="9" width="15.33203125" style="125" customWidth="1"/>
    <col min="10" max="10" width="24.1640625" style="289" customWidth="1"/>
    <col min="11" max="12" width="18" style="2" customWidth="1"/>
    <col min="13" max="13" width="18" style="2" bestFit="1" customWidth="1"/>
    <col min="14" max="14" width="18" style="289" bestFit="1" customWidth="1"/>
    <col min="15" max="15" width="18" style="2" bestFit="1" customWidth="1"/>
    <col min="16" max="16" width="18" style="2" customWidth="1"/>
    <col min="17" max="17" width="18" style="2" bestFit="1" customWidth="1"/>
    <col min="18" max="18" width="18" style="289" bestFit="1" customWidth="1"/>
    <col min="19" max="19" width="15.5" style="2" bestFit="1" customWidth="1"/>
    <col min="20" max="20" width="15.5" style="2" customWidth="1"/>
    <col min="21" max="21" width="18" style="2" bestFit="1" customWidth="1"/>
    <col min="22" max="22" width="25.6640625" style="2" customWidth="1"/>
    <col min="23" max="16384" width="9.33203125" style="2"/>
  </cols>
  <sheetData>
    <row r="1" spans="1:21" s="266" customFormat="1" ht="27.75" customHeight="1">
      <c r="R1" s="311" t="s">
        <v>418</v>
      </c>
      <c r="S1" s="311"/>
      <c r="T1" s="311"/>
      <c r="U1" s="311"/>
    </row>
    <row r="2" spans="1:21" s="266" customFormat="1" ht="69" customHeight="1">
      <c r="R2" s="311"/>
      <c r="S2" s="311"/>
      <c r="T2" s="311"/>
      <c r="U2" s="311"/>
    </row>
    <row r="3" spans="1:21" s="1" customFormat="1" ht="36.75" customHeight="1">
      <c r="A3" s="318" t="s">
        <v>449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</row>
    <row r="4" spans="1:21" s="1" customFormat="1" ht="20.25">
      <c r="A4" s="98"/>
      <c r="B4" s="307" t="s">
        <v>121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</row>
    <row r="5" spans="1:21" ht="33" customHeight="1">
      <c r="A5" s="303" t="s">
        <v>331</v>
      </c>
      <c r="B5" s="303" t="s">
        <v>0</v>
      </c>
      <c r="C5" s="308" t="s">
        <v>419</v>
      </c>
      <c r="D5" s="308" t="s">
        <v>377</v>
      </c>
      <c r="E5" s="312" t="s">
        <v>420</v>
      </c>
      <c r="F5" s="313"/>
      <c r="G5" s="313"/>
      <c r="H5" s="313"/>
      <c r="I5" s="314"/>
      <c r="J5" s="303" t="s">
        <v>296</v>
      </c>
      <c r="K5" s="303"/>
      <c r="L5" s="303"/>
      <c r="M5" s="303"/>
      <c r="N5" s="306" t="s">
        <v>123</v>
      </c>
      <c r="O5" s="306"/>
      <c r="P5" s="306"/>
      <c r="Q5" s="306"/>
      <c r="R5" s="305" t="s">
        <v>122</v>
      </c>
      <c r="S5" s="306"/>
      <c r="T5" s="306"/>
      <c r="U5" s="306"/>
    </row>
    <row r="6" spans="1:21" ht="33" customHeight="1">
      <c r="A6" s="303"/>
      <c r="B6" s="303"/>
      <c r="C6" s="309"/>
      <c r="D6" s="309"/>
      <c r="E6" s="315"/>
      <c r="F6" s="316"/>
      <c r="G6" s="316"/>
      <c r="H6" s="316"/>
      <c r="I6" s="317"/>
      <c r="J6" s="305" t="s">
        <v>301</v>
      </c>
      <c r="K6" s="306"/>
      <c r="L6" s="306"/>
      <c r="M6" s="320"/>
      <c r="N6" s="305" t="s">
        <v>301</v>
      </c>
      <c r="O6" s="306"/>
      <c r="P6" s="306"/>
      <c r="Q6" s="320"/>
      <c r="R6" s="305" t="s">
        <v>301</v>
      </c>
      <c r="S6" s="306"/>
      <c r="T6" s="306"/>
      <c r="U6" s="320"/>
    </row>
    <row r="7" spans="1:21" ht="22.5" customHeight="1">
      <c r="A7" s="303"/>
      <c r="B7" s="303"/>
      <c r="C7" s="309"/>
      <c r="D7" s="309"/>
      <c r="E7" s="308" t="s">
        <v>421</v>
      </c>
      <c r="F7" s="308" t="s">
        <v>422</v>
      </c>
      <c r="G7" s="308" t="s">
        <v>423</v>
      </c>
      <c r="H7" s="308" t="s">
        <v>424</v>
      </c>
      <c r="I7" s="308" t="s">
        <v>425</v>
      </c>
      <c r="J7" s="304" t="s">
        <v>4</v>
      </c>
      <c r="K7" s="304" t="s">
        <v>119</v>
      </c>
      <c r="L7" s="304"/>
      <c r="M7" s="304"/>
      <c r="N7" s="304" t="s">
        <v>4</v>
      </c>
      <c r="O7" s="304" t="s">
        <v>119</v>
      </c>
      <c r="P7" s="304"/>
      <c r="Q7" s="304"/>
      <c r="R7" s="304" t="s">
        <v>4</v>
      </c>
      <c r="S7" s="304" t="s">
        <v>119</v>
      </c>
      <c r="T7" s="304"/>
      <c r="U7" s="304"/>
    </row>
    <row r="8" spans="1:21" ht="48" customHeight="1">
      <c r="A8" s="303"/>
      <c r="B8" s="303"/>
      <c r="C8" s="310"/>
      <c r="D8" s="310"/>
      <c r="E8" s="310"/>
      <c r="F8" s="310"/>
      <c r="G8" s="310"/>
      <c r="H8" s="310"/>
      <c r="I8" s="310"/>
      <c r="J8" s="304"/>
      <c r="K8" s="264" t="s">
        <v>2</v>
      </c>
      <c r="L8" s="264" t="s">
        <v>3</v>
      </c>
      <c r="M8" s="264" t="s">
        <v>408</v>
      </c>
      <c r="N8" s="304"/>
      <c r="O8" s="264" t="s">
        <v>2</v>
      </c>
      <c r="P8" s="264" t="s">
        <v>3</v>
      </c>
      <c r="Q8" s="264" t="s">
        <v>408</v>
      </c>
      <c r="R8" s="304"/>
      <c r="S8" s="264" t="s">
        <v>2</v>
      </c>
      <c r="T8" s="264" t="s">
        <v>3</v>
      </c>
      <c r="U8" s="264" t="s">
        <v>408</v>
      </c>
    </row>
    <row r="9" spans="1:21" s="268" customFormat="1" ht="21.75" customHeight="1">
      <c r="A9" s="267"/>
      <c r="B9" s="267">
        <v>1</v>
      </c>
      <c r="C9" s="267">
        <v>2</v>
      </c>
      <c r="D9" s="267">
        <v>3</v>
      </c>
      <c r="E9" s="267">
        <v>4</v>
      </c>
      <c r="F9" s="267">
        <v>5</v>
      </c>
      <c r="G9" s="267">
        <v>6</v>
      </c>
      <c r="H9" s="267">
        <v>7</v>
      </c>
      <c r="I9" s="267">
        <v>8</v>
      </c>
      <c r="J9" s="267">
        <v>9</v>
      </c>
      <c r="K9" s="267">
        <v>10</v>
      </c>
      <c r="L9" s="267">
        <v>11</v>
      </c>
      <c r="M9" s="267">
        <v>12</v>
      </c>
      <c r="N9" s="267">
        <v>13</v>
      </c>
      <c r="O9" s="267">
        <v>14</v>
      </c>
      <c r="P9" s="267">
        <v>15</v>
      </c>
      <c r="Q9" s="267">
        <v>16</v>
      </c>
      <c r="R9" s="267">
        <v>17</v>
      </c>
      <c r="S9" s="267">
        <v>18</v>
      </c>
      <c r="T9" s="267">
        <v>19</v>
      </c>
      <c r="U9" s="267">
        <v>20</v>
      </c>
    </row>
    <row r="10" spans="1:21" s="268" customFormat="1" ht="67.5" customHeight="1">
      <c r="A10" s="267"/>
      <c r="B10" s="171" t="s">
        <v>450</v>
      </c>
      <c r="C10" s="267"/>
      <c r="D10" s="267"/>
      <c r="E10" s="267"/>
      <c r="F10" s="267"/>
      <c r="G10" s="267"/>
      <c r="H10" s="267"/>
      <c r="I10" s="267"/>
      <c r="J10" s="173">
        <f>K10+L10+M10</f>
        <v>95359.8</v>
      </c>
      <c r="K10" s="173">
        <f>K16+K17+K18+K23</f>
        <v>1420.6</v>
      </c>
      <c r="L10" s="173">
        <f t="shared" ref="L10:U10" si="0">L16+L17+L18+L23</f>
        <v>93857.099999999991</v>
      </c>
      <c r="M10" s="173">
        <f t="shared" si="0"/>
        <v>82.1</v>
      </c>
      <c r="N10" s="173">
        <f t="shared" si="0"/>
        <v>40214.699999999997</v>
      </c>
      <c r="O10" s="173">
        <f t="shared" si="0"/>
        <v>1491.6</v>
      </c>
      <c r="P10" s="173">
        <f t="shared" si="0"/>
        <v>35239.4</v>
      </c>
      <c r="Q10" s="173">
        <f t="shared" si="0"/>
        <v>3483.7</v>
      </c>
      <c r="R10" s="173">
        <f t="shared" si="0"/>
        <v>40322.6</v>
      </c>
      <c r="S10" s="173">
        <f t="shared" si="0"/>
        <v>1566.2</v>
      </c>
      <c r="T10" s="173">
        <f t="shared" si="0"/>
        <v>35272.700000000004</v>
      </c>
      <c r="U10" s="173">
        <f t="shared" si="0"/>
        <v>3483.7</v>
      </c>
    </row>
    <row r="11" spans="1:21" s="268" customFormat="1" ht="21.75" customHeight="1">
      <c r="A11" s="267"/>
      <c r="B11" s="267" t="s">
        <v>1</v>
      </c>
      <c r="C11" s="267"/>
      <c r="D11" s="267"/>
      <c r="E11" s="267"/>
      <c r="F11" s="267"/>
      <c r="G11" s="267"/>
      <c r="H11" s="267"/>
      <c r="I11" s="267"/>
      <c r="J11" s="173">
        <f t="shared" ref="J11:J22" si="1">K11+L11+M11</f>
        <v>0</v>
      </c>
      <c r="K11" s="173"/>
      <c r="L11" s="173"/>
      <c r="M11" s="173"/>
      <c r="N11" s="173">
        <f t="shared" ref="N11:N22" si="2">O11+P11+Q11</f>
        <v>0</v>
      </c>
      <c r="O11" s="173"/>
      <c r="P11" s="173"/>
      <c r="Q11" s="173"/>
      <c r="R11" s="173">
        <f t="shared" ref="R11:R22" si="3">S11+T11+U11</f>
        <v>0</v>
      </c>
      <c r="S11" s="173"/>
      <c r="T11" s="173"/>
      <c r="U11" s="173"/>
    </row>
    <row r="12" spans="1:21" s="4" customFormat="1" ht="21.75" hidden="1" customHeight="1">
      <c r="A12" s="99"/>
      <c r="B12" s="176" t="s">
        <v>366</v>
      </c>
      <c r="C12" s="99"/>
      <c r="D12" s="99"/>
      <c r="E12" s="99"/>
      <c r="F12" s="99"/>
      <c r="G12" s="99"/>
      <c r="H12" s="99"/>
      <c r="I12" s="99"/>
      <c r="J12" s="260">
        <f t="shared" si="1"/>
        <v>0</v>
      </c>
      <c r="K12" s="260"/>
      <c r="L12" s="260"/>
      <c r="M12" s="260"/>
      <c r="N12" s="260">
        <f t="shared" si="2"/>
        <v>0</v>
      </c>
      <c r="O12" s="260"/>
      <c r="P12" s="260"/>
      <c r="Q12" s="260"/>
      <c r="R12" s="260">
        <f t="shared" si="3"/>
        <v>0</v>
      </c>
      <c r="S12" s="260"/>
      <c r="T12" s="260"/>
      <c r="U12" s="260"/>
    </row>
    <row r="13" spans="1:21" s="4" customFormat="1" ht="21.75" hidden="1" customHeight="1">
      <c r="A13" s="99"/>
      <c r="B13" s="176" t="s">
        <v>367</v>
      </c>
      <c r="C13" s="99"/>
      <c r="D13" s="99"/>
      <c r="E13" s="99"/>
      <c r="F13" s="99"/>
      <c r="G13" s="99"/>
      <c r="H13" s="99"/>
      <c r="I13" s="99"/>
      <c r="J13" s="260">
        <f t="shared" si="1"/>
        <v>0</v>
      </c>
      <c r="K13" s="260"/>
      <c r="L13" s="260"/>
      <c r="M13" s="260"/>
      <c r="N13" s="260">
        <f t="shared" si="2"/>
        <v>0</v>
      </c>
      <c r="O13" s="260"/>
      <c r="P13" s="260"/>
      <c r="Q13" s="260"/>
      <c r="R13" s="260">
        <f t="shared" si="3"/>
        <v>0</v>
      </c>
      <c r="S13" s="260"/>
      <c r="T13" s="260"/>
      <c r="U13" s="260"/>
    </row>
    <row r="14" spans="1:21" s="4" customFormat="1" ht="21.75" hidden="1" customHeight="1">
      <c r="A14" s="99"/>
      <c r="B14" s="176" t="s">
        <v>368</v>
      </c>
      <c r="C14" s="99"/>
      <c r="D14" s="99"/>
      <c r="E14" s="99"/>
      <c r="F14" s="99"/>
      <c r="G14" s="99"/>
      <c r="H14" s="99"/>
      <c r="I14" s="99"/>
      <c r="J14" s="260">
        <f t="shared" si="1"/>
        <v>0</v>
      </c>
      <c r="K14" s="260"/>
      <c r="L14" s="260"/>
      <c r="M14" s="260"/>
      <c r="N14" s="260">
        <f t="shared" si="2"/>
        <v>0</v>
      </c>
      <c r="O14" s="260"/>
      <c r="P14" s="260"/>
      <c r="Q14" s="260"/>
      <c r="R14" s="260">
        <f t="shared" si="3"/>
        <v>0</v>
      </c>
      <c r="S14" s="260"/>
      <c r="T14" s="260"/>
      <c r="U14" s="260"/>
    </row>
    <row r="15" spans="1:21" s="4" customFormat="1" ht="21.75" hidden="1" customHeight="1">
      <c r="A15" s="99"/>
      <c r="B15" s="176" t="s">
        <v>369</v>
      </c>
      <c r="C15" s="99"/>
      <c r="D15" s="99"/>
      <c r="E15" s="99"/>
      <c r="F15" s="99"/>
      <c r="G15" s="99"/>
      <c r="H15" s="99"/>
      <c r="I15" s="99"/>
      <c r="J15" s="260">
        <f t="shared" si="1"/>
        <v>0</v>
      </c>
      <c r="K15" s="260"/>
      <c r="L15" s="260"/>
      <c r="M15" s="260"/>
      <c r="N15" s="260">
        <f t="shared" si="2"/>
        <v>0</v>
      </c>
      <c r="O15" s="260"/>
      <c r="P15" s="260"/>
      <c r="Q15" s="260"/>
      <c r="R15" s="260">
        <f t="shared" si="3"/>
        <v>0</v>
      </c>
      <c r="S15" s="260"/>
      <c r="T15" s="260"/>
      <c r="U15" s="260"/>
    </row>
    <row r="16" spans="1:21" s="268" customFormat="1" ht="21.75" customHeight="1">
      <c r="A16" s="267"/>
      <c r="B16" s="269" t="s">
        <v>370</v>
      </c>
      <c r="C16" s="267"/>
      <c r="D16" s="267"/>
      <c r="E16" s="267"/>
      <c r="F16" s="267"/>
      <c r="G16" s="267"/>
      <c r="H16" s="267"/>
      <c r="I16" s="267"/>
      <c r="J16" s="173">
        <f>J30</f>
        <v>18312.600000000002</v>
      </c>
      <c r="K16" s="173">
        <f t="shared" ref="K16:U16" si="4">K30</f>
        <v>1420.6</v>
      </c>
      <c r="L16" s="173">
        <f t="shared" si="4"/>
        <v>16892</v>
      </c>
      <c r="M16" s="173">
        <f t="shared" si="4"/>
        <v>0</v>
      </c>
      <c r="N16" s="173">
        <f t="shared" si="4"/>
        <v>1506.6999999999998</v>
      </c>
      <c r="O16" s="173">
        <f t="shared" si="4"/>
        <v>1491.6</v>
      </c>
      <c r="P16" s="173">
        <f t="shared" si="4"/>
        <v>15.1</v>
      </c>
      <c r="Q16" s="173">
        <f t="shared" si="4"/>
        <v>0</v>
      </c>
      <c r="R16" s="173">
        <f t="shared" si="4"/>
        <v>1614.6000000000001</v>
      </c>
      <c r="S16" s="173">
        <f t="shared" si="4"/>
        <v>1566.2</v>
      </c>
      <c r="T16" s="173">
        <f t="shared" si="4"/>
        <v>48.4</v>
      </c>
      <c r="U16" s="173">
        <f t="shared" si="4"/>
        <v>0</v>
      </c>
    </row>
    <row r="17" spans="1:21" s="268" customFormat="1" ht="21.75" customHeight="1">
      <c r="A17" s="267"/>
      <c r="B17" s="269" t="s">
        <v>371</v>
      </c>
      <c r="C17" s="267"/>
      <c r="D17" s="267"/>
      <c r="E17" s="267"/>
      <c r="F17" s="267"/>
      <c r="G17" s="267"/>
      <c r="H17" s="267"/>
      <c r="I17" s="267"/>
      <c r="J17" s="173">
        <f>J31</f>
        <v>77047.199999999997</v>
      </c>
      <c r="K17" s="173">
        <f t="shared" ref="K17:U17" si="5">K31</f>
        <v>0</v>
      </c>
      <c r="L17" s="173">
        <f t="shared" si="5"/>
        <v>76965.099999999991</v>
      </c>
      <c r="M17" s="173">
        <f t="shared" si="5"/>
        <v>82.1</v>
      </c>
      <c r="N17" s="173">
        <f t="shared" si="5"/>
        <v>0</v>
      </c>
      <c r="O17" s="173">
        <f t="shared" si="5"/>
        <v>0</v>
      </c>
      <c r="P17" s="173">
        <f t="shared" si="5"/>
        <v>0</v>
      </c>
      <c r="Q17" s="173">
        <f t="shared" si="5"/>
        <v>0</v>
      </c>
      <c r="R17" s="173">
        <f t="shared" si="5"/>
        <v>0</v>
      </c>
      <c r="S17" s="173">
        <f t="shared" si="5"/>
        <v>0</v>
      </c>
      <c r="T17" s="173">
        <f t="shared" si="5"/>
        <v>0</v>
      </c>
      <c r="U17" s="173">
        <f t="shared" si="5"/>
        <v>0</v>
      </c>
    </row>
    <row r="18" spans="1:21" s="268" customFormat="1" ht="21.75" customHeight="1">
      <c r="A18" s="267"/>
      <c r="B18" s="269" t="s">
        <v>372</v>
      </c>
      <c r="C18" s="267"/>
      <c r="D18" s="267"/>
      <c r="E18" s="267"/>
      <c r="F18" s="267"/>
      <c r="G18" s="267"/>
      <c r="H18" s="267"/>
      <c r="I18" s="267"/>
      <c r="J18" s="173">
        <f>J32</f>
        <v>0</v>
      </c>
      <c r="K18" s="173">
        <f t="shared" ref="K18:U18" si="6">K32</f>
        <v>0</v>
      </c>
      <c r="L18" s="173">
        <f t="shared" si="6"/>
        <v>0</v>
      </c>
      <c r="M18" s="173">
        <f t="shared" si="6"/>
        <v>0</v>
      </c>
      <c r="N18" s="173">
        <f t="shared" si="6"/>
        <v>38708</v>
      </c>
      <c r="O18" s="173">
        <f t="shared" si="6"/>
        <v>0</v>
      </c>
      <c r="P18" s="173">
        <f t="shared" si="6"/>
        <v>35224.300000000003</v>
      </c>
      <c r="Q18" s="173">
        <f t="shared" si="6"/>
        <v>3483.7</v>
      </c>
      <c r="R18" s="173">
        <f t="shared" si="6"/>
        <v>38708</v>
      </c>
      <c r="S18" s="173">
        <f t="shared" si="6"/>
        <v>0</v>
      </c>
      <c r="T18" s="173">
        <f t="shared" si="6"/>
        <v>35224.300000000003</v>
      </c>
      <c r="U18" s="173">
        <f t="shared" si="6"/>
        <v>3483.7</v>
      </c>
    </row>
    <row r="19" spans="1:21" s="4" customFormat="1" ht="21.75" hidden="1" customHeight="1">
      <c r="A19" s="99"/>
      <c r="B19" s="176" t="s">
        <v>373</v>
      </c>
      <c r="C19" s="99"/>
      <c r="D19" s="99"/>
      <c r="E19" s="99"/>
      <c r="F19" s="99"/>
      <c r="G19" s="99"/>
      <c r="H19" s="99"/>
      <c r="I19" s="99"/>
      <c r="J19" s="260">
        <f t="shared" si="1"/>
        <v>0</v>
      </c>
      <c r="K19" s="260"/>
      <c r="L19" s="260"/>
      <c r="M19" s="260"/>
      <c r="N19" s="260">
        <f t="shared" si="2"/>
        <v>0</v>
      </c>
      <c r="O19" s="260"/>
      <c r="P19" s="260"/>
      <c r="Q19" s="260"/>
      <c r="R19" s="260">
        <f t="shared" si="3"/>
        <v>0</v>
      </c>
      <c r="S19" s="260"/>
      <c r="T19" s="260"/>
      <c r="U19" s="260"/>
    </row>
    <row r="20" spans="1:21" s="4" customFormat="1" ht="21.75" hidden="1" customHeight="1">
      <c r="A20" s="99"/>
      <c r="B20" s="176" t="s">
        <v>374</v>
      </c>
      <c r="C20" s="99"/>
      <c r="D20" s="99"/>
      <c r="E20" s="99"/>
      <c r="F20" s="99"/>
      <c r="G20" s="99"/>
      <c r="H20" s="99"/>
      <c r="I20" s="99"/>
      <c r="J20" s="260">
        <f t="shared" si="1"/>
        <v>0</v>
      </c>
      <c r="K20" s="260"/>
      <c r="L20" s="260"/>
      <c r="M20" s="260"/>
      <c r="N20" s="260">
        <f t="shared" si="2"/>
        <v>0</v>
      </c>
      <c r="O20" s="260"/>
      <c r="P20" s="260"/>
      <c r="Q20" s="260"/>
      <c r="R20" s="260">
        <f t="shared" si="3"/>
        <v>0</v>
      </c>
      <c r="S20" s="260"/>
      <c r="T20" s="260"/>
      <c r="U20" s="260"/>
    </row>
    <row r="21" spans="1:21" s="4" customFormat="1" ht="21.75" hidden="1" customHeight="1">
      <c r="A21" s="99"/>
      <c r="B21" s="176" t="s">
        <v>375</v>
      </c>
      <c r="C21" s="99"/>
      <c r="D21" s="99"/>
      <c r="E21" s="99"/>
      <c r="F21" s="99"/>
      <c r="G21" s="99"/>
      <c r="H21" s="99"/>
      <c r="I21" s="99"/>
      <c r="J21" s="260">
        <f t="shared" si="1"/>
        <v>0</v>
      </c>
      <c r="K21" s="260"/>
      <c r="L21" s="260"/>
      <c r="M21" s="260"/>
      <c r="N21" s="260">
        <f t="shared" si="2"/>
        <v>0</v>
      </c>
      <c r="O21" s="260"/>
      <c r="P21" s="260"/>
      <c r="Q21" s="260"/>
      <c r="R21" s="260">
        <f t="shared" si="3"/>
        <v>0</v>
      </c>
      <c r="S21" s="260"/>
      <c r="T21" s="260"/>
      <c r="U21" s="260"/>
    </row>
    <row r="22" spans="1:21" s="4" customFormat="1" ht="21.75" hidden="1" customHeight="1">
      <c r="A22" s="99"/>
      <c r="B22" s="176" t="s">
        <v>376</v>
      </c>
      <c r="C22" s="99"/>
      <c r="D22" s="99"/>
      <c r="E22" s="99"/>
      <c r="F22" s="99"/>
      <c r="G22" s="99"/>
      <c r="H22" s="99"/>
      <c r="I22" s="99"/>
      <c r="J22" s="260">
        <f t="shared" si="1"/>
        <v>0</v>
      </c>
      <c r="K22" s="260"/>
      <c r="L22" s="260"/>
      <c r="M22" s="260"/>
      <c r="N22" s="260">
        <f t="shared" si="2"/>
        <v>0</v>
      </c>
      <c r="O22" s="260"/>
      <c r="P22" s="260"/>
      <c r="Q22" s="260"/>
      <c r="R22" s="260">
        <f t="shared" si="3"/>
        <v>0</v>
      </c>
      <c r="S22" s="260"/>
      <c r="T22" s="260"/>
      <c r="U22" s="260"/>
    </row>
    <row r="23" spans="1:21" s="4" customFormat="1" ht="21.75" customHeight="1">
      <c r="A23" s="99"/>
      <c r="B23" s="295" t="s">
        <v>443</v>
      </c>
      <c r="C23" s="99"/>
      <c r="D23" s="99"/>
      <c r="E23" s="99"/>
      <c r="F23" s="99"/>
      <c r="G23" s="99"/>
      <c r="H23" s="99"/>
      <c r="I23" s="99"/>
      <c r="J23" s="260">
        <f>J187</f>
        <v>0</v>
      </c>
      <c r="K23" s="260">
        <f t="shared" ref="K23:U23" si="7">K187</f>
        <v>0</v>
      </c>
      <c r="L23" s="260">
        <f t="shared" si="7"/>
        <v>0</v>
      </c>
      <c r="M23" s="260">
        <f t="shared" si="7"/>
        <v>0</v>
      </c>
      <c r="N23" s="260">
        <f t="shared" si="7"/>
        <v>0</v>
      </c>
      <c r="O23" s="260">
        <f t="shared" si="7"/>
        <v>0</v>
      </c>
      <c r="P23" s="260">
        <f t="shared" si="7"/>
        <v>0</v>
      </c>
      <c r="Q23" s="260">
        <f t="shared" si="7"/>
        <v>0</v>
      </c>
      <c r="R23" s="260">
        <f t="shared" si="7"/>
        <v>0</v>
      </c>
      <c r="S23" s="260">
        <f t="shared" si="7"/>
        <v>0</v>
      </c>
      <c r="T23" s="260">
        <f t="shared" si="7"/>
        <v>0</v>
      </c>
      <c r="U23" s="260">
        <f t="shared" si="7"/>
        <v>0</v>
      </c>
    </row>
    <row r="24" spans="1:21" s="175" customFormat="1" ht="131.25">
      <c r="A24" s="171"/>
      <c r="B24" s="270" t="s">
        <v>451</v>
      </c>
      <c r="C24" s="73"/>
      <c r="D24" s="171"/>
      <c r="E24" s="171"/>
      <c r="F24" s="171"/>
      <c r="G24" s="171"/>
      <c r="H24" s="171"/>
      <c r="I24" s="172"/>
      <c r="J24" s="173">
        <f>J30+J31+J32</f>
        <v>95359.8</v>
      </c>
      <c r="K24" s="173">
        <f t="shared" ref="K24:U24" si="8">K30+K31+K32</f>
        <v>1420.6</v>
      </c>
      <c r="L24" s="173">
        <f t="shared" si="8"/>
        <v>93857.099999999991</v>
      </c>
      <c r="M24" s="173">
        <f t="shared" si="8"/>
        <v>82.1</v>
      </c>
      <c r="N24" s="173">
        <f t="shared" si="8"/>
        <v>40214.699999999997</v>
      </c>
      <c r="O24" s="173">
        <f t="shared" si="8"/>
        <v>1491.6</v>
      </c>
      <c r="P24" s="173">
        <f t="shared" si="8"/>
        <v>35239.4</v>
      </c>
      <c r="Q24" s="173">
        <f t="shared" si="8"/>
        <v>3483.7</v>
      </c>
      <c r="R24" s="173">
        <f t="shared" si="8"/>
        <v>40322.6</v>
      </c>
      <c r="S24" s="173">
        <f t="shared" si="8"/>
        <v>1566.2</v>
      </c>
      <c r="T24" s="173">
        <f t="shared" si="8"/>
        <v>35272.700000000004</v>
      </c>
      <c r="U24" s="173">
        <f t="shared" si="8"/>
        <v>3483.7</v>
      </c>
    </row>
    <row r="25" spans="1:21" s="175" customFormat="1" ht="20.25">
      <c r="A25" s="171"/>
      <c r="B25" s="269" t="s">
        <v>1</v>
      </c>
      <c r="C25" s="178"/>
      <c r="D25" s="171"/>
      <c r="E25" s="171"/>
      <c r="F25" s="171"/>
      <c r="G25" s="171"/>
      <c r="H25" s="171"/>
      <c r="I25" s="172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</row>
    <row r="26" spans="1:21" s="6" customFormat="1" ht="20.25" hidden="1">
      <c r="A26" s="259"/>
      <c r="B26" s="176" t="s">
        <v>366</v>
      </c>
      <c r="C26" s="191" t="s">
        <v>298</v>
      </c>
      <c r="D26" s="259"/>
      <c r="E26" s="259"/>
      <c r="F26" s="259"/>
      <c r="G26" s="259"/>
      <c r="H26" s="259"/>
      <c r="I26" s="260"/>
      <c r="J26" s="260" t="e">
        <f>J38</f>
        <v>#REF!</v>
      </c>
      <c r="K26" s="260" t="e">
        <f t="shared" ref="K26:M26" si="9">K38</f>
        <v>#REF!</v>
      </c>
      <c r="L26" s="260"/>
      <c r="M26" s="260" t="e">
        <f t="shared" si="9"/>
        <v>#REF!</v>
      </c>
      <c r="N26" s="260" t="e">
        <f t="shared" ref="N26:U26" si="10">N38</f>
        <v>#REF!</v>
      </c>
      <c r="O26" s="260" t="e">
        <f t="shared" si="10"/>
        <v>#REF!</v>
      </c>
      <c r="P26" s="260"/>
      <c r="Q26" s="260" t="e">
        <f t="shared" si="10"/>
        <v>#REF!</v>
      </c>
      <c r="R26" s="260">
        <f t="shared" si="10"/>
        <v>0</v>
      </c>
      <c r="S26" s="260">
        <f t="shared" si="10"/>
        <v>0</v>
      </c>
      <c r="T26" s="260"/>
      <c r="U26" s="260">
        <f t="shared" si="10"/>
        <v>0</v>
      </c>
    </row>
    <row r="27" spans="1:21" s="6" customFormat="1" ht="20.25" hidden="1">
      <c r="A27" s="259"/>
      <c r="B27" s="176" t="s">
        <v>367</v>
      </c>
      <c r="C27" s="191" t="s">
        <v>298</v>
      </c>
      <c r="D27" s="259"/>
      <c r="E27" s="259"/>
      <c r="F27" s="259"/>
      <c r="G27" s="259"/>
      <c r="H27" s="259"/>
      <c r="I27" s="260"/>
      <c r="J27" s="260" t="e">
        <f>J56</f>
        <v>#REF!</v>
      </c>
      <c r="K27" s="260" t="e">
        <f t="shared" ref="K27:M27" si="11">K56</f>
        <v>#REF!</v>
      </c>
      <c r="L27" s="260"/>
      <c r="M27" s="260" t="e">
        <f t="shared" si="11"/>
        <v>#REF!</v>
      </c>
      <c r="N27" s="260">
        <f t="shared" ref="N27:U27" si="12">N56</f>
        <v>0</v>
      </c>
      <c r="O27" s="260">
        <f t="shared" si="12"/>
        <v>0</v>
      </c>
      <c r="P27" s="260"/>
      <c r="Q27" s="260">
        <f t="shared" si="12"/>
        <v>0</v>
      </c>
      <c r="R27" s="260">
        <f t="shared" si="12"/>
        <v>0</v>
      </c>
      <c r="S27" s="260">
        <f t="shared" si="12"/>
        <v>0</v>
      </c>
      <c r="T27" s="260"/>
      <c r="U27" s="260">
        <f t="shared" si="12"/>
        <v>0</v>
      </c>
    </row>
    <row r="28" spans="1:21" s="6" customFormat="1" ht="20.25" hidden="1">
      <c r="A28" s="259"/>
      <c r="B28" s="176" t="s">
        <v>368</v>
      </c>
      <c r="C28" s="191" t="s">
        <v>298</v>
      </c>
      <c r="D28" s="259"/>
      <c r="E28" s="259"/>
      <c r="F28" s="259"/>
      <c r="G28" s="259"/>
      <c r="H28" s="259"/>
      <c r="I28" s="260"/>
      <c r="J28" s="260" t="e">
        <f>J67</f>
        <v>#REF!</v>
      </c>
      <c r="K28" s="260" t="e">
        <f t="shared" ref="K28:M28" si="13">K67</f>
        <v>#REF!</v>
      </c>
      <c r="L28" s="260"/>
      <c r="M28" s="260" t="e">
        <f t="shared" si="13"/>
        <v>#REF!</v>
      </c>
      <c r="N28" s="260">
        <f t="shared" ref="N28:U28" si="14">N67</f>
        <v>587925.9</v>
      </c>
      <c r="O28" s="260">
        <f t="shared" si="14"/>
        <v>574682.4</v>
      </c>
      <c r="P28" s="260"/>
      <c r="Q28" s="260">
        <f t="shared" si="14"/>
        <v>13243.5</v>
      </c>
      <c r="R28" s="260">
        <f t="shared" si="14"/>
        <v>387852.27497000003</v>
      </c>
      <c r="S28" s="260">
        <f t="shared" si="14"/>
        <v>322908.5</v>
      </c>
      <c r="T28" s="260"/>
      <c r="U28" s="260">
        <f t="shared" si="14"/>
        <v>64943.799999999996</v>
      </c>
    </row>
    <row r="29" spans="1:21" s="6" customFormat="1" ht="26.25" hidden="1" customHeight="1">
      <c r="A29" s="259"/>
      <c r="B29" s="176" t="s">
        <v>369</v>
      </c>
      <c r="C29" s="191" t="s">
        <v>298</v>
      </c>
      <c r="D29" s="259"/>
      <c r="E29" s="259"/>
      <c r="F29" s="259"/>
      <c r="G29" s="259"/>
      <c r="H29" s="259"/>
      <c r="I29" s="260"/>
      <c r="J29" s="260">
        <f>J167</f>
        <v>10259.299999999999</v>
      </c>
      <c r="K29" s="260">
        <f t="shared" ref="K29:U29" si="15">K167</f>
        <v>0</v>
      </c>
      <c r="L29" s="260"/>
      <c r="M29" s="260">
        <f t="shared" si="15"/>
        <v>10259.299999999999</v>
      </c>
      <c r="N29" s="260">
        <f t="shared" si="15"/>
        <v>116163.49999999999</v>
      </c>
      <c r="O29" s="260">
        <f t="shared" si="15"/>
        <v>96267.4</v>
      </c>
      <c r="P29" s="260"/>
      <c r="Q29" s="260">
        <f t="shared" si="15"/>
        <v>19896.099999999999</v>
      </c>
      <c r="R29" s="260">
        <f t="shared" si="15"/>
        <v>12073.4</v>
      </c>
      <c r="S29" s="260">
        <f t="shared" si="15"/>
        <v>0</v>
      </c>
      <c r="T29" s="260"/>
      <c r="U29" s="260">
        <f t="shared" si="15"/>
        <v>12073.4</v>
      </c>
    </row>
    <row r="30" spans="1:21" s="175" customFormat="1" ht="20.25">
      <c r="A30" s="171"/>
      <c r="B30" s="269" t="s">
        <v>370</v>
      </c>
      <c r="C30" s="73"/>
      <c r="D30" s="171"/>
      <c r="E30" s="171"/>
      <c r="F30" s="171"/>
      <c r="G30" s="171"/>
      <c r="H30" s="171"/>
      <c r="I30" s="173"/>
      <c r="J30" s="173">
        <f>J188</f>
        <v>18312.600000000002</v>
      </c>
      <c r="K30" s="173">
        <f t="shared" ref="K30:U30" si="16">K188</f>
        <v>1420.6</v>
      </c>
      <c r="L30" s="173">
        <f t="shared" si="16"/>
        <v>16892</v>
      </c>
      <c r="M30" s="173">
        <f t="shared" si="16"/>
        <v>0</v>
      </c>
      <c r="N30" s="173">
        <f t="shared" si="16"/>
        <v>1506.6999999999998</v>
      </c>
      <c r="O30" s="173">
        <f t="shared" si="16"/>
        <v>1491.6</v>
      </c>
      <c r="P30" s="173">
        <f t="shared" si="16"/>
        <v>15.1</v>
      </c>
      <c r="Q30" s="173">
        <f t="shared" si="16"/>
        <v>0</v>
      </c>
      <c r="R30" s="173">
        <f t="shared" si="16"/>
        <v>1614.6000000000001</v>
      </c>
      <c r="S30" s="173">
        <f t="shared" si="16"/>
        <v>1566.2</v>
      </c>
      <c r="T30" s="173">
        <f t="shared" si="16"/>
        <v>48.4</v>
      </c>
      <c r="U30" s="173">
        <f t="shared" si="16"/>
        <v>0</v>
      </c>
    </row>
    <row r="31" spans="1:21" s="175" customFormat="1" ht="20.25">
      <c r="A31" s="171"/>
      <c r="B31" s="269" t="s">
        <v>371</v>
      </c>
      <c r="C31" s="73"/>
      <c r="D31" s="171"/>
      <c r="E31" s="171"/>
      <c r="F31" s="171"/>
      <c r="G31" s="171"/>
      <c r="H31" s="171"/>
      <c r="I31" s="173"/>
      <c r="J31" s="173">
        <f>J198</f>
        <v>77047.199999999997</v>
      </c>
      <c r="K31" s="173">
        <f t="shared" ref="K31:U31" si="17">K198</f>
        <v>0</v>
      </c>
      <c r="L31" s="173">
        <f t="shared" si="17"/>
        <v>76965.099999999991</v>
      </c>
      <c r="M31" s="173">
        <f t="shared" si="17"/>
        <v>82.1</v>
      </c>
      <c r="N31" s="173">
        <f t="shared" si="17"/>
        <v>0</v>
      </c>
      <c r="O31" s="173">
        <f t="shared" si="17"/>
        <v>0</v>
      </c>
      <c r="P31" s="173">
        <f t="shared" si="17"/>
        <v>0</v>
      </c>
      <c r="Q31" s="173">
        <f t="shared" si="17"/>
        <v>0</v>
      </c>
      <c r="R31" s="173">
        <f t="shared" si="17"/>
        <v>0</v>
      </c>
      <c r="S31" s="173">
        <f t="shared" si="17"/>
        <v>0</v>
      </c>
      <c r="T31" s="173">
        <f t="shared" si="17"/>
        <v>0</v>
      </c>
      <c r="U31" s="173">
        <f t="shared" si="17"/>
        <v>0</v>
      </c>
    </row>
    <row r="32" spans="1:21" s="175" customFormat="1" ht="20.25">
      <c r="A32" s="171"/>
      <c r="B32" s="269" t="s">
        <v>372</v>
      </c>
      <c r="C32" s="73"/>
      <c r="D32" s="171"/>
      <c r="E32" s="171"/>
      <c r="F32" s="171"/>
      <c r="G32" s="171"/>
      <c r="H32" s="171"/>
      <c r="I32" s="173"/>
      <c r="J32" s="173">
        <f>J228</f>
        <v>0</v>
      </c>
      <c r="K32" s="173">
        <f t="shared" ref="K32:U32" si="18">K228</f>
        <v>0</v>
      </c>
      <c r="L32" s="173">
        <f t="shared" si="18"/>
        <v>0</v>
      </c>
      <c r="M32" s="173">
        <f t="shared" si="18"/>
        <v>0</v>
      </c>
      <c r="N32" s="173">
        <f t="shared" si="18"/>
        <v>38708</v>
      </c>
      <c r="O32" s="173">
        <f t="shared" si="18"/>
        <v>0</v>
      </c>
      <c r="P32" s="173">
        <f t="shared" si="18"/>
        <v>35224.300000000003</v>
      </c>
      <c r="Q32" s="173">
        <f t="shared" si="18"/>
        <v>3483.7</v>
      </c>
      <c r="R32" s="173">
        <f t="shared" si="18"/>
        <v>38708</v>
      </c>
      <c r="S32" s="173">
        <f t="shared" si="18"/>
        <v>0</v>
      </c>
      <c r="T32" s="173">
        <f t="shared" si="18"/>
        <v>35224.300000000003</v>
      </c>
      <c r="U32" s="173">
        <f t="shared" si="18"/>
        <v>3483.7</v>
      </c>
    </row>
    <row r="33" spans="1:21" s="9" customFormat="1" ht="20.25" hidden="1">
      <c r="A33" s="259"/>
      <c r="B33" s="176" t="s">
        <v>373</v>
      </c>
      <c r="C33" s="191" t="s">
        <v>298</v>
      </c>
      <c r="D33" s="259"/>
      <c r="E33" s="259"/>
      <c r="F33" s="259"/>
      <c r="G33" s="259"/>
      <c r="H33" s="259"/>
      <c r="I33" s="260"/>
      <c r="J33" s="260" t="e">
        <f>J243</f>
        <v>#REF!</v>
      </c>
      <c r="K33" s="260" t="e">
        <f t="shared" ref="K33:U33" si="19">K243</f>
        <v>#REF!</v>
      </c>
      <c r="L33" s="260"/>
      <c r="M33" s="260" t="e">
        <f t="shared" si="19"/>
        <v>#REF!</v>
      </c>
      <c r="N33" s="260">
        <f t="shared" si="19"/>
        <v>0</v>
      </c>
      <c r="O33" s="260">
        <f t="shared" si="19"/>
        <v>0</v>
      </c>
      <c r="P33" s="260"/>
      <c r="Q33" s="260">
        <f t="shared" si="19"/>
        <v>0</v>
      </c>
      <c r="R33" s="260">
        <f t="shared" si="19"/>
        <v>0</v>
      </c>
      <c r="S33" s="260">
        <f t="shared" si="19"/>
        <v>0</v>
      </c>
      <c r="T33" s="260"/>
      <c r="U33" s="260">
        <f t="shared" si="19"/>
        <v>0</v>
      </c>
    </row>
    <row r="34" spans="1:21" s="9" customFormat="1" ht="19.5" hidden="1" customHeight="1">
      <c r="A34" s="259"/>
      <c r="B34" s="176" t="s">
        <v>374</v>
      </c>
      <c r="C34" s="191" t="s">
        <v>298</v>
      </c>
      <c r="D34" s="259"/>
      <c r="E34" s="259"/>
      <c r="F34" s="259"/>
      <c r="G34" s="259"/>
      <c r="H34" s="259"/>
      <c r="I34" s="260"/>
      <c r="J34" s="260">
        <f>J270</f>
        <v>121343.79999999999</v>
      </c>
      <c r="K34" s="260">
        <f t="shared" ref="K34:U34" si="20">K270</f>
        <v>117894.39999999999</v>
      </c>
      <c r="L34" s="260"/>
      <c r="M34" s="260">
        <f t="shared" si="20"/>
        <v>3449.4</v>
      </c>
      <c r="N34" s="260">
        <f t="shared" si="20"/>
        <v>384771.1</v>
      </c>
      <c r="O34" s="260">
        <f t="shared" si="20"/>
        <v>373833.5</v>
      </c>
      <c r="P34" s="260"/>
      <c r="Q34" s="260">
        <f t="shared" si="20"/>
        <v>10937.6</v>
      </c>
      <c r="R34" s="260">
        <f t="shared" si="20"/>
        <v>0</v>
      </c>
      <c r="S34" s="260">
        <f t="shared" si="20"/>
        <v>0</v>
      </c>
      <c r="T34" s="260"/>
      <c r="U34" s="260">
        <f t="shared" si="20"/>
        <v>0</v>
      </c>
    </row>
    <row r="35" spans="1:21" s="9" customFormat="1" ht="0.75" hidden="1" customHeight="1">
      <c r="A35" s="186"/>
      <c r="B35" s="187" t="s">
        <v>375</v>
      </c>
      <c r="C35" s="188" t="s">
        <v>298</v>
      </c>
      <c r="D35" s="186"/>
      <c r="E35" s="186"/>
      <c r="F35" s="186"/>
      <c r="G35" s="186"/>
      <c r="H35" s="186"/>
      <c r="I35" s="174"/>
      <c r="J35" s="174" t="e">
        <f t="shared" ref="J35:U35" si="21">J280</f>
        <v>#REF!</v>
      </c>
      <c r="K35" s="174">
        <f t="shared" si="21"/>
        <v>0</v>
      </c>
      <c r="L35" s="174"/>
      <c r="M35" s="174">
        <f t="shared" si="21"/>
        <v>23383.1</v>
      </c>
      <c r="N35" s="174">
        <f t="shared" si="21"/>
        <v>0</v>
      </c>
      <c r="O35" s="174">
        <f t="shared" si="21"/>
        <v>0</v>
      </c>
      <c r="P35" s="174"/>
      <c r="Q35" s="174">
        <f t="shared" si="21"/>
        <v>0</v>
      </c>
      <c r="R35" s="174">
        <f t="shared" si="21"/>
        <v>0</v>
      </c>
      <c r="S35" s="174">
        <f t="shared" si="21"/>
        <v>0</v>
      </c>
      <c r="T35" s="174"/>
      <c r="U35" s="174">
        <f t="shared" si="21"/>
        <v>0</v>
      </c>
    </row>
    <row r="36" spans="1:21" s="9" customFormat="1" ht="20.25" hidden="1">
      <c r="A36" s="186"/>
      <c r="B36" s="187" t="s">
        <v>376</v>
      </c>
      <c r="C36" s="188" t="s">
        <v>298</v>
      </c>
      <c r="D36" s="186"/>
      <c r="E36" s="186"/>
      <c r="F36" s="186"/>
      <c r="G36" s="186"/>
      <c r="H36" s="186"/>
      <c r="I36" s="174"/>
      <c r="J36" s="174" t="e">
        <f>J293</f>
        <v>#REF!</v>
      </c>
      <c r="K36" s="174" t="e">
        <f t="shared" ref="K36:U36" si="22">K293</f>
        <v>#REF!</v>
      </c>
      <c r="L36" s="174"/>
      <c r="M36" s="174" t="e">
        <f t="shared" si="22"/>
        <v>#REF!</v>
      </c>
      <c r="N36" s="174" t="e">
        <f t="shared" si="22"/>
        <v>#REF!</v>
      </c>
      <c r="O36" s="174" t="e">
        <f t="shared" si="22"/>
        <v>#REF!</v>
      </c>
      <c r="P36" s="174"/>
      <c r="Q36" s="174" t="e">
        <f t="shared" si="22"/>
        <v>#REF!</v>
      </c>
      <c r="R36" s="174" t="e">
        <f t="shared" si="22"/>
        <v>#REF!</v>
      </c>
      <c r="S36" s="174" t="e">
        <f t="shared" si="22"/>
        <v>#REF!</v>
      </c>
      <c r="T36" s="174"/>
      <c r="U36" s="174">
        <f t="shared" si="22"/>
        <v>100000</v>
      </c>
    </row>
    <row r="37" spans="1:21" s="5" customFormat="1" ht="20.25" hidden="1">
      <c r="A37" s="171"/>
      <c r="B37" s="171"/>
      <c r="C37" s="171"/>
      <c r="D37" s="171"/>
      <c r="E37" s="171"/>
      <c r="F37" s="171"/>
      <c r="G37" s="171"/>
      <c r="H37" s="171"/>
      <c r="I37" s="172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</row>
    <row r="38" spans="1:21" s="7" customFormat="1" ht="20.25" hidden="1">
      <c r="A38" s="50"/>
      <c r="B38" s="28" t="s">
        <v>5</v>
      </c>
      <c r="C38" s="188" t="s">
        <v>298</v>
      </c>
      <c r="D38" s="28"/>
      <c r="E38" s="28"/>
      <c r="F38" s="28"/>
      <c r="G38" s="28"/>
      <c r="H38" s="28"/>
      <c r="I38" s="101"/>
      <c r="J38" s="128" t="e">
        <f>J42+J43+J44+J50+J55</f>
        <v>#REF!</v>
      </c>
      <c r="K38" s="128" t="e">
        <f>K42+K43+K44+K50+K55</f>
        <v>#REF!</v>
      </c>
      <c r="L38" s="128"/>
      <c r="M38" s="128" t="e">
        <f>M42+M43+M44+M50+M55</f>
        <v>#REF!</v>
      </c>
      <c r="N38" s="128" t="e">
        <f>N42+N43+N44+N50+N55</f>
        <v>#REF!</v>
      </c>
      <c r="O38" s="128" t="e">
        <f>O42+O43+O44+O50+O55</f>
        <v>#REF!</v>
      </c>
      <c r="P38" s="128"/>
      <c r="Q38" s="128" t="e">
        <f>Q42+Q43+Q44+Q50+Q55</f>
        <v>#REF!</v>
      </c>
      <c r="R38" s="128">
        <f>R42+R43+R44+R50+R55</f>
        <v>0</v>
      </c>
      <c r="S38" s="128">
        <f>S42+S43+S44+S50+S55</f>
        <v>0</v>
      </c>
      <c r="T38" s="128"/>
      <c r="U38" s="128">
        <f>U42+U43+U44+U50+U55</f>
        <v>0</v>
      </c>
    </row>
    <row r="39" spans="1:21" s="7" customFormat="1" ht="31.5" hidden="1">
      <c r="A39" s="86"/>
      <c r="B39" s="87" t="s">
        <v>284</v>
      </c>
      <c r="C39" s="184" t="s">
        <v>298</v>
      </c>
      <c r="D39" s="185"/>
      <c r="E39" s="185"/>
      <c r="F39" s="185"/>
      <c r="G39" s="185"/>
      <c r="H39" s="185"/>
      <c r="I39" s="102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</row>
    <row r="40" spans="1:21" s="7" customFormat="1" ht="31.5" hidden="1">
      <c r="A40" s="88"/>
      <c r="B40" s="89" t="s">
        <v>285</v>
      </c>
      <c r="C40" s="182" t="s">
        <v>298</v>
      </c>
      <c r="D40" s="183"/>
      <c r="E40" s="183"/>
      <c r="F40" s="183"/>
      <c r="G40" s="183"/>
      <c r="H40" s="183"/>
      <c r="I40" s="103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</row>
    <row r="41" spans="1:21" s="3" customFormat="1" ht="31.5" hidden="1">
      <c r="A41" s="59"/>
      <c r="B41" s="60" t="s">
        <v>6</v>
      </c>
      <c r="C41" s="180" t="s">
        <v>298</v>
      </c>
      <c r="D41" s="60"/>
      <c r="E41" s="60"/>
      <c r="F41" s="60"/>
      <c r="G41" s="60"/>
      <c r="H41" s="60"/>
      <c r="I41" s="94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</row>
    <row r="42" spans="1:21" s="24" customFormat="1" ht="63" hidden="1" customHeight="1">
      <c r="A42" s="51" t="s">
        <v>173</v>
      </c>
      <c r="B42" s="190" t="s">
        <v>129</v>
      </c>
      <c r="C42" s="191" t="s">
        <v>298</v>
      </c>
      <c r="D42" s="191" t="s">
        <v>380</v>
      </c>
      <c r="E42" s="191" t="s">
        <v>385</v>
      </c>
      <c r="F42" s="104">
        <v>1018528.1165563284</v>
      </c>
      <c r="G42" s="104"/>
      <c r="H42" s="104"/>
      <c r="I42" s="104"/>
      <c r="J42" s="134" t="e">
        <f>K42+M42</f>
        <v>#REF!</v>
      </c>
      <c r="K42" s="134" t="e">
        <f>#REF!+#REF!</f>
        <v>#REF!</v>
      </c>
      <c r="L42" s="134"/>
      <c r="M42" s="132" t="e">
        <f>#REF!+#REF!</f>
        <v>#REF!</v>
      </c>
      <c r="N42" s="132">
        <f>O42+Q42</f>
        <v>559517.80000000005</v>
      </c>
      <c r="O42" s="132">
        <v>553922.6</v>
      </c>
      <c r="P42" s="132"/>
      <c r="Q42" s="132">
        <v>5595.2000000000698</v>
      </c>
      <c r="R42" s="132"/>
      <c r="S42" s="132"/>
      <c r="T42" s="132"/>
      <c r="U42" s="132"/>
    </row>
    <row r="43" spans="1:21" s="24" customFormat="1" ht="63" hidden="1">
      <c r="A43" s="51" t="s">
        <v>174</v>
      </c>
      <c r="B43" s="190" t="s">
        <v>130</v>
      </c>
      <c r="C43" s="191" t="s">
        <v>298</v>
      </c>
      <c r="D43" s="191" t="s">
        <v>380</v>
      </c>
      <c r="E43" s="191" t="s">
        <v>384</v>
      </c>
      <c r="F43" s="104">
        <v>2011184.6098308442</v>
      </c>
      <c r="G43" s="104"/>
      <c r="H43" s="104"/>
      <c r="I43" s="104"/>
      <c r="J43" s="134" t="e">
        <f t="shared" ref="J43:J55" si="23">K43+M43</f>
        <v>#REF!</v>
      </c>
      <c r="K43" s="134" t="e">
        <f>#REF!+#REF!</f>
        <v>#REF!</v>
      </c>
      <c r="L43" s="134"/>
      <c r="M43" s="132" t="e">
        <f>#REF!+#REF!</f>
        <v>#REF!</v>
      </c>
      <c r="N43" s="132">
        <f t="shared" ref="N43:N50" si="24">O43+Q43</f>
        <v>1029308.8</v>
      </c>
      <c r="O43" s="132">
        <v>1019015.7</v>
      </c>
      <c r="P43" s="132"/>
      <c r="Q43" s="132">
        <v>10293.100000000093</v>
      </c>
      <c r="R43" s="132"/>
      <c r="S43" s="132"/>
      <c r="T43" s="132"/>
      <c r="U43" s="132"/>
    </row>
    <row r="44" spans="1:21" s="24" customFormat="1" ht="76.5" hidden="1" customHeight="1">
      <c r="A44" s="51" t="s">
        <v>175</v>
      </c>
      <c r="B44" s="190" t="s">
        <v>131</v>
      </c>
      <c r="C44" s="191" t="s">
        <v>298</v>
      </c>
      <c r="D44" s="191" t="s">
        <v>380</v>
      </c>
      <c r="E44" s="191" t="s">
        <v>384</v>
      </c>
      <c r="F44" s="104">
        <v>1600538.2180000001</v>
      </c>
      <c r="G44" s="104"/>
      <c r="H44" s="104"/>
      <c r="I44" s="104"/>
      <c r="J44" s="134" t="e">
        <f t="shared" si="23"/>
        <v>#REF!</v>
      </c>
      <c r="K44" s="134" t="e">
        <f>#REF!+#REF!</f>
        <v>#REF!</v>
      </c>
      <c r="L44" s="134"/>
      <c r="M44" s="132" t="e">
        <f>#REF!+#REF!</f>
        <v>#REF!</v>
      </c>
      <c r="N44" s="132">
        <f t="shared" si="24"/>
        <v>849717.8</v>
      </c>
      <c r="O44" s="132">
        <v>841220.6</v>
      </c>
      <c r="P44" s="132"/>
      <c r="Q44" s="132">
        <v>8497.2000000000698</v>
      </c>
      <c r="R44" s="132"/>
      <c r="S44" s="132"/>
      <c r="T44" s="132"/>
      <c r="U44" s="132"/>
    </row>
    <row r="45" spans="1:21" ht="20.25" hidden="1">
      <c r="A45" s="48"/>
      <c r="B45" s="30" t="s">
        <v>7</v>
      </c>
      <c r="C45" s="82" t="s">
        <v>298</v>
      </c>
      <c r="D45" s="30"/>
      <c r="E45" s="30"/>
      <c r="F45" s="104"/>
      <c r="G45" s="104"/>
      <c r="H45" s="104"/>
      <c r="I45" s="105"/>
      <c r="J45" s="134"/>
      <c r="K45" s="134"/>
      <c r="L45" s="134"/>
      <c r="M45" s="132"/>
      <c r="N45" s="132"/>
      <c r="O45" s="132"/>
      <c r="P45" s="132"/>
      <c r="Q45" s="132"/>
      <c r="R45" s="132"/>
      <c r="S45" s="132"/>
      <c r="T45" s="132"/>
      <c r="U45" s="132"/>
    </row>
    <row r="46" spans="1:21" s="8" customFormat="1" ht="47.25" hidden="1">
      <c r="A46" s="51" t="s">
        <v>176</v>
      </c>
      <c r="B46" s="31" t="s">
        <v>13</v>
      </c>
      <c r="C46" s="191" t="s">
        <v>298</v>
      </c>
      <c r="D46" s="27"/>
      <c r="E46" s="191"/>
      <c r="F46" s="104"/>
      <c r="G46" s="104"/>
      <c r="H46" s="104"/>
      <c r="I46" s="104"/>
      <c r="J46" s="134">
        <f t="shared" si="23"/>
        <v>0</v>
      </c>
      <c r="K46" s="134">
        <v>0</v>
      </c>
      <c r="L46" s="134"/>
      <c r="M46" s="132">
        <v>0</v>
      </c>
      <c r="N46" s="132">
        <f t="shared" si="24"/>
        <v>0</v>
      </c>
      <c r="O46" s="132">
        <v>0</v>
      </c>
      <c r="P46" s="132"/>
      <c r="Q46" s="132">
        <v>0</v>
      </c>
      <c r="R46" s="132"/>
      <c r="S46" s="132"/>
      <c r="T46" s="132"/>
      <c r="U46" s="132"/>
    </row>
    <row r="47" spans="1:21" s="8" customFormat="1" ht="47.25" hidden="1">
      <c r="A47" s="61"/>
      <c r="B47" s="60" t="s">
        <v>22</v>
      </c>
      <c r="C47" s="180" t="s">
        <v>298</v>
      </c>
      <c r="D47" s="60"/>
      <c r="E47" s="60"/>
      <c r="F47" s="60"/>
      <c r="G47" s="60"/>
      <c r="H47" s="60"/>
      <c r="I47" s="94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</row>
    <row r="48" spans="1:21" s="8" customFormat="1" ht="47.25" hidden="1">
      <c r="A48" s="51" t="s">
        <v>177</v>
      </c>
      <c r="B48" s="29" t="s">
        <v>111</v>
      </c>
      <c r="C48" s="73" t="s">
        <v>297</v>
      </c>
      <c r="D48" s="73"/>
      <c r="E48" s="73" t="s">
        <v>277</v>
      </c>
      <c r="F48" s="104">
        <v>306703</v>
      </c>
      <c r="G48" s="104"/>
      <c r="H48" s="104"/>
      <c r="I48" s="104">
        <v>137933.5</v>
      </c>
      <c r="J48" s="132" t="e">
        <f t="shared" si="23"/>
        <v>#REF!</v>
      </c>
      <c r="K48" s="132" t="e">
        <f>#REF!+#REF!</f>
        <v>#REF!</v>
      </c>
      <c r="L48" s="132"/>
      <c r="M48" s="132" t="e">
        <f>#REF!+#REF!</f>
        <v>#REF!</v>
      </c>
      <c r="N48" s="132"/>
      <c r="O48" s="132"/>
      <c r="P48" s="132"/>
      <c r="Q48" s="132"/>
      <c r="R48" s="132"/>
      <c r="S48" s="132"/>
      <c r="T48" s="132"/>
      <c r="U48" s="132"/>
    </row>
    <row r="49" spans="1:21" s="8" customFormat="1" ht="26.25" hidden="1" customHeight="1">
      <c r="A49" s="51"/>
      <c r="B49" s="30" t="s">
        <v>101</v>
      </c>
      <c r="C49" s="100" t="s">
        <v>298</v>
      </c>
      <c r="D49" s="30"/>
      <c r="E49" s="30"/>
      <c r="F49" s="30"/>
      <c r="G49" s="30"/>
      <c r="H49" s="30"/>
      <c r="I49" s="105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</row>
    <row r="50" spans="1:21" s="8" customFormat="1" ht="63" hidden="1">
      <c r="A50" s="51" t="s">
        <v>176</v>
      </c>
      <c r="B50" s="93" t="s">
        <v>13</v>
      </c>
      <c r="C50" s="100" t="s">
        <v>298</v>
      </c>
      <c r="D50" s="27" t="s">
        <v>386</v>
      </c>
      <c r="E50" s="191" t="s">
        <v>387</v>
      </c>
      <c r="F50" s="104">
        <v>1595925.2</v>
      </c>
      <c r="G50" s="104"/>
      <c r="H50" s="104"/>
      <c r="I50" s="104"/>
      <c r="J50" s="134" t="e">
        <f t="shared" si="23"/>
        <v>#REF!</v>
      </c>
      <c r="K50" s="132" t="e">
        <f>#REF!+#REF!</f>
        <v>#REF!</v>
      </c>
      <c r="L50" s="132"/>
      <c r="M50" s="132" t="e">
        <f>#REF!+#REF!</f>
        <v>#REF!</v>
      </c>
      <c r="N50" s="132" t="e">
        <f t="shared" si="24"/>
        <v>#REF!</v>
      </c>
      <c r="O50" s="132" t="e">
        <f>#REF!+#REF!</f>
        <v>#REF!</v>
      </c>
      <c r="P50" s="132"/>
      <c r="Q50" s="132" t="e">
        <f>#REF!+#REF!</f>
        <v>#REF!</v>
      </c>
      <c r="R50" s="132"/>
      <c r="S50" s="132"/>
      <c r="T50" s="132"/>
      <c r="U50" s="132"/>
    </row>
    <row r="51" spans="1:21" s="8" customFormat="1" ht="63" hidden="1">
      <c r="A51" s="51" t="s">
        <v>179</v>
      </c>
      <c r="B51" s="93" t="s">
        <v>102</v>
      </c>
      <c r="C51" s="191" t="s">
        <v>298</v>
      </c>
      <c r="D51" s="100"/>
      <c r="E51" s="191" t="s">
        <v>395</v>
      </c>
      <c r="F51" s="191"/>
      <c r="G51" s="191"/>
      <c r="H51" s="191"/>
      <c r="I51" s="104"/>
      <c r="J51" s="134" t="e">
        <f t="shared" si="23"/>
        <v>#REF!</v>
      </c>
      <c r="K51" s="132" t="e">
        <f>#REF!+#REF!</f>
        <v>#REF!</v>
      </c>
      <c r="L51" s="132"/>
      <c r="M51" s="132" t="e">
        <f>#REF!+#REF!</f>
        <v>#REF!</v>
      </c>
      <c r="N51" s="132"/>
      <c r="O51" s="132"/>
      <c r="P51" s="132"/>
      <c r="Q51" s="132"/>
      <c r="R51" s="132"/>
      <c r="S51" s="132"/>
      <c r="T51" s="132"/>
      <c r="U51" s="132"/>
    </row>
    <row r="52" spans="1:21" s="8" customFormat="1" ht="31.5" hidden="1">
      <c r="A52" s="51"/>
      <c r="B52" s="192" t="s">
        <v>19</v>
      </c>
      <c r="C52" s="82" t="s">
        <v>298</v>
      </c>
      <c r="D52" s="193"/>
      <c r="E52" s="191" t="s">
        <v>395</v>
      </c>
      <c r="F52" s="193"/>
      <c r="G52" s="193"/>
      <c r="H52" s="193"/>
      <c r="I52" s="113"/>
      <c r="J52" s="134" t="e">
        <f t="shared" si="23"/>
        <v>#REF!</v>
      </c>
      <c r="K52" s="132" t="e">
        <f>#REF!+#REF!</f>
        <v>#REF!</v>
      </c>
      <c r="L52" s="132"/>
      <c r="M52" s="132" t="e">
        <f>#REF!+#REF!</f>
        <v>#REF!</v>
      </c>
      <c r="N52" s="132"/>
      <c r="O52" s="132"/>
      <c r="P52" s="132"/>
      <c r="Q52" s="132"/>
      <c r="R52" s="132"/>
      <c r="S52" s="132"/>
      <c r="T52" s="132"/>
      <c r="U52" s="132"/>
    </row>
    <row r="53" spans="1:21" s="8" customFormat="1" ht="63" hidden="1">
      <c r="A53" s="51" t="s">
        <v>180</v>
      </c>
      <c r="B53" s="31" t="s">
        <v>103</v>
      </c>
      <c r="C53" s="191" t="s">
        <v>298</v>
      </c>
      <c r="D53" s="191"/>
      <c r="E53" s="191" t="s">
        <v>395</v>
      </c>
      <c r="F53" s="191"/>
      <c r="G53" s="191"/>
      <c r="H53" s="191"/>
      <c r="I53" s="104"/>
      <c r="J53" s="134" t="e">
        <f t="shared" si="23"/>
        <v>#REF!</v>
      </c>
      <c r="K53" s="132" t="e">
        <f>#REF!+#REF!</f>
        <v>#REF!</v>
      </c>
      <c r="L53" s="132"/>
      <c r="M53" s="132" t="e">
        <f>#REF!+#REF!</f>
        <v>#REF!</v>
      </c>
      <c r="N53" s="132"/>
      <c r="O53" s="132"/>
      <c r="P53" s="132"/>
      <c r="Q53" s="132"/>
      <c r="R53" s="132"/>
      <c r="S53" s="132"/>
      <c r="T53" s="132"/>
      <c r="U53" s="132"/>
    </row>
    <row r="54" spans="1:21" s="8" customFormat="1" ht="31.5" hidden="1">
      <c r="A54" s="51"/>
      <c r="B54" s="192" t="s">
        <v>19</v>
      </c>
      <c r="C54" s="82" t="s">
        <v>298</v>
      </c>
      <c r="D54" s="193"/>
      <c r="E54" s="191" t="s">
        <v>395</v>
      </c>
      <c r="F54" s="193"/>
      <c r="G54" s="193"/>
      <c r="H54" s="193"/>
      <c r="I54" s="113"/>
      <c r="J54" s="134" t="e">
        <f t="shared" si="23"/>
        <v>#REF!</v>
      </c>
      <c r="K54" s="132" t="e">
        <f>#REF!+#REF!</f>
        <v>#REF!</v>
      </c>
      <c r="L54" s="132"/>
      <c r="M54" s="132" t="e">
        <f>#REF!+#REF!</f>
        <v>#REF!</v>
      </c>
      <c r="N54" s="132"/>
      <c r="O54" s="132"/>
      <c r="P54" s="132"/>
      <c r="Q54" s="132"/>
      <c r="R54" s="132"/>
      <c r="S54" s="132"/>
      <c r="T54" s="132"/>
      <c r="U54" s="132"/>
    </row>
    <row r="55" spans="1:21" s="10" customFormat="1" ht="63" hidden="1">
      <c r="A55" s="52" t="s">
        <v>177</v>
      </c>
      <c r="B55" s="31" t="s">
        <v>110</v>
      </c>
      <c r="C55" s="82" t="s">
        <v>298</v>
      </c>
      <c r="D55" s="27"/>
      <c r="E55" s="191" t="s">
        <v>395</v>
      </c>
      <c r="F55" s="191"/>
      <c r="G55" s="191"/>
      <c r="H55" s="191"/>
      <c r="I55" s="104" t="s">
        <v>299</v>
      </c>
      <c r="J55" s="134" t="e">
        <f t="shared" si="23"/>
        <v>#REF!</v>
      </c>
      <c r="K55" s="132" t="e">
        <f>#REF!+#REF!</f>
        <v>#REF!</v>
      </c>
      <c r="L55" s="132"/>
      <c r="M55" s="132" t="e">
        <f>#REF!+#REF!</f>
        <v>#REF!</v>
      </c>
      <c r="N55" s="132"/>
      <c r="O55" s="132"/>
      <c r="P55" s="132"/>
      <c r="Q55" s="132"/>
      <c r="R55" s="132"/>
      <c r="S55" s="132"/>
      <c r="T55" s="132"/>
      <c r="U55" s="132"/>
    </row>
    <row r="56" spans="1:21" s="9" customFormat="1" ht="20.25" hidden="1">
      <c r="A56" s="53"/>
      <c r="B56" s="32" t="s">
        <v>8</v>
      </c>
      <c r="C56" s="188" t="s">
        <v>298</v>
      </c>
      <c r="D56" s="32"/>
      <c r="E56" s="32"/>
      <c r="F56" s="32"/>
      <c r="G56" s="32"/>
      <c r="H56" s="32"/>
      <c r="I56" s="106"/>
      <c r="J56" s="128" t="e">
        <f>J62</f>
        <v>#REF!</v>
      </c>
      <c r="K56" s="128" t="e">
        <f t="shared" ref="K56:M56" si="25">K62</f>
        <v>#REF!</v>
      </c>
      <c r="L56" s="128"/>
      <c r="M56" s="128" t="e">
        <f t="shared" si="25"/>
        <v>#REF!</v>
      </c>
      <c r="N56" s="128">
        <f t="shared" ref="N56:U56" si="26">N62</f>
        <v>0</v>
      </c>
      <c r="O56" s="128">
        <f t="shared" si="26"/>
        <v>0</v>
      </c>
      <c r="P56" s="128"/>
      <c r="Q56" s="128">
        <f t="shared" si="26"/>
        <v>0</v>
      </c>
      <c r="R56" s="128">
        <f t="shared" si="26"/>
        <v>0</v>
      </c>
      <c r="S56" s="128">
        <f t="shared" si="26"/>
        <v>0</v>
      </c>
      <c r="T56" s="128"/>
      <c r="U56" s="128">
        <f t="shared" si="26"/>
        <v>0</v>
      </c>
    </row>
    <row r="57" spans="1:21" s="248" customFormat="1" ht="31.5" hidden="1">
      <c r="A57" s="91"/>
      <c r="B57" s="87" t="s">
        <v>293</v>
      </c>
      <c r="C57" s="184" t="s">
        <v>298</v>
      </c>
      <c r="D57" s="247"/>
      <c r="E57" s="247"/>
      <c r="F57" s="247"/>
      <c r="G57" s="247"/>
      <c r="H57" s="247"/>
      <c r="I57" s="107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</row>
    <row r="58" spans="1:21" s="9" customFormat="1" ht="31.5" hidden="1">
      <c r="A58" s="90"/>
      <c r="B58" s="89" t="s">
        <v>294</v>
      </c>
      <c r="C58" s="182" t="s">
        <v>298</v>
      </c>
      <c r="D58" s="235"/>
      <c r="E58" s="235"/>
      <c r="F58" s="235"/>
      <c r="G58" s="235"/>
      <c r="H58" s="235"/>
      <c r="I58" s="108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</row>
    <row r="59" spans="1:21" ht="47.25" hidden="1">
      <c r="A59" s="59"/>
      <c r="B59" s="94" t="s">
        <v>22</v>
      </c>
      <c r="C59" s="180" t="s">
        <v>298</v>
      </c>
      <c r="D59" s="62"/>
      <c r="E59" s="62"/>
      <c r="F59" s="62"/>
      <c r="G59" s="62"/>
      <c r="H59" s="62"/>
      <c r="I59" s="62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</row>
    <row r="60" spans="1:21" ht="63" hidden="1">
      <c r="A60" s="59"/>
      <c r="B60" s="63" t="s">
        <v>28</v>
      </c>
      <c r="C60" s="180" t="s">
        <v>298</v>
      </c>
      <c r="D60" s="63"/>
      <c r="E60" s="63"/>
      <c r="F60" s="63"/>
      <c r="G60" s="63"/>
      <c r="H60" s="63"/>
      <c r="I60" s="94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</row>
    <row r="61" spans="1:21" s="3" customFormat="1" ht="47.25" hidden="1">
      <c r="A61" s="49" t="s">
        <v>182</v>
      </c>
      <c r="B61" s="33" t="s">
        <v>333</v>
      </c>
      <c r="C61" s="74" t="s">
        <v>297</v>
      </c>
      <c r="D61" s="74">
        <v>29.4</v>
      </c>
      <c r="E61" s="74" t="s">
        <v>274</v>
      </c>
      <c r="F61" s="74">
        <v>279981.40000000002</v>
      </c>
      <c r="G61" s="74"/>
      <c r="H61" s="74"/>
      <c r="I61" s="74" t="s">
        <v>327</v>
      </c>
      <c r="J61" s="132" t="e">
        <f>#REF!+#REF!</f>
        <v>#REF!</v>
      </c>
      <c r="K61" s="132" t="e">
        <f>#REF!+#REF!</f>
        <v>#REF!</v>
      </c>
      <c r="L61" s="132"/>
      <c r="M61" s="132" t="e">
        <f>#REF!+#REF!</f>
        <v>#REF!</v>
      </c>
      <c r="N61" s="132"/>
      <c r="O61" s="132"/>
      <c r="P61" s="132"/>
      <c r="Q61" s="132"/>
      <c r="R61" s="132"/>
      <c r="S61" s="132"/>
      <c r="T61" s="132"/>
      <c r="U61" s="132"/>
    </row>
    <row r="62" spans="1:21" ht="51.75" hidden="1" customHeight="1">
      <c r="A62" s="49" t="s">
        <v>178</v>
      </c>
      <c r="B62" s="194" t="s">
        <v>97</v>
      </c>
      <c r="C62" s="112" t="s">
        <v>298</v>
      </c>
      <c r="D62" s="100"/>
      <c r="E62" s="112" t="s">
        <v>393</v>
      </c>
      <c r="F62" s="112">
        <v>62502</v>
      </c>
      <c r="G62" s="112"/>
      <c r="H62" s="112"/>
      <c r="I62" s="112"/>
      <c r="J62" s="134" t="e">
        <f>#REF!+#REF!</f>
        <v>#REF!</v>
      </c>
      <c r="K62" s="134" t="e">
        <f>#REF!+#REF!</f>
        <v>#REF!</v>
      </c>
      <c r="L62" s="134"/>
      <c r="M62" s="132" t="e">
        <f>#REF!+#REF!</f>
        <v>#REF!</v>
      </c>
      <c r="N62" s="132"/>
      <c r="O62" s="132"/>
      <c r="P62" s="132"/>
      <c r="Q62" s="132"/>
      <c r="R62" s="132"/>
      <c r="S62" s="132"/>
      <c r="T62" s="132"/>
      <c r="U62" s="132"/>
    </row>
    <row r="63" spans="1:21" s="8" customFormat="1" ht="1.5" hidden="1" customHeight="1">
      <c r="A63" s="51" t="s">
        <v>184</v>
      </c>
      <c r="B63" s="195" t="s">
        <v>120</v>
      </c>
      <c r="C63" s="82" t="s">
        <v>298</v>
      </c>
      <c r="D63" s="104"/>
      <c r="E63" s="104" t="s">
        <v>395</v>
      </c>
      <c r="F63" s="104">
        <v>65572.2</v>
      </c>
      <c r="G63" s="104"/>
      <c r="H63" s="104"/>
      <c r="I63" s="104" t="s">
        <v>329</v>
      </c>
      <c r="J63" s="134" t="e">
        <f>#REF!+#REF!</f>
        <v>#REF!</v>
      </c>
      <c r="K63" s="134" t="e">
        <f>#REF!+#REF!</f>
        <v>#REF!</v>
      </c>
      <c r="L63" s="134"/>
      <c r="M63" s="132" t="e">
        <f>#REF!+#REF!</f>
        <v>#REF!</v>
      </c>
      <c r="N63" s="132"/>
      <c r="O63" s="132"/>
      <c r="P63" s="132"/>
      <c r="Q63" s="132"/>
      <c r="R63" s="132"/>
      <c r="S63" s="132"/>
      <c r="T63" s="132"/>
      <c r="U63" s="132"/>
    </row>
    <row r="64" spans="1:21" s="8" customFormat="1" ht="47.25" hidden="1">
      <c r="A64" s="49" t="s">
        <v>185</v>
      </c>
      <c r="B64" s="195" t="s">
        <v>127</v>
      </c>
      <c r="C64" s="112" t="s">
        <v>298</v>
      </c>
      <c r="D64" s="104"/>
      <c r="E64" s="104"/>
      <c r="F64" s="104">
        <v>84238.8</v>
      </c>
      <c r="G64" s="104"/>
      <c r="H64" s="104"/>
      <c r="I64" s="104"/>
      <c r="J64" s="134"/>
      <c r="K64" s="134"/>
      <c r="L64" s="134"/>
      <c r="M64" s="132"/>
      <c r="N64" s="132"/>
      <c r="O64" s="132"/>
      <c r="P64" s="132"/>
      <c r="Q64" s="132"/>
      <c r="R64" s="132"/>
      <c r="S64" s="132"/>
      <c r="T64" s="132"/>
      <c r="U64" s="132"/>
    </row>
    <row r="65" spans="1:21" s="8" customFormat="1" ht="47.25" hidden="1">
      <c r="A65" s="49" t="s">
        <v>185</v>
      </c>
      <c r="B65" s="195" t="s">
        <v>363</v>
      </c>
      <c r="C65" s="191" t="s">
        <v>298</v>
      </c>
      <c r="D65" s="104"/>
      <c r="E65" s="104" t="s">
        <v>395</v>
      </c>
      <c r="F65" s="104"/>
      <c r="G65" s="104"/>
      <c r="H65" s="104"/>
      <c r="I65" s="104"/>
      <c r="J65" s="134" t="e">
        <f>#REF!+#REF!</f>
        <v>#REF!</v>
      </c>
      <c r="K65" s="134" t="e">
        <f>#REF!+#REF!</f>
        <v>#REF!</v>
      </c>
      <c r="L65" s="134"/>
      <c r="M65" s="132" t="e">
        <f>#REF!+#REF!</f>
        <v>#REF!</v>
      </c>
      <c r="N65" s="132"/>
      <c r="O65" s="132"/>
      <c r="P65" s="132"/>
      <c r="Q65" s="132"/>
      <c r="R65" s="132"/>
      <c r="S65" s="132"/>
      <c r="T65" s="132"/>
      <c r="U65" s="132"/>
    </row>
    <row r="66" spans="1:21" s="167" customFormat="1" ht="31.5" hidden="1">
      <c r="A66" s="55"/>
      <c r="B66" s="192" t="s">
        <v>19</v>
      </c>
      <c r="C66" s="191" t="s">
        <v>298</v>
      </c>
      <c r="D66" s="113"/>
      <c r="E66" s="104" t="s">
        <v>395</v>
      </c>
      <c r="F66" s="113"/>
      <c r="G66" s="113"/>
      <c r="H66" s="113"/>
      <c r="I66" s="113"/>
      <c r="J66" s="137" t="e">
        <f>#REF!+#REF!</f>
        <v>#REF!</v>
      </c>
      <c r="K66" s="137" t="e">
        <f>#REF!+#REF!</f>
        <v>#REF!</v>
      </c>
      <c r="L66" s="137"/>
      <c r="M66" s="146" t="e">
        <f>#REF!+#REF!</f>
        <v>#REF!</v>
      </c>
      <c r="N66" s="146"/>
      <c r="O66" s="146"/>
      <c r="P66" s="146"/>
      <c r="Q66" s="146"/>
      <c r="R66" s="146"/>
      <c r="S66" s="146"/>
      <c r="T66" s="146"/>
      <c r="U66" s="146"/>
    </row>
    <row r="67" spans="1:21" s="9" customFormat="1" ht="20.25" hidden="1">
      <c r="A67" s="53"/>
      <c r="B67" s="34" t="s">
        <v>9</v>
      </c>
      <c r="C67" s="73" t="s">
        <v>298</v>
      </c>
      <c r="D67" s="34"/>
      <c r="E67" s="34"/>
      <c r="F67" s="34"/>
      <c r="G67" s="34"/>
      <c r="H67" s="34"/>
      <c r="I67" s="101"/>
      <c r="J67" s="128" t="e">
        <f>J74++J77+J78+J132</f>
        <v>#REF!</v>
      </c>
      <c r="K67" s="128" t="e">
        <f t="shared" ref="K67:M67" si="27">K74++K77+K78+K132</f>
        <v>#REF!</v>
      </c>
      <c r="L67" s="128"/>
      <c r="M67" s="128" t="e">
        <f t="shared" si="27"/>
        <v>#REF!</v>
      </c>
      <c r="N67" s="128">
        <f t="shared" ref="N67:U67" si="28">N74++N77+N78+N132</f>
        <v>587925.9</v>
      </c>
      <c r="O67" s="128">
        <f t="shared" si="28"/>
        <v>574682.4</v>
      </c>
      <c r="P67" s="128"/>
      <c r="Q67" s="128">
        <f t="shared" si="28"/>
        <v>13243.5</v>
      </c>
      <c r="R67" s="128">
        <f t="shared" si="28"/>
        <v>387852.27497000003</v>
      </c>
      <c r="S67" s="128">
        <f t="shared" si="28"/>
        <v>322908.5</v>
      </c>
      <c r="T67" s="128"/>
      <c r="U67" s="128">
        <f t="shared" si="28"/>
        <v>64943.799999999996</v>
      </c>
    </row>
    <row r="68" spans="1:21" s="9" customFormat="1" ht="31.5" hidden="1">
      <c r="A68" s="91"/>
      <c r="B68" s="87" t="s">
        <v>282</v>
      </c>
      <c r="C68" s="73" t="s">
        <v>298</v>
      </c>
      <c r="D68" s="87"/>
      <c r="E68" s="87"/>
      <c r="F68" s="87"/>
      <c r="G68" s="87"/>
      <c r="H68" s="87"/>
      <c r="I68" s="102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</row>
    <row r="69" spans="1:21" s="9" customFormat="1" ht="63" hidden="1">
      <c r="A69" s="90"/>
      <c r="B69" s="89" t="s">
        <v>283</v>
      </c>
      <c r="C69" s="182" t="s">
        <v>298</v>
      </c>
      <c r="D69" s="236"/>
      <c r="E69" s="236"/>
      <c r="F69" s="236"/>
      <c r="G69" s="236"/>
      <c r="H69" s="236"/>
      <c r="I69" s="103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</row>
    <row r="70" spans="1:21" s="12" customFormat="1" ht="31.5" hidden="1">
      <c r="A70" s="64"/>
      <c r="B70" s="94" t="s">
        <v>36</v>
      </c>
      <c r="C70" s="180" t="s">
        <v>298</v>
      </c>
      <c r="D70" s="62"/>
      <c r="E70" s="62"/>
      <c r="F70" s="62"/>
      <c r="G70" s="62"/>
      <c r="H70" s="62"/>
      <c r="I70" s="62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</row>
    <row r="71" spans="1:21" s="13" customFormat="1" ht="47.25" hidden="1">
      <c r="A71" s="54" t="s">
        <v>342</v>
      </c>
      <c r="B71" s="35" t="s">
        <v>38</v>
      </c>
      <c r="C71" s="82" t="s">
        <v>297</v>
      </c>
      <c r="D71" s="71">
        <v>27</v>
      </c>
      <c r="E71" s="82" t="s">
        <v>277</v>
      </c>
      <c r="F71" s="109">
        <v>1119600</v>
      </c>
      <c r="G71" s="109"/>
      <c r="H71" s="109"/>
      <c r="I71" s="109">
        <v>2700</v>
      </c>
      <c r="J71" s="132" t="e">
        <f>#REF!+#REF!</f>
        <v>#REF!</v>
      </c>
      <c r="K71" s="132" t="e">
        <f>#REF!+#REF!</f>
        <v>#REF!</v>
      </c>
      <c r="L71" s="132"/>
      <c r="M71" s="132" t="e">
        <f>#REF!+#REF!</f>
        <v>#REF!</v>
      </c>
      <c r="N71" s="132" t="e">
        <f>#REF!+#REF!</f>
        <v>#REF!</v>
      </c>
      <c r="O71" s="132" t="e">
        <f>#REF!+#REF!</f>
        <v>#REF!</v>
      </c>
      <c r="P71" s="132"/>
      <c r="Q71" s="134" t="e">
        <f>#REF!+#REF!</f>
        <v>#REF!</v>
      </c>
      <c r="R71" s="134"/>
      <c r="S71" s="134"/>
      <c r="T71" s="134"/>
      <c r="U71" s="134"/>
    </row>
    <row r="72" spans="1:21" ht="47.25" hidden="1">
      <c r="A72" s="59"/>
      <c r="B72" s="94" t="s">
        <v>22</v>
      </c>
      <c r="C72" s="180" t="s">
        <v>298</v>
      </c>
      <c r="D72" s="62"/>
      <c r="E72" s="62"/>
      <c r="F72" s="62"/>
      <c r="G72" s="62"/>
      <c r="H72" s="62"/>
      <c r="I72" s="62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</row>
    <row r="73" spans="1:21" s="13" customFormat="1" ht="63" hidden="1">
      <c r="A73" s="65"/>
      <c r="B73" s="63" t="s">
        <v>28</v>
      </c>
      <c r="C73" s="180" t="s">
        <v>298</v>
      </c>
      <c r="D73" s="63"/>
      <c r="E73" s="63"/>
      <c r="F73" s="63"/>
      <c r="G73" s="63"/>
      <c r="H73" s="63"/>
      <c r="I73" s="94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</row>
    <row r="74" spans="1:21" s="13" customFormat="1" ht="47.25" hidden="1">
      <c r="A74" s="54" t="s">
        <v>179</v>
      </c>
      <c r="B74" s="36" t="s">
        <v>300</v>
      </c>
      <c r="C74" s="82" t="s">
        <v>298</v>
      </c>
      <c r="D74" s="71" t="s">
        <v>388</v>
      </c>
      <c r="E74" s="104" t="s">
        <v>395</v>
      </c>
      <c r="F74" s="109" t="s">
        <v>403</v>
      </c>
      <c r="G74" s="109"/>
      <c r="H74" s="109"/>
      <c r="I74" s="109"/>
      <c r="J74" s="135">
        <v>233255.4</v>
      </c>
      <c r="K74" s="134" t="e">
        <f>#REF!+#REF!</f>
        <v>#REF!</v>
      </c>
      <c r="L74" s="134"/>
      <c r="M74" s="135">
        <v>233255.4</v>
      </c>
      <c r="N74" s="134"/>
      <c r="O74" s="134"/>
      <c r="P74" s="134"/>
      <c r="Q74" s="134"/>
      <c r="R74" s="134">
        <f>S74+U74</f>
        <v>57500</v>
      </c>
      <c r="S74" s="134">
        <v>0</v>
      </c>
      <c r="T74" s="134"/>
      <c r="U74" s="134">
        <v>57500</v>
      </c>
    </row>
    <row r="75" spans="1:21" s="16" customFormat="1" ht="30" hidden="1" customHeight="1">
      <c r="A75" s="57"/>
      <c r="B75" s="196" t="s">
        <v>19</v>
      </c>
      <c r="C75" s="82" t="s">
        <v>298</v>
      </c>
      <c r="D75" s="197"/>
      <c r="E75" s="104" t="s">
        <v>395</v>
      </c>
      <c r="F75" s="197"/>
      <c r="G75" s="197"/>
      <c r="H75" s="197"/>
      <c r="I75" s="198"/>
      <c r="J75" s="136">
        <v>233255.4</v>
      </c>
      <c r="K75" s="136">
        <v>0</v>
      </c>
      <c r="L75" s="136"/>
      <c r="M75" s="136">
        <v>233255.4</v>
      </c>
      <c r="N75" s="137"/>
      <c r="O75" s="137"/>
      <c r="P75" s="137"/>
      <c r="Q75" s="137"/>
      <c r="R75" s="137"/>
      <c r="S75" s="137"/>
      <c r="T75" s="137"/>
      <c r="U75" s="137"/>
    </row>
    <row r="76" spans="1:21" s="13" customFormat="1" ht="78.75" hidden="1">
      <c r="A76" s="47" t="s">
        <v>187</v>
      </c>
      <c r="B76" s="36" t="s">
        <v>124</v>
      </c>
      <c r="C76" s="191" t="s">
        <v>298</v>
      </c>
      <c r="D76" s="71" t="s">
        <v>389</v>
      </c>
      <c r="E76" s="71" t="s">
        <v>390</v>
      </c>
      <c r="F76" s="109">
        <v>2924960</v>
      </c>
      <c r="G76" s="109"/>
      <c r="H76" s="109"/>
      <c r="I76" s="82" t="s">
        <v>323</v>
      </c>
      <c r="J76" s="135"/>
      <c r="K76" s="134"/>
      <c r="L76" s="134"/>
      <c r="M76" s="135"/>
      <c r="N76" s="134"/>
      <c r="O76" s="134"/>
      <c r="P76" s="134"/>
      <c r="Q76" s="134"/>
      <c r="R76" s="134"/>
      <c r="S76" s="134"/>
      <c r="T76" s="134"/>
      <c r="U76" s="134"/>
    </row>
    <row r="77" spans="1:21" s="1" customFormat="1" ht="63" hidden="1">
      <c r="A77" s="47" t="s">
        <v>180</v>
      </c>
      <c r="B77" s="35" t="s">
        <v>20</v>
      </c>
      <c r="C77" s="191" t="s">
        <v>298</v>
      </c>
      <c r="D77" s="71" t="s">
        <v>386</v>
      </c>
      <c r="E77" s="82" t="s">
        <v>391</v>
      </c>
      <c r="F77" s="109">
        <v>876210.4</v>
      </c>
      <c r="G77" s="109"/>
      <c r="H77" s="109"/>
      <c r="I77" s="82" t="s">
        <v>321</v>
      </c>
      <c r="J77" s="135" t="e">
        <f>K77+M77</f>
        <v>#REF!</v>
      </c>
      <c r="K77" s="134" t="e">
        <f>#REF!+#REF!</f>
        <v>#REF!</v>
      </c>
      <c r="L77" s="134"/>
      <c r="M77" s="138">
        <v>5027.8</v>
      </c>
      <c r="N77" s="138">
        <v>243195.9</v>
      </c>
      <c r="O77" s="138">
        <v>237717.6</v>
      </c>
      <c r="P77" s="138"/>
      <c r="Q77" s="138">
        <v>5478.3</v>
      </c>
      <c r="R77" s="138"/>
      <c r="S77" s="138"/>
      <c r="T77" s="138"/>
      <c r="U77" s="138"/>
    </row>
    <row r="78" spans="1:21" s="1" customFormat="1" ht="94.5" hidden="1">
      <c r="A78" s="47" t="s">
        <v>181</v>
      </c>
      <c r="B78" s="35" t="s">
        <v>21</v>
      </c>
      <c r="C78" s="191" t="s">
        <v>298</v>
      </c>
      <c r="D78" s="71" t="s">
        <v>378</v>
      </c>
      <c r="E78" s="82" t="s">
        <v>392</v>
      </c>
      <c r="F78" s="109">
        <v>382276.3</v>
      </c>
      <c r="G78" s="109"/>
      <c r="H78" s="109"/>
      <c r="I78" s="82" t="s">
        <v>322</v>
      </c>
      <c r="J78" s="135"/>
      <c r="K78" s="135"/>
      <c r="L78" s="135"/>
      <c r="M78" s="138"/>
      <c r="N78" s="138">
        <v>139080</v>
      </c>
      <c r="O78" s="138">
        <v>135948</v>
      </c>
      <c r="P78" s="138"/>
      <c r="Q78" s="138">
        <v>3132</v>
      </c>
      <c r="R78" s="138">
        <v>146402.27497</v>
      </c>
      <c r="S78" s="138">
        <v>143103.6</v>
      </c>
      <c r="T78" s="138"/>
      <c r="U78" s="138">
        <v>3298.7</v>
      </c>
    </row>
    <row r="79" spans="1:21" s="1" customFormat="1" ht="94.5" hidden="1">
      <c r="A79" s="47" t="s">
        <v>189</v>
      </c>
      <c r="B79" s="35" t="s">
        <v>171</v>
      </c>
      <c r="C79" s="82" t="s">
        <v>298</v>
      </c>
      <c r="D79" s="71"/>
      <c r="E79" s="82"/>
      <c r="F79" s="82"/>
      <c r="G79" s="82"/>
      <c r="H79" s="82"/>
      <c r="I79" s="109"/>
      <c r="J79" s="135"/>
      <c r="K79" s="132"/>
      <c r="L79" s="132"/>
      <c r="M79" s="138"/>
      <c r="N79" s="138"/>
      <c r="O79" s="138"/>
      <c r="P79" s="138"/>
      <c r="Q79" s="138"/>
      <c r="R79" s="138"/>
      <c r="S79" s="138"/>
      <c r="T79" s="138"/>
      <c r="U79" s="138"/>
    </row>
    <row r="80" spans="1:21" s="1" customFormat="1" ht="94.5" hidden="1">
      <c r="A80" s="47" t="s">
        <v>190</v>
      </c>
      <c r="B80" s="35" t="s">
        <v>169</v>
      </c>
      <c r="C80" s="82" t="s">
        <v>298</v>
      </c>
      <c r="D80" s="71"/>
      <c r="E80" s="82"/>
      <c r="F80" s="82"/>
      <c r="G80" s="82"/>
      <c r="H80" s="82"/>
      <c r="I80" s="109"/>
      <c r="J80" s="135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</row>
    <row r="81" spans="1:21" s="1" customFormat="1" ht="94.5" hidden="1">
      <c r="A81" s="47" t="s">
        <v>191</v>
      </c>
      <c r="B81" s="35" t="s">
        <v>170</v>
      </c>
      <c r="C81" s="82" t="s">
        <v>298</v>
      </c>
      <c r="D81" s="71"/>
      <c r="E81" s="82"/>
      <c r="F81" s="82"/>
      <c r="G81" s="82"/>
      <c r="H81" s="82"/>
      <c r="I81" s="109"/>
      <c r="J81" s="135"/>
      <c r="K81" s="132"/>
      <c r="L81" s="132"/>
      <c r="M81" s="138"/>
      <c r="N81" s="138"/>
      <c r="O81" s="138"/>
      <c r="P81" s="138"/>
      <c r="Q81" s="138"/>
      <c r="R81" s="138"/>
      <c r="S81" s="138"/>
      <c r="T81" s="138"/>
      <c r="U81" s="138"/>
    </row>
    <row r="82" spans="1:21" s="22" customFormat="1" ht="31.5" hidden="1">
      <c r="A82" s="37"/>
      <c r="B82" s="37" t="s">
        <v>39</v>
      </c>
      <c r="C82" s="83" t="s">
        <v>298</v>
      </c>
      <c r="D82" s="110"/>
      <c r="E82" s="110"/>
      <c r="F82" s="110"/>
      <c r="G82" s="110"/>
      <c r="H82" s="110"/>
      <c r="I82" s="110"/>
      <c r="J82" s="140">
        <f t="shared" ref="J82:U82" si="29">SUM(J83:J131)</f>
        <v>119882.29999999994</v>
      </c>
      <c r="K82" s="140" t="e">
        <f t="shared" si="29"/>
        <v>#REF!</v>
      </c>
      <c r="L82" s="140"/>
      <c r="M82" s="140">
        <f t="shared" si="29"/>
        <v>2700.5000000000009</v>
      </c>
      <c r="N82" s="140">
        <f t="shared" si="29"/>
        <v>104848.2</v>
      </c>
      <c r="O82" s="140">
        <f t="shared" si="29"/>
        <v>102486.20000000001</v>
      </c>
      <c r="P82" s="140"/>
      <c r="Q82" s="140">
        <f t="shared" si="29"/>
        <v>2362</v>
      </c>
      <c r="R82" s="140">
        <f t="shared" si="29"/>
        <v>43280.799999999996</v>
      </c>
      <c r="S82" s="140">
        <f t="shared" si="29"/>
        <v>42306.400000000001</v>
      </c>
      <c r="T82" s="140"/>
      <c r="U82" s="140">
        <f t="shared" si="29"/>
        <v>974.39999999999986</v>
      </c>
    </row>
    <row r="83" spans="1:21" s="1" customFormat="1" ht="20.25" hidden="1" customHeight="1">
      <c r="A83" s="47" t="s">
        <v>182</v>
      </c>
      <c r="B83" s="38" t="s">
        <v>40</v>
      </c>
      <c r="C83" s="200" t="s">
        <v>298</v>
      </c>
      <c r="D83" s="200">
        <v>2023</v>
      </c>
      <c r="E83" s="200" t="s">
        <v>404</v>
      </c>
      <c r="F83" s="201">
        <v>9035</v>
      </c>
      <c r="G83" s="112"/>
      <c r="H83" s="112"/>
      <c r="I83" s="202"/>
      <c r="J83" s="138">
        <v>5209.3999999999996</v>
      </c>
      <c r="K83" s="138">
        <v>5092</v>
      </c>
      <c r="L83" s="138"/>
      <c r="M83" s="138">
        <v>117.4</v>
      </c>
      <c r="N83" s="138"/>
      <c r="O83" s="138"/>
      <c r="P83" s="138"/>
      <c r="Q83" s="138"/>
      <c r="R83" s="138"/>
      <c r="S83" s="138"/>
      <c r="T83" s="138"/>
      <c r="U83" s="138"/>
    </row>
    <row r="84" spans="1:21" s="1" customFormat="1" ht="31.5" hidden="1">
      <c r="A84" s="47" t="s">
        <v>183</v>
      </c>
      <c r="B84" s="38" t="s">
        <v>41</v>
      </c>
      <c r="C84" s="200" t="s">
        <v>298</v>
      </c>
      <c r="D84" s="200">
        <v>2023</v>
      </c>
      <c r="E84" s="200" t="s">
        <v>404</v>
      </c>
      <c r="F84" s="201">
        <v>9035</v>
      </c>
      <c r="G84" s="112"/>
      <c r="H84" s="112"/>
      <c r="I84" s="202"/>
      <c r="J84" s="138">
        <v>5209.3999999999996</v>
      </c>
      <c r="K84" s="138">
        <v>5092</v>
      </c>
      <c r="L84" s="138"/>
      <c r="M84" s="138">
        <v>117.4</v>
      </c>
      <c r="N84" s="138"/>
      <c r="O84" s="138"/>
      <c r="P84" s="138"/>
      <c r="Q84" s="138"/>
      <c r="R84" s="138"/>
      <c r="S84" s="138"/>
      <c r="T84" s="138"/>
      <c r="U84" s="138"/>
    </row>
    <row r="85" spans="1:21" s="1" customFormat="1" ht="31.5" hidden="1">
      <c r="A85" s="47" t="s">
        <v>184</v>
      </c>
      <c r="B85" s="38" t="s">
        <v>42</v>
      </c>
      <c r="C85" s="200" t="s">
        <v>298</v>
      </c>
      <c r="D85" s="200">
        <v>2023</v>
      </c>
      <c r="E85" s="200" t="s">
        <v>404</v>
      </c>
      <c r="F85" s="201">
        <v>9035</v>
      </c>
      <c r="G85" s="112"/>
      <c r="H85" s="112"/>
      <c r="I85" s="202"/>
      <c r="J85" s="138">
        <v>5209.3999999999996</v>
      </c>
      <c r="K85" s="138">
        <v>5092</v>
      </c>
      <c r="L85" s="138"/>
      <c r="M85" s="138">
        <v>117.4</v>
      </c>
      <c r="N85" s="138"/>
      <c r="O85" s="138"/>
      <c r="P85" s="138"/>
      <c r="Q85" s="138"/>
      <c r="R85" s="138"/>
      <c r="S85" s="138"/>
      <c r="T85" s="138"/>
      <c r="U85" s="138"/>
    </row>
    <row r="86" spans="1:21" s="1" customFormat="1" ht="31.5" hidden="1">
      <c r="A86" s="47" t="s">
        <v>185</v>
      </c>
      <c r="B86" s="38" t="s">
        <v>43</v>
      </c>
      <c r="C86" s="200" t="s">
        <v>298</v>
      </c>
      <c r="D86" s="200">
        <v>2023</v>
      </c>
      <c r="E86" s="200" t="s">
        <v>404</v>
      </c>
      <c r="F86" s="201">
        <v>9035</v>
      </c>
      <c r="G86" s="112"/>
      <c r="H86" s="112"/>
      <c r="I86" s="202"/>
      <c r="J86" s="138">
        <v>5209.3999999999996</v>
      </c>
      <c r="K86" s="138">
        <v>5092</v>
      </c>
      <c r="L86" s="138"/>
      <c r="M86" s="138">
        <v>117.4</v>
      </c>
      <c r="N86" s="138"/>
      <c r="O86" s="138"/>
      <c r="P86" s="138"/>
      <c r="Q86" s="138"/>
      <c r="R86" s="138"/>
      <c r="S86" s="138"/>
      <c r="T86" s="138"/>
      <c r="U86" s="138"/>
    </row>
    <row r="87" spans="1:21" s="1" customFormat="1" ht="31.5" hidden="1">
      <c r="A87" s="47" t="s">
        <v>342</v>
      </c>
      <c r="B87" s="38" t="s">
        <v>44</v>
      </c>
      <c r="C87" s="200" t="s">
        <v>298</v>
      </c>
      <c r="D87" s="200">
        <v>2023</v>
      </c>
      <c r="E87" s="200" t="s">
        <v>404</v>
      </c>
      <c r="F87" s="201">
        <v>9035</v>
      </c>
      <c r="G87" s="112"/>
      <c r="H87" s="112"/>
      <c r="I87" s="202"/>
      <c r="J87" s="138">
        <v>5209.3999999999996</v>
      </c>
      <c r="K87" s="138">
        <v>5092</v>
      </c>
      <c r="L87" s="138"/>
      <c r="M87" s="138">
        <v>117.4</v>
      </c>
      <c r="N87" s="138"/>
      <c r="O87" s="138"/>
      <c r="P87" s="138"/>
      <c r="Q87" s="138"/>
      <c r="R87" s="138"/>
      <c r="S87" s="138"/>
      <c r="T87" s="138"/>
      <c r="U87" s="138"/>
    </row>
    <row r="88" spans="1:21" s="1" customFormat="1" ht="31.5" hidden="1">
      <c r="A88" s="47" t="s">
        <v>186</v>
      </c>
      <c r="B88" s="38" t="s">
        <v>45</v>
      </c>
      <c r="C88" s="200" t="s">
        <v>298</v>
      </c>
      <c r="D88" s="200">
        <v>2023</v>
      </c>
      <c r="E88" s="200" t="s">
        <v>404</v>
      </c>
      <c r="F88" s="201">
        <v>9035</v>
      </c>
      <c r="G88" s="112"/>
      <c r="H88" s="112"/>
      <c r="I88" s="202"/>
      <c r="J88" s="138">
        <v>5209.3999999999996</v>
      </c>
      <c r="K88" s="138">
        <v>5092</v>
      </c>
      <c r="L88" s="138"/>
      <c r="M88" s="138">
        <v>117.4</v>
      </c>
      <c r="N88" s="138"/>
      <c r="O88" s="138"/>
      <c r="P88" s="138"/>
      <c r="Q88" s="138"/>
      <c r="R88" s="138"/>
      <c r="S88" s="138"/>
      <c r="T88" s="138"/>
      <c r="U88" s="138"/>
    </row>
    <row r="89" spans="1:21" s="1" customFormat="1" ht="31.5" hidden="1">
      <c r="A89" s="47" t="s">
        <v>187</v>
      </c>
      <c r="B89" s="38" t="s">
        <v>46</v>
      </c>
      <c r="C89" s="200" t="s">
        <v>298</v>
      </c>
      <c r="D89" s="200">
        <v>2023</v>
      </c>
      <c r="E89" s="200" t="s">
        <v>404</v>
      </c>
      <c r="F89" s="201">
        <v>9035</v>
      </c>
      <c r="G89" s="112"/>
      <c r="H89" s="112"/>
      <c r="I89" s="202"/>
      <c r="J89" s="138">
        <v>0</v>
      </c>
      <c r="K89" s="138">
        <v>0</v>
      </c>
      <c r="L89" s="138"/>
      <c r="M89" s="138">
        <v>0</v>
      </c>
      <c r="N89" s="138"/>
      <c r="O89" s="138"/>
      <c r="P89" s="138"/>
      <c r="Q89" s="138"/>
      <c r="R89" s="138">
        <v>5410.1</v>
      </c>
      <c r="S89" s="138">
        <v>5288.3</v>
      </c>
      <c r="T89" s="138"/>
      <c r="U89" s="138">
        <v>121.8</v>
      </c>
    </row>
    <row r="90" spans="1:21" s="1" customFormat="1" ht="31.5" hidden="1">
      <c r="A90" s="47" t="s">
        <v>343</v>
      </c>
      <c r="B90" s="38" t="s">
        <v>47</v>
      </c>
      <c r="C90" s="200" t="s">
        <v>298</v>
      </c>
      <c r="D90" s="200">
        <v>2023</v>
      </c>
      <c r="E90" s="200" t="s">
        <v>404</v>
      </c>
      <c r="F90" s="201">
        <v>10484.900000000001</v>
      </c>
      <c r="G90" s="112"/>
      <c r="H90" s="112"/>
      <c r="I90" s="202"/>
      <c r="J90" s="138">
        <v>10484.900000000001</v>
      </c>
      <c r="K90" s="138">
        <v>10248.700000000001</v>
      </c>
      <c r="L90" s="138"/>
      <c r="M90" s="138">
        <v>236.2</v>
      </c>
      <c r="N90" s="138"/>
      <c r="O90" s="138"/>
      <c r="P90" s="138"/>
      <c r="Q90" s="138"/>
      <c r="R90" s="138"/>
      <c r="S90" s="138"/>
      <c r="T90" s="138"/>
      <c r="U90" s="138"/>
    </row>
    <row r="91" spans="1:21" s="1" customFormat="1" ht="31.5" hidden="1">
      <c r="A91" s="47" t="s">
        <v>188</v>
      </c>
      <c r="B91" s="38" t="s">
        <v>48</v>
      </c>
      <c r="C91" s="200" t="s">
        <v>298</v>
      </c>
      <c r="D91" s="200">
        <v>2023</v>
      </c>
      <c r="E91" s="200" t="s">
        <v>404</v>
      </c>
      <c r="F91" s="201">
        <v>9035</v>
      </c>
      <c r="G91" s="112"/>
      <c r="H91" s="112"/>
      <c r="I91" s="202"/>
      <c r="J91" s="138">
        <v>5209.3999999999996</v>
      </c>
      <c r="K91" s="138">
        <v>5092</v>
      </c>
      <c r="L91" s="138"/>
      <c r="M91" s="138">
        <v>117.4</v>
      </c>
      <c r="N91" s="138"/>
      <c r="O91" s="138"/>
      <c r="P91" s="138"/>
      <c r="Q91" s="138"/>
      <c r="R91" s="138"/>
      <c r="S91" s="138"/>
      <c r="T91" s="138"/>
      <c r="U91" s="138"/>
    </row>
    <row r="92" spans="1:21" s="1" customFormat="1" ht="31.5" hidden="1">
      <c r="A92" s="47" t="s">
        <v>189</v>
      </c>
      <c r="B92" s="38" t="s">
        <v>49</v>
      </c>
      <c r="C92" s="200" t="s">
        <v>298</v>
      </c>
      <c r="D92" s="200">
        <v>2023</v>
      </c>
      <c r="E92" s="200" t="s">
        <v>404</v>
      </c>
      <c r="F92" s="201">
        <v>9035</v>
      </c>
      <c r="G92" s="112"/>
      <c r="H92" s="112"/>
      <c r="I92" s="202"/>
      <c r="J92" s="138">
        <v>5209.3999999999996</v>
      </c>
      <c r="K92" s="138">
        <v>5092</v>
      </c>
      <c r="L92" s="138"/>
      <c r="M92" s="138">
        <v>117.4</v>
      </c>
      <c r="N92" s="138"/>
      <c r="O92" s="138"/>
      <c r="P92" s="138"/>
      <c r="Q92" s="138"/>
      <c r="R92" s="138"/>
      <c r="S92" s="138"/>
      <c r="T92" s="138"/>
      <c r="U92" s="138"/>
    </row>
    <row r="93" spans="1:21" s="1" customFormat="1" ht="31.5" hidden="1">
      <c r="A93" s="47" t="s">
        <v>190</v>
      </c>
      <c r="B93" s="38" t="s">
        <v>50</v>
      </c>
      <c r="C93" s="200" t="s">
        <v>298</v>
      </c>
      <c r="D93" s="200">
        <v>2023</v>
      </c>
      <c r="E93" s="200" t="s">
        <v>404</v>
      </c>
      <c r="F93" s="201">
        <v>9035</v>
      </c>
      <c r="G93" s="112"/>
      <c r="H93" s="112"/>
      <c r="I93" s="202"/>
      <c r="J93" s="138">
        <v>5209.3999999999996</v>
      </c>
      <c r="K93" s="138">
        <v>5092</v>
      </c>
      <c r="L93" s="138"/>
      <c r="M93" s="138">
        <v>117.4</v>
      </c>
      <c r="N93" s="138"/>
      <c r="O93" s="138"/>
      <c r="P93" s="138"/>
      <c r="Q93" s="138"/>
      <c r="R93" s="138"/>
      <c r="S93" s="138"/>
      <c r="T93" s="138"/>
      <c r="U93" s="138"/>
    </row>
    <row r="94" spans="1:21" s="1" customFormat="1" ht="31.5" hidden="1">
      <c r="A94" s="47" t="s">
        <v>191</v>
      </c>
      <c r="B94" s="38" t="s">
        <v>51</v>
      </c>
      <c r="C94" s="200" t="s">
        <v>298</v>
      </c>
      <c r="D94" s="200">
        <v>2023</v>
      </c>
      <c r="E94" s="200" t="s">
        <v>404</v>
      </c>
      <c r="F94" s="201">
        <v>9035</v>
      </c>
      <c r="G94" s="112"/>
      <c r="H94" s="112"/>
      <c r="I94" s="202"/>
      <c r="J94" s="138">
        <v>5209.4000000000005</v>
      </c>
      <c r="K94" s="138">
        <v>5092.1000000000004</v>
      </c>
      <c r="L94" s="138"/>
      <c r="M94" s="138">
        <v>117.3</v>
      </c>
      <c r="N94" s="138"/>
      <c r="O94" s="138"/>
      <c r="P94" s="138"/>
      <c r="Q94" s="138"/>
      <c r="R94" s="138"/>
      <c r="S94" s="138"/>
      <c r="T94" s="138"/>
      <c r="U94" s="138"/>
    </row>
    <row r="95" spans="1:21" s="13" customFormat="1" ht="31.5" hidden="1">
      <c r="A95" s="47" t="s">
        <v>192</v>
      </c>
      <c r="B95" s="38" t="s">
        <v>53</v>
      </c>
      <c r="C95" s="200" t="s">
        <v>298</v>
      </c>
      <c r="D95" s="200">
        <v>2023</v>
      </c>
      <c r="E95" s="200" t="s">
        <v>404</v>
      </c>
      <c r="F95" s="201">
        <v>9035</v>
      </c>
      <c r="G95" s="112"/>
      <c r="H95" s="112"/>
      <c r="I95" s="202"/>
      <c r="J95" s="138">
        <v>5209.4000000000005</v>
      </c>
      <c r="K95" s="138">
        <v>5092.1000000000004</v>
      </c>
      <c r="L95" s="138"/>
      <c r="M95" s="138">
        <v>117.3</v>
      </c>
      <c r="N95" s="135"/>
      <c r="O95" s="135"/>
      <c r="P95" s="135"/>
      <c r="Q95" s="135"/>
      <c r="R95" s="135"/>
      <c r="S95" s="135"/>
      <c r="T95" s="135"/>
      <c r="U95" s="135"/>
    </row>
    <row r="96" spans="1:21" s="13" customFormat="1" ht="31.5" hidden="1">
      <c r="A96" s="47" t="s">
        <v>193</v>
      </c>
      <c r="B96" s="38" t="s">
        <v>54</v>
      </c>
      <c r="C96" s="200" t="s">
        <v>298</v>
      </c>
      <c r="D96" s="200">
        <v>2023</v>
      </c>
      <c r="E96" s="200" t="s">
        <v>404</v>
      </c>
      <c r="F96" s="201">
        <v>9035</v>
      </c>
      <c r="G96" s="112"/>
      <c r="H96" s="112"/>
      <c r="I96" s="202"/>
      <c r="J96" s="138">
        <v>5209.4000000000005</v>
      </c>
      <c r="K96" s="138">
        <v>5092.1000000000004</v>
      </c>
      <c r="L96" s="138"/>
      <c r="M96" s="138">
        <v>117.3</v>
      </c>
      <c r="N96" s="135"/>
      <c r="O96" s="135"/>
      <c r="P96" s="135"/>
      <c r="Q96" s="135"/>
      <c r="R96" s="135"/>
      <c r="S96" s="135"/>
      <c r="T96" s="135"/>
      <c r="U96" s="135"/>
    </row>
    <row r="97" spans="1:22" s="13" customFormat="1" ht="31.5" hidden="1">
      <c r="A97" s="47" t="s">
        <v>344</v>
      </c>
      <c r="B97" s="38" t="s">
        <v>55</v>
      </c>
      <c r="C97" s="200" t="s">
        <v>298</v>
      </c>
      <c r="D97" s="200">
        <v>2023</v>
      </c>
      <c r="E97" s="200" t="s">
        <v>404</v>
      </c>
      <c r="F97" s="201">
        <v>9035</v>
      </c>
      <c r="G97" s="112"/>
      <c r="H97" s="112"/>
      <c r="I97" s="202"/>
      <c r="J97" s="138">
        <v>5209.4000000000005</v>
      </c>
      <c r="K97" s="138">
        <v>5092.1000000000004</v>
      </c>
      <c r="L97" s="138"/>
      <c r="M97" s="138">
        <v>117.3</v>
      </c>
      <c r="N97" s="135"/>
      <c r="O97" s="135"/>
      <c r="P97" s="135"/>
      <c r="Q97" s="135"/>
      <c r="R97" s="135"/>
      <c r="S97" s="135"/>
      <c r="T97" s="135"/>
      <c r="U97" s="135"/>
    </row>
    <row r="98" spans="1:22" s="13" customFormat="1" ht="31.5" hidden="1">
      <c r="A98" s="47" t="s">
        <v>345</v>
      </c>
      <c r="B98" s="38" t="s">
        <v>56</v>
      </c>
      <c r="C98" s="200" t="s">
        <v>298</v>
      </c>
      <c r="D98" s="200">
        <v>2023</v>
      </c>
      <c r="E98" s="200" t="s">
        <v>404</v>
      </c>
      <c r="F98" s="201">
        <v>9035</v>
      </c>
      <c r="G98" s="112"/>
      <c r="H98" s="112"/>
      <c r="I98" s="202"/>
      <c r="J98" s="138">
        <v>5209.4000000000005</v>
      </c>
      <c r="K98" s="138">
        <v>5092.1000000000004</v>
      </c>
      <c r="L98" s="138"/>
      <c r="M98" s="138">
        <v>117.3</v>
      </c>
      <c r="N98" s="135"/>
      <c r="O98" s="135"/>
      <c r="P98" s="135"/>
      <c r="Q98" s="135"/>
      <c r="R98" s="135"/>
      <c r="S98" s="135"/>
      <c r="T98" s="135"/>
      <c r="U98" s="135"/>
    </row>
    <row r="99" spans="1:22" s="13" customFormat="1" ht="31.5" hidden="1">
      <c r="A99" s="47" t="s">
        <v>346</v>
      </c>
      <c r="B99" s="38" t="s">
        <v>57</v>
      </c>
      <c r="C99" s="200" t="s">
        <v>298</v>
      </c>
      <c r="D99" s="200">
        <v>2023</v>
      </c>
      <c r="E99" s="200" t="s">
        <v>404</v>
      </c>
      <c r="F99" s="201">
        <v>9035</v>
      </c>
      <c r="G99" s="112"/>
      <c r="H99" s="112"/>
      <c r="I99" s="202"/>
      <c r="J99" s="138">
        <v>5209.4000000000005</v>
      </c>
      <c r="K99" s="138">
        <v>5092.1000000000004</v>
      </c>
      <c r="L99" s="138"/>
      <c r="M99" s="138">
        <v>117.3</v>
      </c>
      <c r="N99" s="135"/>
      <c r="O99" s="135"/>
      <c r="P99" s="135"/>
      <c r="Q99" s="135"/>
      <c r="R99" s="135"/>
      <c r="S99" s="135"/>
      <c r="T99" s="135"/>
      <c r="U99" s="135"/>
    </row>
    <row r="100" spans="1:22" s="13" customFormat="1" ht="31.5" hidden="1">
      <c r="A100" s="47" t="s">
        <v>347</v>
      </c>
      <c r="B100" s="38" t="s">
        <v>58</v>
      </c>
      <c r="C100" s="200" t="s">
        <v>298</v>
      </c>
      <c r="D100" s="200">
        <v>2023</v>
      </c>
      <c r="E100" s="200" t="s">
        <v>404</v>
      </c>
      <c r="F100" s="201">
        <v>9035</v>
      </c>
      <c r="G100" s="112"/>
      <c r="H100" s="112"/>
      <c r="I100" s="202"/>
      <c r="J100" s="138">
        <v>5209.4000000000005</v>
      </c>
      <c r="K100" s="138">
        <v>5092.1000000000004</v>
      </c>
      <c r="L100" s="138"/>
      <c r="M100" s="138">
        <v>117.3</v>
      </c>
      <c r="N100" s="135"/>
      <c r="O100" s="135"/>
      <c r="P100" s="135"/>
      <c r="Q100" s="135"/>
      <c r="R100" s="135"/>
      <c r="S100" s="135"/>
      <c r="T100" s="135"/>
      <c r="U100" s="135"/>
    </row>
    <row r="101" spans="1:22" s="13" customFormat="1" ht="31.5" hidden="1">
      <c r="A101" s="47" t="s">
        <v>348</v>
      </c>
      <c r="B101" s="38" t="s">
        <v>59</v>
      </c>
      <c r="C101" s="200" t="s">
        <v>298</v>
      </c>
      <c r="D101" s="200">
        <v>2023</v>
      </c>
      <c r="E101" s="200" t="s">
        <v>404</v>
      </c>
      <c r="F101" s="201">
        <v>9035</v>
      </c>
      <c r="G101" s="112"/>
      <c r="H101" s="112"/>
      <c r="I101" s="202"/>
      <c r="J101" s="138">
        <v>5209.4000000000005</v>
      </c>
      <c r="K101" s="138">
        <v>5092.1000000000004</v>
      </c>
      <c r="L101" s="138"/>
      <c r="M101" s="138">
        <v>117.3</v>
      </c>
      <c r="N101" s="135"/>
      <c r="O101" s="135"/>
      <c r="P101" s="135"/>
      <c r="Q101" s="135"/>
      <c r="R101" s="135"/>
      <c r="S101" s="135"/>
      <c r="T101" s="135"/>
      <c r="U101" s="135"/>
    </row>
    <row r="102" spans="1:22" s="13" customFormat="1" ht="31.5" hidden="1">
      <c r="A102" s="47" t="s">
        <v>349</v>
      </c>
      <c r="B102" s="38" t="s">
        <v>60</v>
      </c>
      <c r="C102" s="200" t="s">
        <v>298</v>
      </c>
      <c r="D102" s="200">
        <v>2023</v>
      </c>
      <c r="E102" s="200" t="s">
        <v>404</v>
      </c>
      <c r="F102" s="201">
        <v>9035</v>
      </c>
      <c r="G102" s="112"/>
      <c r="H102" s="112"/>
      <c r="I102" s="202"/>
      <c r="J102" s="138">
        <v>5209.4000000000005</v>
      </c>
      <c r="K102" s="138">
        <v>5092.1000000000004</v>
      </c>
      <c r="L102" s="138"/>
      <c r="M102" s="138">
        <v>117.3</v>
      </c>
      <c r="N102" s="135"/>
      <c r="O102" s="135"/>
      <c r="P102" s="135"/>
      <c r="Q102" s="135"/>
      <c r="R102" s="135"/>
      <c r="S102" s="135"/>
      <c r="T102" s="135"/>
      <c r="U102" s="135"/>
    </row>
    <row r="103" spans="1:22" s="13" customFormat="1" ht="31.5" hidden="1">
      <c r="A103" s="47" t="s">
        <v>350</v>
      </c>
      <c r="B103" s="38" t="s">
        <v>61</v>
      </c>
      <c r="C103" s="200" t="s">
        <v>298</v>
      </c>
      <c r="D103" s="200">
        <v>2023</v>
      </c>
      <c r="E103" s="200" t="s">
        <v>404</v>
      </c>
      <c r="F103" s="201">
        <v>9035</v>
      </c>
      <c r="G103" s="112"/>
      <c r="H103" s="112"/>
      <c r="I103" s="202"/>
      <c r="J103" s="138">
        <v>5209.4000000000005</v>
      </c>
      <c r="K103" s="138">
        <v>5092.1000000000004</v>
      </c>
      <c r="L103" s="138"/>
      <c r="M103" s="138">
        <v>117.3</v>
      </c>
      <c r="N103" s="135"/>
      <c r="O103" s="135"/>
      <c r="P103" s="135"/>
      <c r="Q103" s="135"/>
      <c r="R103" s="135"/>
      <c r="S103" s="135"/>
      <c r="T103" s="135"/>
      <c r="U103" s="135"/>
    </row>
    <row r="104" spans="1:22" s="13" customFormat="1" ht="31.5" hidden="1">
      <c r="A104" s="47" t="s">
        <v>351</v>
      </c>
      <c r="B104" s="38" t="s">
        <v>133</v>
      </c>
      <c r="C104" s="200" t="s">
        <v>298</v>
      </c>
      <c r="D104" s="200">
        <v>2023</v>
      </c>
      <c r="E104" s="200" t="s">
        <v>404</v>
      </c>
      <c r="F104" s="201">
        <v>9035</v>
      </c>
      <c r="G104" s="112"/>
      <c r="H104" s="112"/>
      <c r="I104" s="202"/>
      <c r="J104" s="138">
        <v>5209.4000000000005</v>
      </c>
      <c r="K104" s="132" t="e">
        <f>#REF!+#REF!</f>
        <v>#REF!</v>
      </c>
      <c r="L104" s="132"/>
      <c r="M104" s="138">
        <v>117.3</v>
      </c>
      <c r="N104" s="135"/>
      <c r="O104" s="135"/>
      <c r="P104" s="135"/>
      <c r="Q104" s="135"/>
      <c r="R104" s="135"/>
      <c r="S104" s="135"/>
      <c r="T104" s="135"/>
      <c r="U104" s="135"/>
    </row>
    <row r="105" spans="1:22" s="1" customFormat="1" ht="31.5" hidden="1">
      <c r="A105" s="47" t="s">
        <v>352</v>
      </c>
      <c r="B105" s="38" t="s">
        <v>52</v>
      </c>
      <c r="C105" s="200" t="s">
        <v>298</v>
      </c>
      <c r="D105" s="200">
        <v>2024</v>
      </c>
      <c r="E105" s="200" t="s">
        <v>404</v>
      </c>
      <c r="F105" s="201">
        <v>9459.6</v>
      </c>
      <c r="G105" s="112"/>
      <c r="H105" s="112"/>
      <c r="I105" s="202"/>
      <c r="J105" s="138"/>
      <c r="K105" s="132"/>
      <c r="L105" s="132"/>
      <c r="M105" s="138"/>
      <c r="N105" s="138">
        <v>5924</v>
      </c>
      <c r="O105" s="138">
        <v>5790.5</v>
      </c>
      <c r="P105" s="138"/>
      <c r="Q105" s="138">
        <v>133.5</v>
      </c>
      <c r="R105" s="138"/>
      <c r="S105" s="138"/>
      <c r="T105" s="138"/>
      <c r="U105" s="138"/>
    </row>
    <row r="106" spans="1:22" s="13" customFormat="1" ht="31.5" hidden="1">
      <c r="A106" s="47" t="s">
        <v>353</v>
      </c>
      <c r="B106" s="38" t="s">
        <v>62</v>
      </c>
      <c r="C106" s="200" t="s">
        <v>298</v>
      </c>
      <c r="D106" s="200">
        <v>2024</v>
      </c>
      <c r="E106" s="200" t="s">
        <v>404</v>
      </c>
      <c r="F106" s="201">
        <v>9459.6</v>
      </c>
      <c r="G106" s="112"/>
      <c r="H106" s="112"/>
      <c r="I106" s="202"/>
      <c r="J106" s="138"/>
      <c r="K106" s="138"/>
      <c r="L106" s="138"/>
      <c r="M106" s="138"/>
      <c r="N106" s="138">
        <v>5410.2</v>
      </c>
      <c r="O106" s="138">
        <v>5288.3</v>
      </c>
      <c r="P106" s="138"/>
      <c r="Q106" s="138">
        <v>121.9</v>
      </c>
      <c r="R106" s="138"/>
      <c r="S106" s="138"/>
      <c r="T106" s="138"/>
      <c r="U106" s="138"/>
      <c r="V106" s="23">
        <v>97.746806898208902</v>
      </c>
    </row>
    <row r="107" spans="1:22" s="13" customFormat="1" ht="31.5" hidden="1">
      <c r="A107" s="47" t="s">
        <v>194</v>
      </c>
      <c r="B107" s="38" t="s">
        <v>63</v>
      </c>
      <c r="C107" s="200" t="s">
        <v>298</v>
      </c>
      <c r="D107" s="200">
        <v>2024</v>
      </c>
      <c r="E107" s="200" t="s">
        <v>404</v>
      </c>
      <c r="F107" s="201">
        <v>9459.6</v>
      </c>
      <c r="G107" s="112"/>
      <c r="H107" s="112"/>
      <c r="I107" s="202"/>
      <c r="J107" s="138"/>
      <c r="K107" s="138"/>
      <c r="L107" s="138"/>
      <c r="M107" s="138"/>
      <c r="N107" s="138">
        <v>5410.2</v>
      </c>
      <c r="O107" s="138">
        <v>5288.3</v>
      </c>
      <c r="P107" s="138"/>
      <c r="Q107" s="138">
        <v>121.9</v>
      </c>
      <c r="R107" s="138"/>
      <c r="S107" s="138"/>
      <c r="T107" s="138"/>
      <c r="U107" s="138"/>
    </row>
    <row r="108" spans="1:22" s="13" customFormat="1" ht="31.5" hidden="1">
      <c r="A108" s="47" t="s">
        <v>195</v>
      </c>
      <c r="B108" s="38" t="s">
        <v>64</v>
      </c>
      <c r="C108" s="200" t="s">
        <v>298</v>
      </c>
      <c r="D108" s="200">
        <v>2024</v>
      </c>
      <c r="E108" s="200" t="s">
        <v>404</v>
      </c>
      <c r="F108" s="201">
        <v>9459.6</v>
      </c>
      <c r="G108" s="112"/>
      <c r="H108" s="112"/>
      <c r="I108" s="202"/>
      <c r="J108" s="138"/>
      <c r="K108" s="138"/>
      <c r="L108" s="138"/>
      <c r="M108" s="138"/>
      <c r="N108" s="138">
        <v>5410.2</v>
      </c>
      <c r="O108" s="138">
        <v>5288.3</v>
      </c>
      <c r="P108" s="138"/>
      <c r="Q108" s="138">
        <v>121.9</v>
      </c>
      <c r="R108" s="138"/>
      <c r="S108" s="138"/>
      <c r="T108" s="138"/>
      <c r="U108" s="138"/>
    </row>
    <row r="109" spans="1:22" s="13" customFormat="1" ht="31.5" hidden="1">
      <c r="A109" s="47" t="s">
        <v>196</v>
      </c>
      <c r="B109" s="38" t="s">
        <v>65</v>
      </c>
      <c r="C109" s="200" t="s">
        <v>298</v>
      </c>
      <c r="D109" s="200">
        <v>2024</v>
      </c>
      <c r="E109" s="200" t="s">
        <v>404</v>
      </c>
      <c r="F109" s="201">
        <v>9459.6</v>
      </c>
      <c r="G109" s="112"/>
      <c r="H109" s="112"/>
      <c r="I109" s="202"/>
      <c r="J109" s="138"/>
      <c r="K109" s="138"/>
      <c r="L109" s="138"/>
      <c r="M109" s="138"/>
      <c r="N109" s="138">
        <v>5410.0999999999995</v>
      </c>
      <c r="O109" s="138">
        <v>5288.2</v>
      </c>
      <c r="P109" s="138"/>
      <c r="Q109" s="138">
        <v>121.9</v>
      </c>
      <c r="R109" s="138"/>
      <c r="S109" s="138"/>
      <c r="T109" s="138"/>
      <c r="U109" s="138"/>
    </row>
    <row r="110" spans="1:22" s="13" customFormat="1" ht="31.5" hidden="1">
      <c r="A110" s="47" t="s">
        <v>197</v>
      </c>
      <c r="B110" s="38" t="s">
        <v>66</v>
      </c>
      <c r="C110" s="200" t="s">
        <v>298</v>
      </c>
      <c r="D110" s="200">
        <v>2024</v>
      </c>
      <c r="E110" s="200" t="s">
        <v>404</v>
      </c>
      <c r="F110" s="201">
        <v>9459.6</v>
      </c>
      <c r="G110" s="112"/>
      <c r="H110" s="112"/>
      <c r="I110" s="202"/>
      <c r="J110" s="138"/>
      <c r="K110" s="138"/>
      <c r="L110" s="138"/>
      <c r="M110" s="138"/>
      <c r="N110" s="138">
        <v>5410.0999999999995</v>
      </c>
      <c r="O110" s="138">
        <v>5288.2</v>
      </c>
      <c r="P110" s="138"/>
      <c r="Q110" s="138">
        <v>121.9</v>
      </c>
      <c r="R110" s="138"/>
      <c r="S110" s="138"/>
      <c r="T110" s="138"/>
      <c r="U110" s="138"/>
    </row>
    <row r="111" spans="1:22" s="13" customFormat="1" ht="31.5" hidden="1">
      <c r="A111" s="47" t="s">
        <v>198</v>
      </c>
      <c r="B111" s="38" t="s">
        <v>67</v>
      </c>
      <c r="C111" s="200" t="s">
        <v>298</v>
      </c>
      <c r="D111" s="200">
        <v>2024</v>
      </c>
      <c r="E111" s="200" t="s">
        <v>404</v>
      </c>
      <c r="F111" s="201">
        <v>9459.6</v>
      </c>
      <c r="G111" s="112"/>
      <c r="H111" s="112"/>
      <c r="I111" s="202"/>
      <c r="J111" s="138"/>
      <c r="K111" s="138"/>
      <c r="L111" s="138"/>
      <c r="M111" s="138"/>
      <c r="N111" s="138">
        <v>5410.0999999999995</v>
      </c>
      <c r="O111" s="138">
        <v>5288.2</v>
      </c>
      <c r="P111" s="138"/>
      <c r="Q111" s="138">
        <v>121.9</v>
      </c>
      <c r="R111" s="138"/>
      <c r="S111" s="138"/>
      <c r="T111" s="138"/>
      <c r="U111" s="138"/>
    </row>
    <row r="112" spans="1:22" s="25" customFormat="1" ht="31.5" hidden="1">
      <c r="A112" s="47" t="s">
        <v>199</v>
      </c>
      <c r="B112" s="38" t="s">
        <v>135</v>
      </c>
      <c r="C112" s="200" t="s">
        <v>298</v>
      </c>
      <c r="D112" s="200">
        <v>2024</v>
      </c>
      <c r="E112" s="200" t="s">
        <v>404</v>
      </c>
      <c r="F112" s="201">
        <v>5924.1</v>
      </c>
      <c r="G112" s="112"/>
      <c r="H112" s="112"/>
      <c r="I112" s="202"/>
      <c r="J112" s="138"/>
      <c r="K112" s="138"/>
      <c r="L112" s="138"/>
      <c r="M112" s="138"/>
      <c r="N112" s="138">
        <v>5924.1</v>
      </c>
      <c r="O112" s="138">
        <v>5790.6</v>
      </c>
      <c r="P112" s="138"/>
      <c r="Q112" s="138">
        <v>133.5</v>
      </c>
      <c r="R112" s="138"/>
      <c r="S112" s="138"/>
      <c r="T112" s="138"/>
      <c r="U112" s="138"/>
    </row>
    <row r="113" spans="1:21" s="13" customFormat="1" ht="31.5" hidden="1">
      <c r="A113" s="47" t="s">
        <v>200</v>
      </c>
      <c r="B113" s="38" t="s">
        <v>68</v>
      </c>
      <c r="C113" s="200" t="s">
        <v>298</v>
      </c>
      <c r="D113" s="200">
        <v>2024</v>
      </c>
      <c r="E113" s="200" t="s">
        <v>404</v>
      </c>
      <c r="F113" s="201">
        <v>5410.0999999999995</v>
      </c>
      <c r="G113" s="112"/>
      <c r="H113" s="112"/>
      <c r="I113" s="202"/>
      <c r="J113" s="138"/>
      <c r="K113" s="138"/>
      <c r="L113" s="138"/>
      <c r="M113" s="138"/>
      <c r="N113" s="138">
        <v>5410.0999999999995</v>
      </c>
      <c r="O113" s="138">
        <v>5288.2</v>
      </c>
      <c r="P113" s="138"/>
      <c r="Q113" s="138">
        <v>121.9</v>
      </c>
      <c r="R113" s="138"/>
      <c r="S113" s="138"/>
      <c r="T113" s="138"/>
      <c r="U113" s="138"/>
    </row>
    <row r="114" spans="1:21" s="13" customFormat="1" ht="31.5" hidden="1">
      <c r="A114" s="47" t="s">
        <v>201</v>
      </c>
      <c r="B114" s="38" t="s">
        <v>69</v>
      </c>
      <c r="C114" s="200" t="s">
        <v>298</v>
      </c>
      <c r="D114" s="200">
        <v>2024</v>
      </c>
      <c r="E114" s="200" t="s">
        <v>404</v>
      </c>
      <c r="F114" s="201">
        <v>5410.1</v>
      </c>
      <c r="G114" s="112"/>
      <c r="H114" s="112"/>
      <c r="I114" s="202"/>
      <c r="J114" s="138"/>
      <c r="K114" s="138"/>
      <c r="L114" s="138"/>
      <c r="M114" s="138"/>
      <c r="N114" s="138">
        <v>5410.1</v>
      </c>
      <c r="O114" s="138">
        <v>5288.3</v>
      </c>
      <c r="P114" s="138"/>
      <c r="Q114" s="138">
        <v>121.8</v>
      </c>
      <c r="R114" s="138"/>
      <c r="S114" s="138"/>
      <c r="T114" s="138"/>
      <c r="U114" s="138"/>
    </row>
    <row r="115" spans="1:21" s="13" customFormat="1" ht="31.5" hidden="1">
      <c r="A115" s="47" t="s">
        <v>202</v>
      </c>
      <c r="B115" s="38" t="s">
        <v>70</v>
      </c>
      <c r="C115" s="200" t="s">
        <v>298</v>
      </c>
      <c r="D115" s="200">
        <v>2024</v>
      </c>
      <c r="E115" s="200" t="s">
        <v>404</v>
      </c>
      <c r="F115" s="201">
        <v>5410.1</v>
      </c>
      <c r="G115" s="112"/>
      <c r="H115" s="112"/>
      <c r="I115" s="202"/>
      <c r="J115" s="138"/>
      <c r="K115" s="138"/>
      <c r="L115" s="138"/>
      <c r="M115" s="138"/>
      <c r="N115" s="138">
        <v>5410.1</v>
      </c>
      <c r="O115" s="138">
        <v>5288.3</v>
      </c>
      <c r="P115" s="138"/>
      <c r="Q115" s="138">
        <v>121.8</v>
      </c>
      <c r="R115" s="138"/>
      <c r="S115" s="138"/>
      <c r="T115" s="138"/>
      <c r="U115" s="138"/>
    </row>
    <row r="116" spans="1:21" s="25" customFormat="1" ht="31.5" hidden="1">
      <c r="A116" s="47" t="s">
        <v>203</v>
      </c>
      <c r="B116" s="38" t="s">
        <v>136</v>
      </c>
      <c r="C116" s="200" t="s">
        <v>298</v>
      </c>
      <c r="D116" s="200">
        <v>2024</v>
      </c>
      <c r="E116" s="200" t="s">
        <v>404</v>
      </c>
      <c r="F116" s="201">
        <v>5924</v>
      </c>
      <c r="G116" s="112"/>
      <c r="H116" s="112"/>
      <c r="I116" s="202"/>
      <c r="J116" s="138"/>
      <c r="K116" s="138"/>
      <c r="L116" s="138"/>
      <c r="M116" s="138"/>
      <c r="N116" s="138">
        <v>5924</v>
      </c>
      <c r="O116" s="138">
        <v>5790.5</v>
      </c>
      <c r="P116" s="138"/>
      <c r="Q116" s="138">
        <v>133.5</v>
      </c>
      <c r="R116" s="138"/>
      <c r="S116" s="138"/>
      <c r="T116" s="138"/>
      <c r="U116" s="138"/>
    </row>
    <row r="117" spans="1:21" s="25" customFormat="1" ht="31.5" hidden="1">
      <c r="A117" s="47" t="s">
        <v>204</v>
      </c>
      <c r="B117" s="38" t="s">
        <v>71</v>
      </c>
      <c r="C117" s="200" t="s">
        <v>298</v>
      </c>
      <c r="D117" s="200">
        <v>2024</v>
      </c>
      <c r="E117" s="200" t="s">
        <v>404</v>
      </c>
      <c r="F117" s="201">
        <v>5410.1</v>
      </c>
      <c r="G117" s="112"/>
      <c r="H117" s="112"/>
      <c r="I117" s="202"/>
      <c r="J117" s="138"/>
      <c r="K117" s="138"/>
      <c r="L117" s="138"/>
      <c r="M117" s="138"/>
      <c r="N117" s="138">
        <v>5410.1</v>
      </c>
      <c r="O117" s="138">
        <v>5288.3</v>
      </c>
      <c r="P117" s="138"/>
      <c r="Q117" s="138">
        <v>121.8</v>
      </c>
      <c r="R117" s="138"/>
      <c r="S117" s="138"/>
      <c r="T117" s="138"/>
      <c r="U117" s="138"/>
    </row>
    <row r="118" spans="1:21" s="25" customFormat="1" ht="31.5" hidden="1">
      <c r="A118" s="47" t="s">
        <v>205</v>
      </c>
      <c r="B118" s="38" t="s">
        <v>137</v>
      </c>
      <c r="C118" s="200" t="s">
        <v>298</v>
      </c>
      <c r="D118" s="200">
        <v>2024</v>
      </c>
      <c r="E118" s="200" t="s">
        <v>404</v>
      </c>
      <c r="F118" s="201">
        <v>5924</v>
      </c>
      <c r="G118" s="112"/>
      <c r="H118" s="112"/>
      <c r="I118" s="202"/>
      <c r="J118" s="138"/>
      <c r="K118" s="138"/>
      <c r="L118" s="138"/>
      <c r="M118" s="138"/>
      <c r="N118" s="138">
        <v>5924</v>
      </c>
      <c r="O118" s="138">
        <v>5790.5</v>
      </c>
      <c r="P118" s="138"/>
      <c r="Q118" s="138">
        <v>133.5</v>
      </c>
      <c r="R118" s="138"/>
      <c r="S118" s="138"/>
      <c r="T118" s="138"/>
      <c r="U118" s="138"/>
    </row>
    <row r="119" spans="1:21" s="13" customFormat="1" ht="31.5" hidden="1">
      <c r="A119" s="47" t="s">
        <v>206</v>
      </c>
      <c r="B119" s="38" t="s">
        <v>72</v>
      </c>
      <c r="C119" s="200" t="s">
        <v>298</v>
      </c>
      <c r="D119" s="200">
        <v>2024</v>
      </c>
      <c r="E119" s="200" t="s">
        <v>404</v>
      </c>
      <c r="F119" s="201">
        <v>5410.1</v>
      </c>
      <c r="G119" s="112"/>
      <c r="H119" s="112"/>
      <c r="I119" s="202"/>
      <c r="J119" s="138"/>
      <c r="K119" s="138"/>
      <c r="L119" s="138"/>
      <c r="M119" s="138"/>
      <c r="N119" s="138">
        <v>5410.1</v>
      </c>
      <c r="O119" s="138">
        <v>5288.3</v>
      </c>
      <c r="P119" s="138"/>
      <c r="Q119" s="138">
        <v>121.8</v>
      </c>
      <c r="R119" s="138"/>
      <c r="S119" s="138"/>
      <c r="T119" s="138"/>
      <c r="U119" s="138"/>
    </row>
    <row r="120" spans="1:21" s="13" customFormat="1" ht="31.5" hidden="1">
      <c r="A120" s="47" t="s">
        <v>207</v>
      </c>
      <c r="B120" s="38" t="s">
        <v>73</v>
      </c>
      <c r="C120" s="200" t="s">
        <v>298</v>
      </c>
      <c r="D120" s="200">
        <v>2024</v>
      </c>
      <c r="E120" s="200" t="s">
        <v>404</v>
      </c>
      <c r="F120" s="201">
        <v>5410.1</v>
      </c>
      <c r="G120" s="112"/>
      <c r="H120" s="112"/>
      <c r="I120" s="202"/>
      <c r="J120" s="138"/>
      <c r="K120" s="138"/>
      <c r="L120" s="138"/>
      <c r="M120" s="138"/>
      <c r="N120" s="138">
        <v>5410.1</v>
      </c>
      <c r="O120" s="138">
        <v>5288.3</v>
      </c>
      <c r="P120" s="138"/>
      <c r="Q120" s="138">
        <v>121.8</v>
      </c>
      <c r="R120" s="138"/>
      <c r="S120" s="138"/>
      <c r="T120" s="138"/>
      <c r="U120" s="138"/>
    </row>
    <row r="121" spans="1:21" s="13" customFormat="1" ht="31.5" hidden="1">
      <c r="A121" s="47" t="s">
        <v>208</v>
      </c>
      <c r="B121" s="38" t="s">
        <v>74</v>
      </c>
      <c r="C121" s="200" t="s">
        <v>298</v>
      </c>
      <c r="D121" s="200">
        <v>2024</v>
      </c>
      <c r="E121" s="200" t="s">
        <v>404</v>
      </c>
      <c r="F121" s="201">
        <v>5410.2</v>
      </c>
      <c r="G121" s="112"/>
      <c r="H121" s="112"/>
      <c r="I121" s="202"/>
      <c r="J121" s="138"/>
      <c r="K121" s="138"/>
      <c r="L121" s="138"/>
      <c r="M121" s="138"/>
      <c r="N121" s="138">
        <v>5410.2</v>
      </c>
      <c r="O121" s="138">
        <v>5288.3</v>
      </c>
      <c r="P121" s="138"/>
      <c r="Q121" s="138">
        <v>121.9</v>
      </c>
      <c r="R121" s="138"/>
      <c r="S121" s="138"/>
      <c r="T121" s="138"/>
      <c r="U121" s="138"/>
    </row>
    <row r="122" spans="1:21" s="13" customFormat="1" ht="31.5" hidden="1">
      <c r="A122" s="47" t="s">
        <v>209</v>
      </c>
      <c r="B122" s="38" t="s">
        <v>75</v>
      </c>
      <c r="C122" s="200" t="s">
        <v>298</v>
      </c>
      <c r="D122" s="200">
        <v>2024</v>
      </c>
      <c r="E122" s="200" t="s">
        <v>404</v>
      </c>
      <c r="F122" s="201">
        <v>5410.2</v>
      </c>
      <c r="G122" s="112"/>
      <c r="H122" s="112"/>
      <c r="I122" s="202"/>
      <c r="J122" s="138"/>
      <c r="K122" s="138"/>
      <c r="L122" s="138"/>
      <c r="M122" s="138"/>
      <c r="N122" s="138">
        <v>5410.2</v>
      </c>
      <c r="O122" s="138">
        <v>5288.3</v>
      </c>
      <c r="P122" s="138"/>
      <c r="Q122" s="138">
        <v>121.9</v>
      </c>
      <c r="R122" s="138"/>
      <c r="S122" s="138"/>
      <c r="T122" s="138"/>
      <c r="U122" s="138"/>
    </row>
    <row r="123" spans="1:21" s="13" customFormat="1" ht="31.5" hidden="1">
      <c r="A123" s="47" t="s">
        <v>210</v>
      </c>
      <c r="B123" s="38" t="s">
        <v>76</v>
      </c>
      <c r="C123" s="200" t="s">
        <v>298</v>
      </c>
      <c r="D123" s="200">
        <v>2024</v>
      </c>
      <c r="E123" s="200" t="s">
        <v>404</v>
      </c>
      <c r="F123" s="201">
        <v>5410.2</v>
      </c>
      <c r="G123" s="112"/>
      <c r="H123" s="112"/>
      <c r="I123" s="202"/>
      <c r="J123" s="138"/>
      <c r="K123" s="138"/>
      <c r="L123" s="138"/>
      <c r="M123" s="138"/>
      <c r="N123" s="138">
        <v>5410.2</v>
      </c>
      <c r="O123" s="138">
        <v>5288.3</v>
      </c>
      <c r="P123" s="138"/>
      <c r="Q123" s="138">
        <v>121.9</v>
      </c>
      <c r="R123" s="138"/>
      <c r="S123" s="138"/>
      <c r="T123" s="138"/>
      <c r="U123" s="138"/>
    </row>
    <row r="124" spans="1:21" s="25" customFormat="1" ht="31.5" hidden="1">
      <c r="A124" s="47" t="s">
        <v>211</v>
      </c>
      <c r="B124" s="38" t="s">
        <v>138</v>
      </c>
      <c r="C124" s="200" t="s">
        <v>298</v>
      </c>
      <c r="D124" s="200">
        <v>2025</v>
      </c>
      <c r="E124" s="200" t="s">
        <v>404</v>
      </c>
      <c r="F124" s="201">
        <v>9904.2000000000007</v>
      </c>
      <c r="G124" s="112"/>
      <c r="H124" s="112"/>
      <c r="I124" s="202"/>
      <c r="J124" s="138"/>
      <c r="K124" s="138"/>
      <c r="L124" s="138"/>
      <c r="M124" s="138"/>
      <c r="N124" s="138"/>
      <c r="O124" s="138"/>
      <c r="P124" s="138"/>
      <c r="Q124" s="138"/>
      <c r="R124" s="138">
        <v>5410.1</v>
      </c>
      <c r="S124" s="138">
        <v>5288.3</v>
      </c>
      <c r="T124" s="138"/>
      <c r="U124" s="138">
        <v>121.8</v>
      </c>
    </row>
    <row r="125" spans="1:21" s="25" customFormat="1" ht="31.5" hidden="1">
      <c r="A125" s="47" t="s">
        <v>212</v>
      </c>
      <c r="B125" s="38" t="s">
        <v>139</v>
      </c>
      <c r="C125" s="200" t="s">
        <v>298</v>
      </c>
      <c r="D125" s="200">
        <v>2025</v>
      </c>
      <c r="E125" s="200" t="s">
        <v>404</v>
      </c>
      <c r="F125" s="201">
        <v>9904.2000000000007</v>
      </c>
      <c r="G125" s="112"/>
      <c r="H125" s="112"/>
      <c r="I125" s="202"/>
      <c r="J125" s="138"/>
      <c r="K125" s="138"/>
      <c r="L125" s="138"/>
      <c r="M125" s="138"/>
      <c r="N125" s="138"/>
      <c r="O125" s="138"/>
      <c r="P125" s="138"/>
      <c r="Q125" s="138"/>
      <c r="R125" s="138">
        <v>5410.1</v>
      </c>
      <c r="S125" s="138">
        <v>5288.3</v>
      </c>
      <c r="T125" s="138"/>
      <c r="U125" s="138">
        <v>121.8</v>
      </c>
    </row>
    <row r="126" spans="1:21" s="166" customFormat="1" ht="31.5" hidden="1">
      <c r="A126" s="47" t="s">
        <v>213</v>
      </c>
      <c r="B126" s="38" t="s">
        <v>140</v>
      </c>
      <c r="C126" s="200" t="s">
        <v>298</v>
      </c>
      <c r="D126" s="200">
        <v>2025</v>
      </c>
      <c r="E126" s="200" t="s">
        <v>404</v>
      </c>
      <c r="F126" s="201">
        <v>9904.2000000000007</v>
      </c>
      <c r="G126" s="112"/>
      <c r="H126" s="112"/>
      <c r="I126" s="202"/>
      <c r="J126" s="138">
        <v>5209.3999999999996</v>
      </c>
      <c r="K126" s="138">
        <v>5092</v>
      </c>
      <c r="L126" s="138"/>
      <c r="M126" s="138">
        <v>117.4</v>
      </c>
      <c r="N126" s="138"/>
      <c r="O126" s="138"/>
      <c r="P126" s="138"/>
      <c r="Q126" s="138"/>
      <c r="R126" s="138">
        <v>0</v>
      </c>
      <c r="S126" s="138">
        <v>0</v>
      </c>
      <c r="T126" s="138"/>
      <c r="U126" s="138">
        <v>0</v>
      </c>
    </row>
    <row r="127" spans="1:21" s="25" customFormat="1" ht="31.5" hidden="1">
      <c r="A127" s="47" t="s">
        <v>214</v>
      </c>
      <c r="B127" s="38" t="s">
        <v>141</v>
      </c>
      <c r="C127" s="200" t="s">
        <v>298</v>
      </c>
      <c r="D127" s="200">
        <v>2025</v>
      </c>
      <c r="E127" s="200" t="s">
        <v>404</v>
      </c>
      <c r="F127" s="201">
        <v>9904.2000000000007</v>
      </c>
      <c r="G127" s="112"/>
      <c r="H127" s="112"/>
      <c r="I127" s="202"/>
      <c r="J127" s="138"/>
      <c r="K127" s="138"/>
      <c r="L127" s="138"/>
      <c r="M127" s="138"/>
      <c r="N127" s="138"/>
      <c r="O127" s="138"/>
      <c r="P127" s="138"/>
      <c r="Q127" s="138"/>
      <c r="R127" s="138">
        <v>5410.1</v>
      </c>
      <c r="S127" s="138">
        <v>5288.3</v>
      </c>
      <c r="T127" s="138"/>
      <c r="U127" s="138">
        <v>121.8</v>
      </c>
    </row>
    <row r="128" spans="1:21" s="25" customFormat="1" ht="31.5" hidden="1">
      <c r="A128" s="47" t="s">
        <v>215</v>
      </c>
      <c r="B128" s="38" t="s">
        <v>142</v>
      </c>
      <c r="C128" s="200" t="s">
        <v>298</v>
      </c>
      <c r="D128" s="200">
        <v>2025</v>
      </c>
      <c r="E128" s="200" t="s">
        <v>404</v>
      </c>
      <c r="F128" s="201">
        <v>9904.2000000000007</v>
      </c>
      <c r="G128" s="112"/>
      <c r="H128" s="112"/>
      <c r="I128" s="202"/>
      <c r="J128" s="138"/>
      <c r="K128" s="138"/>
      <c r="L128" s="138"/>
      <c r="M128" s="138"/>
      <c r="N128" s="138"/>
      <c r="O128" s="138"/>
      <c r="P128" s="138"/>
      <c r="Q128" s="138"/>
      <c r="R128" s="138">
        <v>5410.1</v>
      </c>
      <c r="S128" s="138">
        <v>5288.3</v>
      </c>
      <c r="T128" s="138"/>
      <c r="U128" s="138">
        <v>121.8</v>
      </c>
    </row>
    <row r="129" spans="1:21" s="25" customFormat="1" ht="31.5" hidden="1">
      <c r="A129" s="47" t="s">
        <v>216</v>
      </c>
      <c r="B129" s="38" t="s">
        <v>143</v>
      </c>
      <c r="C129" s="200" t="s">
        <v>298</v>
      </c>
      <c r="D129" s="200">
        <v>2025</v>
      </c>
      <c r="E129" s="200" t="s">
        <v>404</v>
      </c>
      <c r="F129" s="201">
        <v>9904.2000000000007</v>
      </c>
      <c r="G129" s="112"/>
      <c r="H129" s="112"/>
      <c r="I129" s="202"/>
      <c r="J129" s="138"/>
      <c r="K129" s="138"/>
      <c r="L129" s="138"/>
      <c r="M129" s="138"/>
      <c r="N129" s="138"/>
      <c r="O129" s="138"/>
      <c r="P129" s="138"/>
      <c r="Q129" s="138"/>
      <c r="R129" s="138">
        <v>5410.1</v>
      </c>
      <c r="S129" s="138">
        <v>5288.3</v>
      </c>
      <c r="T129" s="138"/>
      <c r="U129" s="138">
        <v>121.8</v>
      </c>
    </row>
    <row r="130" spans="1:21" s="25" customFormat="1" ht="31.5" hidden="1">
      <c r="A130" s="47" t="s">
        <v>354</v>
      </c>
      <c r="B130" s="38" t="s">
        <v>144</v>
      </c>
      <c r="C130" s="200" t="s">
        <v>298</v>
      </c>
      <c r="D130" s="200">
        <v>2025</v>
      </c>
      <c r="E130" s="200" t="s">
        <v>404</v>
      </c>
      <c r="F130" s="201">
        <v>9904.2000000000007</v>
      </c>
      <c r="G130" s="112"/>
      <c r="H130" s="112"/>
      <c r="I130" s="202"/>
      <c r="J130" s="138"/>
      <c r="K130" s="138"/>
      <c r="L130" s="138"/>
      <c r="M130" s="138"/>
      <c r="N130" s="138"/>
      <c r="O130" s="138"/>
      <c r="P130" s="138"/>
      <c r="Q130" s="138"/>
      <c r="R130" s="138">
        <v>5410.1</v>
      </c>
      <c r="S130" s="138">
        <v>5288.3</v>
      </c>
      <c r="T130" s="138"/>
      <c r="U130" s="138">
        <v>121.8</v>
      </c>
    </row>
    <row r="131" spans="1:21" s="25" customFormat="1" ht="31.5" hidden="1">
      <c r="A131" s="47" t="s">
        <v>355</v>
      </c>
      <c r="B131" s="38" t="s">
        <v>145</v>
      </c>
      <c r="C131" s="200" t="s">
        <v>298</v>
      </c>
      <c r="D131" s="200">
        <v>2025</v>
      </c>
      <c r="E131" s="200" t="s">
        <v>404</v>
      </c>
      <c r="F131" s="201">
        <v>9904.2000000000007</v>
      </c>
      <c r="G131" s="112"/>
      <c r="H131" s="112"/>
      <c r="I131" s="202"/>
      <c r="J131" s="138"/>
      <c r="K131" s="138"/>
      <c r="L131" s="138"/>
      <c r="M131" s="138"/>
      <c r="N131" s="138"/>
      <c r="O131" s="138"/>
      <c r="P131" s="138"/>
      <c r="Q131" s="138"/>
      <c r="R131" s="138">
        <v>5410.1</v>
      </c>
      <c r="S131" s="138">
        <v>5288.3</v>
      </c>
      <c r="T131" s="138"/>
      <c r="U131" s="138">
        <v>121.8</v>
      </c>
    </row>
    <row r="132" spans="1:21" s="22" customFormat="1" ht="63" hidden="1">
      <c r="A132" s="37"/>
      <c r="B132" s="37" t="s">
        <v>77</v>
      </c>
      <c r="C132" s="189" t="s">
        <v>298</v>
      </c>
      <c r="D132" s="204"/>
      <c r="E132" s="205"/>
      <c r="F132" s="205"/>
      <c r="G132" s="205"/>
      <c r="H132" s="205"/>
      <c r="I132" s="110"/>
      <c r="J132" s="140" t="e">
        <f t="shared" ref="J132:R132" si="30">J133+J134+J135+J136+J137+J138+J139+J140+J142+J144+J146+J148+J150+J152+J154+J156+J158+J159+J160+J161+J162+J163+J164+J165+J166</f>
        <v>#REF!</v>
      </c>
      <c r="K132" s="140">
        <f t="shared" si="30"/>
        <v>155294.9</v>
      </c>
      <c r="L132" s="140"/>
      <c r="M132" s="140" t="e">
        <f t="shared" si="30"/>
        <v>#REF!</v>
      </c>
      <c r="N132" s="140">
        <f t="shared" si="30"/>
        <v>205650</v>
      </c>
      <c r="O132" s="140">
        <f t="shared" si="30"/>
        <v>201016.80000000005</v>
      </c>
      <c r="P132" s="140"/>
      <c r="Q132" s="140">
        <f t="shared" si="30"/>
        <v>4633.2000000000007</v>
      </c>
      <c r="R132" s="140">
        <f t="shared" si="30"/>
        <v>183950</v>
      </c>
      <c r="S132" s="140">
        <f t="shared" ref="S132" si="31">S133+S134+S135+S136+S137+S138+S139+S140+S142+S144+S146+S148+S150+S152+S154+S156+S158+S159+S160+S161+S162+S163+S164+S165+S166</f>
        <v>179804.90000000002</v>
      </c>
      <c r="T132" s="140"/>
      <c r="U132" s="140">
        <f t="shared" ref="U132" si="32">U133+U134+U135+U136+U137+U138+U139+U140+U142+U144+U146+U148+U150+U152+U154+U156+U158+U159+U160+U161+U162+U163+U164+U165+U166</f>
        <v>4145.1000000000004</v>
      </c>
    </row>
    <row r="133" spans="1:21" s="1" customFormat="1" ht="31.5" hidden="1" customHeight="1">
      <c r="A133" s="47" t="s">
        <v>217</v>
      </c>
      <c r="B133" s="199" t="s">
        <v>78</v>
      </c>
      <c r="C133" s="191" t="s">
        <v>298</v>
      </c>
      <c r="D133" s="200">
        <v>2023</v>
      </c>
      <c r="E133" s="200" t="s">
        <v>404</v>
      </c>
      <c r="F133" s="201">
        <v>35794.9</v>
      </c>
      <c r="G133" s="112"/>
      <c r="H133" s="112"/>
      <c r="I133" s="202"/>
      <c r="J133" s="135">
        <v>21887</v>
      </c>
      <c r="K133" s="138">
        <v>21394</v>
      </c>
      <c r="L133" s="138"/>
      <c r="M133" s="138">
        <v>493</v>
      </c>
      <c r="N133" s="138"/>
      <c r="O133" s="138"/>
      <c r="P133" s="138"/>
      <c r="Q133" s="138"/>
      <c r="R133" s="138"/>
      <c r="S133" s="138"/>
      <c r="T133" s="138"/>
      <c r="U133" s="138"/>
    </row>
    <row r="134" spans="1:21" s="1" customFormat="1" ht="31.5" hidden="1">
      <c r="A134" s="47" t="s">
        <v>218</v>
      </c>
      <c r="B134" s="199" t="s">
        <v>79</v>
      </c>
      <c r="C134" s="191" t="s">
        <v>298</v>
      </c>
      <c r="D134" s="200">
        <v>2023</v>
      </c>
      <c r="E134" s="200" t="s">
        <v>404</v>
      </c>
      <c r="F134" s="201">
        <v>35639.599999999999</v>
      </c>
      <c r="G134" s="112"/>
      <c r="H134" s="112"/>
      <c r="I134" s="202"/>
      <c r="J134" s="135">
        <v>21887</v>
      </c>
      <c r="K134" s="138">
        <v>21394</v>
      </c>
      <c r="L134" s="138"/>
      <c r="M134" s="138">
        <v>493</v>
      </c>
      <c r="N134" s="138"/>
      <c r="O134" s="138"/>
      <c r="P134" s="138"/>
      <c r="Q134" s="138"/>
      <c r="R134" s="138"/>
      <c r="S134" s="138"/>
      <c r="T134" s="138"/>
      <c r="U134" s="138"/>
    </row>
    <row r="135" spans="1:21" s="1" customFormat="1" ht="31.5" hidden="1">
      <c r="A135" s="47" t="s">
        <v>219</v>
      </c>
      <c r="B135" s="199" t="s">
        <v>80</v>
      </c>
      <c r="C135" s="191" t="s">
        <v>298</v>
      </c>
      <c r="D135" s="200">
        <v>2023</v>
      </c>
      <c r="E135" s="200" t="s">
        <v>404</v>
      </c>
      <c r="F135" s="201">
        <v>35639.599999999999</v>
      </c>
      <c r="G135" s="112"/>
      <c r="H135" s="112"/>
      <c r="I135" s="202"/>
      <c r="J135" s="135">
        <v>21887</v>
      </c>
      <c r="K135" s="138">
        <v>21394</v>
      </c>
      <c r="L135" s="138"/>
      <c r="M135" s="138">
        <v>493</v>
      </c>
      <c r="N135" s="138"/>
      <c r="O135" s="138"/>
      <c r="P135" s="138"/>
      <c r="Q135" s="138"/>
      <c r="R135" s="138"/>
      <c r="S135" s="138"/>
      <c r="T135" s="138"/>
      <c r="U135" s="138"/>
    </row>
    <row r="136" spans="1:21" s="1" customFormat="1" ht="31.5" hidden="1">
      <c r="A136" s="47" t="s">
        <v>220</v>
      </c>
      <c r="B136" s="199" t="s">
        <v>81</v>
      </c>
      <c r="C136" s="191" t="s">
        <v>298</v>
      </c>
      <c r="D136" s="200">
        <v>2023</v>
      </c>
      <c r="E136" s="200" t="s">
        <v>404</v>
      </c>
      <c r="F136" s="201">
        <v>39238.400000000001</v>
      </c>
      <c r="G136" s="112"/>
      <c r="H136" s="112"/>
      <c r="I136" s="202"/>
      <c r="J136" s="135">
        <v>21886.9</v>
      </c>
      <c r="K136" s="138">
        <v>21393.9</v>
      </c>
      <c r="L136" s="138"/>
      <c r="M136" s="138">
        <v>493</v>
      </c>
      <c r="N136" s="138"/>
      <c r="O136" s="138"/>
      <c r="P136" s="138"/>
      <c r="Q136" s="138"/>
      <c r="R136" s="138"/>
      <c r="S136" s="138"/>
      <c r="T136" s="138"/>
      <c r="U136" s="138"/>
    </row>
    <row r="137" spans="1:21" s="1" customFormat="1" ht="31.5" hidden="1">
      <c r="A137" s="47" t="s">
        <v>221</v>
      </c>
      <c r="B137" s="199" t="s">
        <v>82</v>
      </c>
      <c r="C137" s="191" t="s">
        <v>298</v>
      </c>
      <c r="D137" s="200">
        <v>2023</v>
      </c>
      <c r="E137" s="200" t="s">
        <v>404</v>
      </c>
      <c r="F137" s="201">
        <v>35686.300000000003</v>
      </c>
      <c r="G137" s="112"/>
      <c r="H137" s="112"/>
      <c r="I137" s="202"/>
      <c r="J137" s="135">
        <v>21887</v>
      </c>
      <c r="K137" s="138">
        <v>21393.9</v>
      </c>
      <c r="L137" s="138"/>
      <c r="M137" s="138">
        <v>493.1</v>
      </c>
      <c r="N137" s="138"/>
      <c r="O137" s="138"/>
      <c r="P137" s="138"/>
      <c r="Q137" s="138"/>
      <c r="R137" s="138"/>
      <c r="S137" s="138"/>
      <c r="T137" s="138"/>
      <c r="U137" s="138"/>
    </row>
    <row r="138" spans="1:21" s="1" customFormat="1" ht="31.5" hidden="1">
      <c r="A138" s="47" t="s">
        <v>222</v>
      </c>
      <c r="B138" s="199" t="s">
        <v>132</v>
      </c>
      <c r="C138" s="191" t="s">
        <v>298</v>
      </c>
      <c r="D138" s="200">
        <v>2023</v>
      </c>
      <c r="E138" s="200" t="s">
        <v>404</v>
      </c>
      <c r="F138" s="201">
        <v>35686.300000000003</v>
      </c>
      <c r="G138" s="112"/>
      <c r="H138" s="112"/>
      <c r="I138" s="202"/>
      <c r="J138" s="135">
        <v>24719.4</v>
      </c>
      <c r="K138" s="138">
        <v>24162.5</v>
      </c>
      <c r="L138" s="138"/>
      <c r="M138" s="138">
        <v>556.9</v>
      </c>
      <c r="N138" s="138"/>
      <c r="O138" s="138"/>
      <c r="P138" s="138"/>
      <c r="Q138" s="138"/>
      <c r="R138" s="138"/>
      <c r="S138" s="138"/>
      <c r="T138" s="138"/>
      <c r="U138" s="138"/>
    </row>
    <row r="139" spans="1:21" s="1" customFormat="1" ht="31.5" hidden="1">
      <c r="A139" s="47" t="s">
        <v>223</v>
      </c>
      <c r="B139" s="199" t="s">
        <v>134</v>
      </c>
      <c r="C139" s="191" t="s">
        <v>298</v>
      </c>
      <c r="D139" s="200">
        <v>2023</v>
      </c>
      <c r="E139" s="200" t="s">
        <v>404</v>
      </c>
      <c r="F139" s="201">
        <v>35686.300000000003</v>
      </c>
      <c r="G139" s="112"/>
      <c r="H139" s="112"/>
      <c r="I139" s="202"/>
      <c r="J139" s="135">
        <v>24719.4</v>
      </c>
      <c r="K139" s="138">
        <v>24162.6</v>
      </c>
      <c r="L139" s="138"/>
      <c r="M139" s="138">
        <v>556.79999999999995</v>
      </c>
      <c r="N139" s="138"/>
      <c r="O139" s="138"/>
      <c r="P139" s="138"/>
      <c r="Q139" s="138"/>
      <c r="R139" s="138"/>
      <c r="S139" s="138"/>
      <c r="T139" s="138"/>
      <c r="U139" s="138"/>
    </row>
    <row r="140" spans="1:21" s="1" customFormat="1" ht="28.5" hidden="1" customHeight="1">
      <c r="A140" s="47" t="s">
        <v>224</v>
      </c>
      <c r="B140" s="199" t="s">
        <v>83</v>
      </c>
      <c r="C140" s="200" t="s">
        <v>298</v>
      </c>
      <c r="D140" s="200">
        <v>2024</v>
      </c>
      <c r="E140" s="200" t="s">
        <v>404</v>
      </c>
      <c r="F140" s="201">
        <v>37314.6</v>
      </c>
      <c r="G140" s="112"/>
      <c r="H140" s="112"/>
      <c r="I140" s="202"/>
      <c r="J140" s="135" t="e">
        <f>#REF!+#REF!</f>
        <v>#REF!</v>
      </c>
      <c r="K140" s="138">
        <v>0</v>
      </c>
      <c r="L140" s="138"/>
      <c r="M140" s="138" t="e">
        <f>#REF!+#REF!</f>
        <v>#REF!</v>
      </c>
      <c r="N140" s="138">
        <v>22850</v>
      </c>
      <c r="O140" s="138">
        <v>22335.200000000001</v>
      </c>
      <c r="P140" s="138"/>
      <c r="Q140" s="138">
        <v>514.79999999999995</v>
      </c>
      <c r="R140" s="138"/>
      <c r="S140" s="138"/>
      <c r="T140" s="138"/>
      <c r="U140" s="138"/>
    </row>
    <row r="141" spans="1:21" s="1" customFormat="1" ht="1.5" hidden="1" customHeight="1">
      <c r="A141" s="47"/>
      <c r="B141" s="196" t="s">
        <v>19</v>
      </c>
      <c r="C141" s="82" t="s">
        <v>298</v>
      </c>
      <c r="D141" s="200"/>
      <c r="E141" s="200"/>
      <c r="F141" s="201"/>
      <c r="G141" s="112"/>
      <c r="H141" s="112"/>
      <c r="I141" s="202"/>
      <c r="J141" s="135" t="e">
        <f>#REF!+#REF!</f>
        <v>#REF!</v>
      </c>
      <c r="K141" s="138">
        <v>0</v>
      </c>
      <c r="L141" s="138"/>
      <c r="M141" s="139" t="e">
        <f>#REF!+#REF!</f>
        <v>#REF!</v>
      </c>
      <c r="N141" s="138"/>
      <c r="O141" s="138"/>
      <c r="P141" s="138"/>
      <c r="Q141" s="138"/>
      <c r="R141" s="138"/>
      <c r="S141" s="138"/>
      <c r="T141" s="138"/>
      <c r="U141" s="138"/>
    </row>
    <row r="142" spans="1:21" s="1" customFormat="1" ht="31.5" hidden="1">
      <c r="A142" s="47" t="s">
        <v>225</v>
      </c>
      <c r="B142" s="199" t="s">
        <v>84</v>
      </c>
      <c r="C142" s="82" t="s">
        <v>298</v>
      </c>
      <c r="D142" s="200">
        <v>2024</v>
      </c>
      <c r="E142" s="200" t="s">
        <v>404</v>
      </c>
      <c r="F142" s="201">
        <v>37314.6</v>
      </c>
      <c r="G142" s="112"/>
      <c r="H142" s="112"/>
      <c r="I142" s="202"/>
      <c r="J142" s="135" t="e">
        <f>#REF!+#REF!</f>
        <v>#REF!</v>
      </c>
      <c r="K142" s="138">
        <v>0</v>
      </c>
      <c r="L142" s="138"/>
      <c r="M142" s="138" t="e">
        <f>#REF!+#REF!</f>
        <v>#REF!</v>
      </c>
      <c r="N142" s="138">
        <v>22850</v>
      </c>
      <c r="O142" s="138">
        <v>22335.200000000001</v>
      </c>
      <c r="P142" s="138"/>
      <c r="Q142" s="138">
        <v>514.79999999999995</v>
      </c>
      <c r="R142" s="138"/>
      <c r="S142" s="138"/>
      <c r="T142" s="138"/>
      <c r="U142" s="138"/>
    </row>
    <row r="143" spans="1:21" s="169" customFormat="1" ht="31.5" hidden="1">
      <c r="A143" s="168"/>
      <c r="B143" s="196" t="s">
        <v>19</v>
      </c>
      <c r="C143" s="82" t="s">
        <v>298</v>
      </c>
      <c r="D143" s="206"/>
      <c r="E143" s="206"/>
      <c r="F143" s="207"/>
      <c r="G143" s="253"/>
      <c r="H143" s="253"/>
      <c r="I143" s="208"/>
      <c r="J143" s="136" t="e">
        <f>#REF!+#REF!</f>
        <v>#REF!</v>
      </c>
      <c r="K143" s="139">
        <v>0</v>
      </c>
      <c r="L143" s="139"/>
      <c r="M143" s="139" t="e">
        <f>#REF!+#REF!</f>
        <v>#REF!</v>
      </c>
      <c r="N143" s="139"/>
      <c r="O143" s="139"/>
      <c r="P143" s="139"/>
      <c r="Q143" s="139"/>
      <c r="R143" s="139"/>
      <c r="S143" s="139"/>
      <c r="T143" s="139"/>
      <c r="U143" s="139"/>
    </row>
    <row r="144" spans="1:21" s="1" customFormat="1" ht="31.5" hidden="1">
      <c r="A144" s="47" t="s">
        <v>226</v>
      </c>
      <c r="B144" s="199" t="s">
        <v>85</v>
      </c>
      <c r="C144" s="82" t="s">
        <v>298</v>
      </c>
      <c r="D144" s="200">
        <v>2024</v>
      </c>
      <c r="E144" s="200" t="s">
        <v>404</v>
      </c>
      <c r="F144" s="201">
        <v>37314.6</v>
      </c>
      <c r="G144" s="112"/>
      <c r="H144" s="112"/>
      <c r="I144" s="202"/>
      <c r="J144" s="135" t="e">
        <f>#REF!+#REF!</f>
        <v>#REF!</v>
      </c>
      <c r="K144" s="138">
        <v>0</v>
      </c>
      <c r="L144" s="138"/>
      <c r="M144" s="138" t="e">
        <f>#REF!+#REF!</f>
        <v>#REF!</v>
      </c>
      <c r="N144" s="138">
        <v>22850</v>
      </c>
      <c r="O144" s="138">
        <v>22335.200000000001</v>
      </c>
      <c r="P144" s="138"/>
      <c r="Q144" s="138">
        <v>514.79999999999995</v>
      </c>
      <c r="R144" s="138"/>
      <c r="S144" s="138"/>
      <c r="T144" s="138"/>
      <c r="U144" s="138"/>
    </row>
    <row r="145" spans="1:21" s="169" customFormat="1" ht="31.5" hidden="1">
      <c r="A145" s="168"/>
      <c r="B145" s="196" t="s">
        <v>19</v>
      </c>
      <c r="C145" s="82" t="s">
        <v>298</v>
      </c>
      <c r="D145" s="206"/>
      <c r="E145" s="206"/>
      <c r="F145" s="207"/>
      <c r="G145" s="253"/>
      <c r="H145" s="253"/>
      <c r="I145" s="208"/>
      <c r="J145" s="136" t="e">
        <f>#REF!+#REF!</f>
        <v>#REF!</v>
      </c>
      <c r="K145" s="139">
        <v>0</v>
      </c>
      <c r="L145" s="139"/>
      <c r="M145" s="139" t="e">
        <f>#REF!+#REF!</f>
        <v>#REF!</v>
      </c>
      <c r="N145" s="139"/>
      <c r="O145" s="139"/>
      <c r="P145" s="139"/>
      <c r="Q145" s="139"/>
      <c r="R145" s="139"/>
      <c r="S145" s="139"/>
      <c r="T145" s="139"/>
      <c r="U145" s="139"/>
    </row>
    <row r="146" spans="1:21" s="1" customFormat="1" ht="27.75" hidden="1" customHeight="1">
      <c r="A146" s="47" t="s">
        <v>227</v>
      </c>
      <c r="B146" s="199" t="s">
        <v>86</v>
      </c>
      <c r="C146" s="82" t="s">
        <v>298</v>
      </c>
      <c r="D146" s="200">
        <v>2024</v>
      </c>
      <c r="E146" s="200" t="s">
        <v>404</v>
      </c>
      <c r="F146" s="201">
        <v>37314.6</v>
      </c>
      <c r="G146" s="112"/>
      <c r="H146" s="112"/>
      <c r="I146" s="202"/>
      <c r="J146" s="135" t="e">
        <f>#REF!+#REF!</f>
        <v>#REF!</v>
      </c>
      <c r="K146" s="138">
        <v>0</v>
      </c>
      <c r="L146" s="138"/>
      <c r="M146" s="138" t="e">
        <f>#REF!+#REF!</f>
        <v>#REF!</v>
      </c>
      <c r="N146" s="138">
        <v>22850</v>
      </c>
      <c r="O146" s="138">
        <v>22335.200000000001</v>
      </c>
      <c r="P146" s="138"/>
      <c r="Q146" s="138">
        <v>514.79999999999995</v>
      </c>
      <c r="R146" s="138"/>
      <c r="S146" s="138"/>
      <c r="T146" s="138"/>
      <c r="U146" s="138"/>
    </row>
    <row r="147" spans="1:21" s="169" customFormat="1" ht="0.75" hidden="1" customHeight="1">
      <c r="A147" s="168"/>
      <c r="B147" s="196" t="s">
        <v>19</v>
      </c>
      <c r="C147" s="82" t="s">
        <v>298</v>
      </c>
      <c r="D147" s="206"/>
      <c r="E147" s="206"/>
      <c r="F147" s="207"/>
      <c r="G147" s="253"/>
      <c r="H147" s="253"/>
      <c r="I147" s="208"/>
      <c r="J147" s="136" t="e">
        <f>#REF!+#REF!</f>
        <v>#REF!</v>
      </c>
      <c r="K147" s="139">
        <v>0</v>
      </c>
      <c r="L147" s="139"/>
      <c r="M147" s="139" t="e">
        <f>#REF!+#REF!</f>
        <v>#REF!</v>
      </c>
      <c r="N147" s="139"/>
      <c r="O147" s="139"/>
      <c r="P147" s="139"/>
      <c r="Q147" s="139"/>
      <c r="R147" s="139"/>
      <c r="S147" s="139"/>
      <c r="T147" s="139"/>
      <c r="U147" s="139"/>
    </row>
    <row r="148" spans="1:21" s="1" customFormat="1" ht="27.75" hidden="1" customHeight="1">
      <c r="A148" s="47" t="s">
        <v>228</v>
      </c>
      <c r="B148" s="199" t="s">
        <v>87</v>
      </c>
      <c r="C148" s="82" t="s">
        <v>298</v>
      </c>
      <c r="D148" s="200">
        <v>2024</v>
      </c>
      <c r="E148" s="200" t="s">
        <v>404</v>
      </c>
      <c r="F148" s="201">
        <v>37314.6</v>
      </c>
      <c r="G148" s="112"/>
      <c r="H148" s="112"/>
      <c r="I148" s="202"/>
      <c r="J148" s="135" t="e">
        <f>#REF!+#REF!</f>
        <v>#REF!</v>
      </c>
      <c r="K148" s="138">
        <v>0</v>
      </c>
      <c r="L148" s="138"/>
      <c r="M148" s="138" t="e">
        <f>#REF!+#REF!</f>
        <v>#REF!</v>
      </c>
      <c r="N148" s="138">
        <v>22850</v>
      </c>
      <c r="O148" s="138">
        <v>22335.200000000001</v>
      </c>
      <c r="P148" s="138"/>
      <c r="Q148" s="138">
        <v>514.79999999999995</v>
      </c>
      <c r="R148" s="138"/>
      <c r="S148" s="138"/>
      <c r="T148" s="138"/>
      <c r="U148" s="138"/>
    </row>
    <row r="149" spans="1:21" s="169" customFormat="1" ht="31.5" hidden="1">
      <c r="A149" s="168"/>
      <c r="B149" s="196" t="s">
        <v>19</v>
      </c>
      <c r="C149" s="82" t="s">
        <v>298</v>
      </c>
      <c r="D149" s="206"/>
      <c r="E149" s="206"/>
      <c r="F149" s="207"/>
      <c r="G149" s="253"/>
      <c r="H149" s="253"/>
      <c r="I149" s="208"/>
      <c r="J149" s="136" t="e">
        <f>#REF!+#REF!</f>
        <v>#REF!</v>
      </c>
      <c r="K149" s="139">
        <v>0</v>
      </c>
      <c r="L149" s="139"/>
      <c r="M149" s="139" t="e">
        <f>#REF!+#REF!</f>
        <v>#REF!</v>
      </c>
      <c r="N149" s="139"/>
      <c r="O149" s="139"/>
      <c r="P149" s="139"/>
      <c r="Q149" s="139"/>
      <c r="R149" s="139"/>
      <c r="S149" s="139"/>
      <c r="T149" s="139"/>
      <c r="U149" s="139"/>
    </row>
    <row r="150" spans="1:21" s="1" customFormat="1" ht="27.75" hidden="1" customHeight="1">
      <c r="A150" s="47" t="s">
        <v>229</v>
      </c>
      <c r="B150" s="199" t="s">
        <v>88</v>
      </c>
      <c r="C150" s="82" t="s">
        <v>298</v>
      </c>
      <c r="D150" s="200">
        <v>2024</v>
      </c>
      <c r="E150" s="200" t="s">
        <v>404</v>
      </c>
      <c r="F150" s="201">
        <v>37314.6</v>
      </c>
      <c r="G150" s="112"/>
      <c r="H150" s="112"/>
      <c r="I150" s="202"/>
      <c r="J150" s="135" t="e">
        <f>#REF!+#REF!</f>
        <v>#REF!</v>
      </c>
      <c r="K150" s="138">
        <v>0</v>
      </c>
      <c r="L150" s="138"/>
      <c r="M150" s="138" t="e">
        <f>#REF!+#REF!</f>
        <v>#REF!</v>
      </c>
      <c r="N150" s="138">
        <v>22850</v>
      </c>
      <c r="O150" s="138">
        <v>22335.200000000001</v>
      </c>
      <c r="P150" s="138"/>
      <c r="Q150" s="138">
        <v>514.79999999999995</v>
      </c>
      <c r="R150" s="138"/>
      <c r="S150" s="138"/>
      <c r="T150" s="138"/>
      <c r="U150" s="138"/>
    </row>
    <row r="151" spans="1:21" s="169" customFormat="1" ht="1.5" hidden="1" customHeight="1">
      <c r="A151" s="168"/>
      <c r="B151" s="196" t="s">
        <v>19</v>
      </c>
      <c r="C151" s="82" t="s">
        <v>298</v>
      </c>
      <c r="D151" s="206"/>
      <c r="E151" s="206"/>
      <c r="F151" s="207"/>
      <c r="G151" s="253"/>
      <c r="H151" s="253"/>
      <c r="I151" s="208"/>
      <c r="J151" s="136" t="e">
        <f>#REF!+#REF!</f>
        <v>#REF!</v>
      </c>
      <c r="K151" s="139">
        <v>0</v>
      </c>
      <c r="L151" s="139"/>
      <c r="M151" s="139" t="e">
        <f>#REF!+#REF!</f>
        <v>#REF!</v>
      </c>
      <c r="N151" s="139"/>
      <c r="O151" s="139"/>
      <c r="P151" s="139"/>
      <c r="Q151" s="139"/>
      <c r="R151" s="139"/>
      <c r="S151" s="139"/>
      <c r="T151" s="139"/>
      <c r="U151" s="139"/>
    </row>
    <row r="152" spans="1:21" s="1" customFormat="1" ht="30" hidden="1" customHeight="1">
      <c r="A152" s="47" t="s">
        <v>230</v>
      </c>
      <c r="B152" s="199" t="s">
        <v>89</v>
      </c>
      <c r="C152" s="82" t="s">
        <v>298</v>
      </c>
      <c r="D152" s="200">
        <v>2024</v>
      </c>
      <c r="E152" s="200" t="s">
        <v>404</v>
      </c>
      <c r="F152" s="201">
        <v>37314.6</v>
      </c>
      <c r="G152" s="112"/>
      <c r="H152" s="112"/>
      <c r="I152" s="202"/>
      <c r="J152" s="135" t="e">
        <f>#REF!+#REF!</f>
        <v>#REF!</v>
      </c>
      <c r="K152" s="138">
        <v>0</v>
      </c>
      <c r="L152" s="138"/>
      <c r="M152" s="138" t="e">
        <f>#REF!+#REF!</f>
        <v>#REF!</v>
      </c>
      <c r="N152" s="138">
        <v>22850</v>
      </c>
      <c r="O152" s="138">
        <v>22335.200000000001</v>
      </c>
      <c r="P152" s="138"/>
      <c r="Q152" s="138">
        <v>514.79999999999995</v>
      </c>
      <c r="R152" s="138"/>
      <c r="S152" s="138"/>
      <c r="T152" s="138"/>
      <c r="U152" s="138"/>
    </row>
    <row r="153" spans="1:21" s="169" customFormat="1" ht="31.5" hidden="1">
      <c r="A153" s="168"/>
      <c r="B153" s="196" t="s">
        <v>19</v>
      </c>
      <c r="C153" s="82" t="s">
        <v>298</v>
      </c>
      <c r="D153" s="206"/>
      <c r="E153" s="206"/>
      <c r="F153" s="207"/>
      <c r="G153" s="253"/>
      <c r="H153" s="253"/>
      <c r="I153" s="208"/>
      <c r="J153" s="136" t="e">
        <f>#REF!+#REF!</f>
        <v>#REF!</v>
      </c>
      <c r="K153" s="139">
        <v>0</v>
      </c>
      <c r="L153" s="139"/>
      <c r="M153" s="139" t="e">
        <f>#REF!+#REF!</f>
        <v>#REF!</v>
      </c>
      <c r="N153" s="139"/>
      <c r="O153" s="139"/>
      <c r="P153" s="139"/>
      <c r="Q153" s="139"/>
      <c r="R153" s="139"/>
      <c r="S153" s="139"/>
      <c r="T153" s="139"/>
      <c r="U153" s="139"/>
    </row>
    <row r="154" spans="1:21" s="1" customFormat="1" ht="30.75" hidden="1" customHeight="1">
      <c r="A154" s="47" t="s">
        <v>231</v>
      </c>
      <c r="B154" s="199" t="s">
        <v>90</v>
      </c>
      <c r="C154" s="82" t="s">
        <v>298</v>
      </c>
      <c r="D154" s="200">
        <v>2024</v>
      </c>
      <c r="E154" s="200" t="s">
        <v>404</v>
      </c>
      <c r="F154" s="201">
        <v>37314.6</v>
      </c>
      <c r="G154" s="112"/>
      <c r="H154" s="112"/>
      <c r="I154" s="202"/>
      <c r="J154" s="135" t="e">
        <f>#REF!+#REF!</f>
        <v>#REF!</v>
      </c>
      <c r="K154" s="138">
        <v>0</v>
      </c>
      <c r="L154" s="138"/>
      <c r="M154" s="138" t="e">
        <f>#REF!+#REF!</f>
        <v>#REF!</v>
      </c>
      <c r="N154" s="138">
        <v>22850</v>
      </c>
      <c r="O154" s="138">
        <v>22335.200000000001</v>
      </c>
      <c r="P154" s="138"/>
      <c r="Q154" s="138">
        <v>514.79999999999995</v>
      </c>
      <c r="R154" s="138"/>
      <c r="S154" s="138"/>
      <c r="T154" s="138"/>
      <c r="U154" s="138"/>
    </row>
    <row r="155" spans="1:21" s="169" customFormat="1" ht="0.75" hidden="1" customHeight="1">
      <c r="A155" s="168"/>
      <c r="B155" s="196" t="s">
        <v>19</v>
      </c>
      <c r="C155" s="82" t="s">
        <v>298</v>
      </c>
      <c r="D155" s="206"/>
      <c r="E155" s="206"/>
      <c r="F155" s="207"/>
      <c r="G155" s="253"/>
      <c r="H155" s="253"/>
      <c r="I155" s="208"/>
      <c r="J155" s="136" t="e">
        <f>#REF!+#REF!</f>
        <v>#REF!</v>
      </c>
      <c r="K155" s="139">
        <v>0</v>
      </c>
      <c r="L155" s="139"/>
      <c r="M155" s="139" t="e">
        <f>#REF!+#REF!</f>
        <v>#REF!</v>
      </c>
      <c r="N155" s="139"/>
      <c r="O155" s="139"/>
      <c r="P155" s="139"/>
      <c r="Q155" s="139"/>
      <c r="R155" s="139"/>
      <c r="S155" s="139"/>
      <c r="T155" s="139"/>
      <c r="U155" s="139"/>
    </row>
    <row r="156" spans="1:21" s="1" customFormat="1" ht="31.5" hidden="1">
      <c r="A156" s="47" t="s">
        <v>232</v>
      </c>
      <c r="B156" s="199" t="s">
        <v>91</v>
      </c>
      <c r="C156" s="82" t="s">
        <v>298</v>
      </c>
      <c r="D156" s="200">
        <v>2024</v>
      </c>
      <c r="E156" s="200" t="s">
        <v>404</v>
      </c>
      <c r="F156" s="201">
        <v>37314.6</v>
      </c>
      <c r="G156" s="112"/>
      <c r="H156" s="112"/>
      <c r="I156" s="202"/>
      <c r="J156" s="135" t="e">
        <f>#REF!+#REF!</f>
        <v>#REF!</v>
      </c>
      <c r="K156" s="138">
        <v>0</v>
      </c>
      <c r="L156" s="138"/>
      <c r="M156" s="138" t="e">
        <f>#REF!+#REF!</f>
        <v>#REF!</v>
      </c>
      <c r="N156" s="138">
        <v>22850</v>
      </c>
      <c r="O156" s="138">
        <v>22335.200000000001</v>
      </c>
      <c r="P156" s="138"/>
      <c r="Q156" s="138">
        <v>514.79999999999995</v>
      </c>
      <c r="R156" s="138"/>
      <c r="S156" s="138"/>
      <c r="T156" s="138"/>
      <c r="U156" s="138"/>
    </row>
    <row r="157" spans="1:21" s="169" customFormat="1" ht="0.75" hidden="1" customHeight="1">
      <c r="A157" s="168"/>
      <c r="B157" s="196" t="s">
        <v>19</v>
      </c>
      <c r="C157" s="82" t="s">
        <v>298</v>
      </c>
      <c r="D157" s="206"/>
      <c r="E157" s="206"/>
      <c r="F157" s="207"/>
      <c r="G157" s="253"/>
      <c r="H157" s="253"/>
      <c r="I157" s="208"/>
      <c r="J157" s="136" t="e">
        <f>#REF!+#REF!</f>
        <v>#REF!</v>
      </c>
      <c r="K157" s="139">
        <v>0</v>
      </c>
      <c r="L157" s="139"/>
      <c r="M157" s="139" t="e">
        <f>#REF!+#REF!</f>
        <v>#REF!</v>
      </c>
      <c r="N157" s="139"/>
      <c r="O157" s="139"/>
      <c r="P157" s="139"/>
      <c r="Q157" s="139"/>
      <c r="R157" s="139"/>
      <c r="S157" s="139"/>
      <c r="T157" s="139"/>
      <c r="U157" s="139"/>
    </row>
    <row r="158" spans="1:21" s="1" customFormat="1" ht="31.5" hidden="1">
      <c r="A158" s="47" t="s">
        <v>233</v>
      </c>
      <c r="B158" s="199" t="s">
        <v>146</v>
      </c>
      <c r="C158" s="200" t="s">
        <v>298</v>
      </c>
      <c r="D158" s="200">
        <v>2025</v>
      </c>
      <c r="E158" s="200" t="s">
        <v>404</v>
      </c>
      <c r="F158" s="201">
        <v>39068.400000000001</v>
      </c>
      <c r="G158" s="112"/>
      <c r="H158" s="112"/>
      <c r="I158" s="202"/>
      <c r="J158" s="135"/>
      <c r="K158" s="138"/>
      <c r="L158" s="138"/>
      <c r="M158" s="138"/>
      <c r="N158" s="138"/>
      <c r="O158" s="138"/>
      <c r="P158" s="138"/>
      <c r="Q158" s="138"/>
      <c r="R158" s="138">
        <v>22850</v>
      </c>
      <c r="S158" s="138">
        <v>22335.1</v>
      </c>
      <c r="T158" s="138"/>
      <c r="U158" s="138">
        <v>514.9</v>
      </c>
    </row>
    <row r="159" spans="1:21" s="1" customFormat="1" ht="31.5" hidden="1">
      <c r="A159" s="47" t="s">
        <v>234</v>
      </c>
      <c r="B159" s="199" t="s">
        <v>147</v>
      </c>
      <c r="C159" s="200" t="s">
        <v>298</v>
      </c>
      <c r="D159" s="200">
        <v>2025</v>
      </c>
      <c r="E159" s="200" t="s">
        <v>404</v>
      </c>
      <c r="F159" s="201">
        <v>39068.400000000001</v>
      </c>
      <c r="G159" s="112"/>
      <c r="H159" s="112"/>
      <c r="I159" s="202"/>
      <c r="J159" s="135"/>
      <c r="K159" s="138"/>
      <c r="L159" s="138"/>
      <c r="M159" s="138"/>
      <c r="N159" s="138"/>
      <c r="O159" s="138"/>
      <c r="P159" s="138"/>
      <c r="Q159" s="138"/>
      <c r="R159" s="138">
        <v>22850</v>
      </c>
      <c r="S159" s="138">
        <v>22335.1</v>
      </c>
      <c r="T159" s="138"/>
      <c r="U159" s="138">
        <v>514.9</v>
      </c>
    </row>
    <row r="160" spans="1:21" s="1" customFormat="1" ht="31.5" hidden="1">
      <c r="A160" s="47" t="s">
        <v>235</v>
      </c>
      <c r="B160" s="199" t="s">
        <v>148</v>
      </c>
      <c r="C160" s="200" t="s">
        <v>298</v>
      </c>
      <c r="D160" s="200">
        <v>2025</v>
      </c>
      <c r="E160" s="200" t="s">
        <v>404</v>
      </c>
      <c r="F160" s="201">
        <v>39068.400000000001</v>
      </c>
      <c r="G160" s="112"/>
      <c r="H160" s="112"/>
      <c r="I160" s="202"/>
      <c r="J160" s="135"/>
      <c r="K160" s="138"/>
      <c r="L160" s="138"/>
      <c r="M160" s="138"/>
      <c r="N160" s="138"/>
      <c r="O160" s="138"/>
      <c r="P160" s="138"/>
      <c r="Q160" s="138"/>
      <c r="R160" s="138">
        <v>22850</v>
      </c>
      <c r="S160" s="138">
        <v>22335.1</v>
      </c>
      <c r="T160" s="138"/>
      <c r="U160" s="138">
        <v>514.9</v>
      </c>
    </row>
    <row r="161" spans="1:21" s="1" customFormat="1" ht="31.5" hidden="1">
      <c r="A161" s="47" t="s">
        <v>236</v>
      </c>
      <c r="B161" s="199" t="s">
        <v>149</v>
      </c>
      <c r="C161" s="200" t="s">
        <v>298</v>
      </c>
      <c r="D161" s="200">
        <v>2025</v>
      </c>
      <c r="E161" s="200" t="s">
        <v>404</v>
      </c>
      <c r="F161" s="201">
        <v>39068.400000000001</v>
      </c>
      <c r="G161" s="112"/>
      <c r="H161" s="112"/>
      <c r="I161" s="202"/>
      <c r="J161" s="135"/>
      <c r="K161" s="138"/>
      <c r="L161" s="138"/>
      <c r="M161" s="138"/>
      <c r="N161" s="138"/>
      <c r="O161" s="138"/>
      <c r="P161" s="138"/>
      <c r="Q161" s="138"/>
      <c r="R161" s="138">
        <v>22850</v>
      </c>
      <c r="S161" s="138">
        <v>22335.1</v>
      </c>
      <c r="T161" s="138"/>
      <c r="U161" s="138">
        <v>514.9</v>
      </c>
    </row>
    <row r="162" spans="1:21" s="1" customFormat="1" ht="31.5" hidden="1">
      <c r="A162" s="47" t="s">
        <v>237</v>
      </c>
      <c r="B162" s="199" t="s">
        <v>150</v>
      </c>
      <c r="C162" s="200" t="s">
        <v>298</v>
      </c>
      <c r="D162" s="200">
        <v>2025</v>
      </c>
      <c r="E162" s="200" t="s">
        <v>404</v>
      </c>
      <c r="F162" s="201">
        <v>39068.400000000001</v>
      </c>
      <c r="G162" s="112"/>
      <c r="H162" s="112"/>
      <c r="I162" s="202"/>
      <c r="J162" s="135"/>
      <c r="K162" s="138"/>
      <c r="L162" s="138"/>
      <c r="M162" s="138"/>
      <c r="N162" s="138"/>
      <c r="O162" s="138"/>
      <c r="P162" s="138"/>
      <c r="Q162" s="138"/>
      <c r="R162" s="138">
        <v>22850</v>
      </c>
      <c r="S162" s="138">
        <v>22335.1</v>
      </c>
      <c r="T162" s="138"/>
      <c r="U162" s="138">
        <v>514.9</v>
      </c>
    </row>
    <row r="163" spans="1:21" s="179" customFormat="1" ht="31.5" hidden="1">
      <c r="A163" s="47" t="s">
        <v>238</v>
      </c>
      <c r="B163" s="199" t="s">
        <v>151</v>
      </c>
      <c r="C163" s="256" t="s">
        <v>298</v>
      </c>
      <c r="D163" s="200">
        <v>2025</v>
      </c>
      <c r="E163" s="200" t="s">
        <v>404</v>
      </c>
      <c r="F163" s="201">
        <v>12000</v>
      </c>
      <c r="G163" s="112"/>
      <c r="H163" s="112"/>
      <c r="I163" s="111"/>
      <c r="J163" s="138"/>
      <c r="K163" s="138"/>
      <c r="L163" s="138"/>
      <c r="M163" s="138"/>
      <c r="N163" s="138"/>
      <c r="O163" s="138"/>
      <c r="P163" s="138"/>
      <c r="Q163" s="138"/>
      <c r="R163" s="138">
        <v>12000</v>
      </c>
      <c r="S163" s="138">
        <v>11729.6</v>
      </c>
      <c r="T163" s="138"/>
      <c r="U163" s="138">
        <v>270.39999999999998</v>
      </c>
    </row>
    <row r="164" spans="1:21" s="179" customFormat="1" ht="31.5" hidden="1">
      <c r="A164" s="47" t="s">
        <v>239</v>
      </c>
      <c r="B164" s="199" t="s">
        <v>152</v>
      </c>
      <c r="C164" s="256" t="s">
        <v>298</v>
      </c>
      <c r="D164" s="200">
        <v>2025</v>
      </c>
      <c r="E164" s="200" t="s">
        <v>404</v>
      </c>
      <c r="F164" s="201">
        <v>12000</v>
      </c>
      <c r="G164" s="112"/>
      <c r="H164" s="112"/>
      <c r="I164" s="111"/>
      <c r="J164" s="138"/>
      <c r="K164" s="138"/>
      <c r="L164" s="138"/>
      <c r="M164" s="138"/>
      <c r="N164" s="138"/>
      <c r="O164" s="138"/>
      <c r="P164" s="138"/>
      <c r="Q164" s="138"/>
      <c r="R164" s="138">
        <v>12000</v>
      </c>
      <c r="S164" s="138">
        <v>11729.6</v>
      </c>
      <c r="T164" s="138"/>
      <c r="U164" s="138">
        <v>270.39999999999998</v>
      </c>
    </row>
    <row r="165" spans="1:21" s="1" customFormat="1" ht="31.5" hidden="1">
      <c r="A165" s="47" t="s">
        <v>240</v>
      </c>
      <c r="B165" s="38" t="s">
        <v>153</v>
      </c>
      <c r="C165" s="200" t="s">
        <v>298</v>
      </c>
      <c r="D165" s="200">
        <v>2025</v>
      </c>
      <c r="E165" s="200" t="s">
        <v>404</v>
      </c>
      <c r="F165" s="201">
        <v>39068.400000000001</v>
      </c>
      <c r="G165" s="112"/>
      <c r="H165" s="112"/>
      <c r="I165" s="111"/>
      <c r="J165" s="138"/>
      <c r="K165" s="138"/>
      <c r="L165" s="138"/>
      <c r="M165" s="138"/>
      <c r="N165" s="138"/>
      <c r="O165" s="138"/>
      <c r="P165" s="138"/>
      <c r="Q165" s="138"/>
      <c r="R165" s="138">
        <v>22850</v>
      </c>
      <c r="S165" s="138">
        <v>22335.1</v>
      </c>
      <c r="T165" s="138"/>
      <c r="U165" s="138">
        <v>514.9</v>
      </c>
    </row>
    <row r="166" spans="1:21" s="1" customFormat="1" ht="31.5" hidden="1">
      <c r="A166" s="47" t="s">
        <v>241</v>
      </c>
      <c r="B166" s="38" t="s">
        <v>278</v>
      </c>
      <c r="C166" s="200" t="s">
        <v>298</v>
      </c>
      <c r="D166" s="200">
        <v>2025</v>
      </c>
      <c r="E166" s="200" t="s">
        <v>404</v>
      </c>
      <c r="F166" s="201">
        <v>39068.400000000001</v>
      </c>
      <c r="G166" s="112"/>
      <c r="H166" s="112"/>
      <c r="I166" s="111"/>
      <c r="J166" s="138"/>
      <c r="K166" s="138"/>
      <c r="L166" s="138"/>
      <c r="M166" s="138"/>
      <c r="N166" s="138"/>
      <c r="O166" s="138"/>
      <c r="P166" s="138"/>
      <c r="Q166" s="138"/>
      <c r="R166" s="138">
        <v>22850</v>
      </c>
      <c r="S166" s="138">
        <v>22335.1</v>
      </c>
      <c r="T166" s="138"/>
      <c r="U166" s="138">
        <v>514.9</v>
      </c>
    </row>
    <row r="167" spans="1:21" ht="31.5" hidden="1">
      <c r="A167" s="32"/>
      <c r="B167" s="32" t="s">
        <v>10</v>
      </c>
      <c r="C167" s="188" t="s">
        <v>298</v>
      </c>
      <c r="D167" s="32"/>
      <c r="E167" s="32"/>
      <c r="F167" s="32"/>
      <c r="G167" s="32"/>
      <c r="H167" s="32"/>
      <c r="I167" s="106"/>
      <c r="J167" s="128">
        <f>J176+J185+J186</f>
        <v>10259.299999999999</v>
      </c>
      <c r="K167" s="128">
        <f>K176+K185+K186</f>
        <v>0</v>
      </c>
      <c r="L167" s="128"/>
      <c r="M167" s="128">
        <f>M176+M185+M186</f>
        <v>10259.299999999999</v>
      </c>
      <c r="N167" s="128">
        <f>N176+N185+N186</f>
        <v>116163.49999999999</v>
      </c>
      <c r="O167" s="128">
        <f>O176+O185+O186</f>
        <v>96267.4</v>
      </c>
      <c r="P167" s="128"/>
      <c r="Q167" s="128">
        <f>Q176+Q185+Q186</f>
        <v>19896.099999999999</v>
      </c>
      <c r="R167" s="128">
        <f>R176+R185+R186</f>
        <v>12073.4</v>
      </c>
      <c r="S167" s="128">
        <f>S176+S185+S186</f>
        <v>0</v>
      </c>
      <c r="T167" s="128"/>
      <c r="U167" s="128">
        <f>U176+U185+U186</f>
        <v>12073.4</v>
      </c>
    </row>
    <row r="168" spans="1:21" s="3" customFormat="1" ht="47.25" hidden="1">
      <c r="A168" s="86"/>
      <c r="B168" s="87" t="s">
        <v>279</v>
      </c>
      <c r="C168" s="184" t="s">
        <v>298</v>
      </c>
      <c r="D168" s="246"/>
      <c r="E168" s="87"/>
      <c r="F168" s="87"/>
      <c r="G168" s="87"/>
      <c r="H168" s="87"/>
      <c r="I168" s="87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</row>
    <row r="169" spans="1:21" s="3" customFormat="1" ht="47.25" hidden="1">
      <c r="A169" s="88"/>
      <c r="B169" s="89" t="s">
        <v>295</v>
      </c>
      <c r="C169" s="182" t="s">
        <v>298</v>
      </c>
      <c r="D169" s="237"/>
      <c r="E169" s="89"/>
      <c r="F169" s="89"/>
      <c r="G169" s="89"/>
      <c r="H169" s="89"/>
      <c r="I169" s="89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</row>
    <row r="170" spans="1:21" s="3" customFormat="1" ht="31.5" hidden="1">
      <c r="A170" s="59"/>
      <c r="B170" s="95" t="s">
        <v>23</v>
      </c>
      <c r="C170" s="180" t="s">
        <v>298</v>
      </c>
      <c r="D170" s="245"/>
      <c r="E170" s="62"/>
      <c r="F170" s="62"/>
      <c r="G170" s="62"/>
      <c r="H170" s="62"/>
      <c r="I170" s="62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</row>
    <row r="171" spans="1:21" s="3" customFormat="1" ht="47.25" hidden="1">
      <c r="A171" s="49" t="s">
        <v>242</v>
      </c>
      <c r="B171" s="39" t="s">
        <v>99</v>
      </c>
      <c r="C171" s="77" t="s">
        <v>297</v>
      </c>
      <c r="D171" s="77"/>
      <c r="E171" s="77" t="s">
        <v>277</v>
      </c>
      <c r="F171" s="74">
        <v>56350.9</v>
      </c>
      <c r="G171" s="74"/>
      <c r="H171" s="74"/>
      <c r="I171" s="74" t="s">
        <v>332</v>
      </c>
      <c r="J171" s="135">
        <v>500</v>
      </c>
      <c r="K171" s="135">
        <v>0</v>
      </c>
      <c r="L171" s="135"/>
      <c r="M171" s="135">
        <v>500</v>
      </c>
      <c r="N171" s="143"/>
      <c r="O171" s="143"/>
      <c r="P171" s="143"/>
      <c r="Q171" s="143"/>
      <c r="R171" s="143"/>
      <c r="S171" s="143"/>
      <c r="T171" s="143"/>
      <c r="U171" s="143"/>
    </row>
    <row r="172" spans="1:21" s="3" customFormat="1" ht="47.25" hidden="1">
      <c r="A172" s="86"/>
      <c r="B172" s="87" t="s">
        <v>280</v>
      </c>
      <c r="C172" s="184" t="s">
        <v>298</v>
      </c>
      <c r="D172" s="247"/>
      <c r="E172" s="247"/>
      <c r="F172" s="247"/>
      <c r="G172" s="247"/>
      <c r="H172" s="247"/>
      <c r="I172" s="107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</row>
    <row r="173" spans="1:21" s="3" customFormat="1" ht="31.5" hidden="1">
      <c r="A173" s="88"/>
      <c r="B173" s="89" t="s">
        <v>281</v>
      </c>
      <c r="C173" s="182" t="s">
        <v>298</v>
      </c>
      <c r="D173" s="235"/>
      <c r="E173" s="235"/>
      <c r="F173" s="235"/>
      <c r="G173" s="235"/>
      <c r="H173" s="235"/>
      <c r="I173" s="108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</row>
    <row r="174" spans="1:21" s="3" customFormat="1" ht="47.25" hidden="1">
      <c r="A174" s="59"/>
      <c r="B174" s="94" t="s">
        <v>22</v>
      </c>
      <c r="C174" s="180" t="s">
        <v>298</v>
      </c>
      <c r="D174" s="245"/>
      <c r="E174" s="62"/>
      <c r="F174" s="62"/>
      <c r="G174" s="62"/>
      <c r="H174" s="62"/>
      <c r="I174" s="62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</row>
    <row r="175" spans="1:21" s="3" customFormat="1" ht="63" hidden="1">
      <c r="A175" s="59"/>
      <c r="B175" s="63" t="s">
        <v>28</v>
      </c>
      <c r="C175" s="180" t="s">
        <v>298</v>
      </c>
      <c r="D175" s="63"/>
      <c r="E175" s="63"/>
      <c r="F175" s="63"/>
      <c r="G175" s="63"/>
      <c r="H175" s="63"/>
      <c r="I175" s="94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</row>
    <row r="176" spans="1:21" s="1" customFormat="1" ht="33" hidden="1" customHeight="1">
      <c r="A176" s="48" t="s">
        <v>405</v>
      </c>
      <c r="B176" s="39" t="s">
        <v>35</v>
      </c>
      <c r="C176" s="191" t="s">
        <v>298</v>
      </c>
      <c r="D176" s="77">
        <v>2024</v>
      </c>
      <c r="E176" s="77" t="s">
        <v>384</v>
      </c>
      <c r="F176" s="209">
        <v>300000</v>
      </c>
      <c r="G176" s="209"/>
      <c r="H176" s="209"/>
      <c r="I176" s="112" t="s">
        <v>318</v>
      </c>
      <c r="J176" s="143"/>
      <c r="K176" s="143"/>
      <c r="L176" s="143"/>
      <c r="M176" s="144"/>
      <c r="N176" s="138">
        <v>97239.799999999988</v>
      </c>
      <c r="O176" s="138">
        <v>96267.4</v>
      </c>
      <c r="P176" s="138"/>
      <c r="Q176" s="138">
        <v>972.4</v>
      </c>
      <c r="R176" s="138"/>
      <c r="S176" s="138"/>
      <c r="T176" s="138"/>
      <c r="U176" s="138"/>
    </row>
    <row r="177" spans="1:21" s="13" customFormat="1" ht="0.75" hidden="1" customHeight="1">
      <c r="A177" s="49" t="s">
        <v>243</v>
      </c>
      <c r="B177" s="39" t="s">
        <v>118</v>
      </c>
      <c r="C177" s="191" t="s">
        <v>298</v>
      </c>
      <c r="D177" s="77" t="s">
        <v>379</v>
      </c>
      <c r="E177" s="77" t="s">
        <v>395</v>
      </c>
      <c r="F177" s="77"/>
      <c r="G177" s="77"/>
      <c r="H177" s="77"/>
      <c r="I177" s="112"/>
      <c r="J177" s="135">
        <v>6237.5</v>
      </c>
      <c r="K177" s="135">
        <v>0</v>
      </c>
      <c r="L177" s="135"/>
      <c r="M177" s="135">
        <v>6237.5</v>
      </c>
      <c r="N177" s="143"/>
      <c r="O177" s="135"/>
      <c r="P177" s="135"/>
      <c r="Q177" s="135"/>
      <c r="R177" s="143"/>
      <c r="S177" s="135"/>
      <c r="T177" s="135"/>
      <c r="U177" s="135"/>
    </row>
    <row r="178" spans="1:21" s="14" customFormat="1" ht="31.5" hidden="1">
      <c r="A178" s="55"/>
      <c r="B178" s="40" t="s">
        <v>29</v>
      </c>
      <c r="C178" s="100" t="s">
        <v>298</v>
      </c>
      <c r="D178" s="78"/>
      <c r="E178" s="78" t="s">
        <v>395</v>
      </c>
      <c r="F178" s="78"/>
      <c r="G178" s="78"/>
      <c r="H178" s="78"/>
      <c r="I178" s="113"/>
      <c r="J178" s="137">
        <v>6237.5</v>
      </c>
      <c r="K178" s="137">
        <v>0</v>
      </c>
      <c r="L178" s="137"/>
      <c r="M178" s="137">
        <v>6237.5</v>
      </c>
      <c r="N178" s="137"/>
      <c r="O178" s="137"/>
      <c r="P178" s="137"/>
      <c r="Q178" s="137"/>
      <c r="R178" s="137"/>
      <c r="S178" s="137"/>
      <c r="T178" s="137"/>
      <c r="U178" s="137"/>
    </row>
    <row r="179" spans="1:21" s="13" customFormat="1" ht="78.75" hidden="1">
      <c r="A179" s="49" t="s">
        <v>244</v>
      </c>
      <c r="B179" s="39" t="s">
        <v>14</v>
      </c>
      <c r="C179" s="77" t="s">
        <v>297</v>
      </c>
      <c r="D179" s="77">
        <v>34.6</v>
      </c>
      <c r="E179" s="77" t="s">
        <v>277</v>
      </c>
      <c r="F179" s="74">
        <v>337323.9</v>
      </c>
      <c r="G179" s="74"/>
      <c r="H179" s="74"/>
      <c r="I179" s="74">
        <v>150147.5</v>
      </c>
      <c r="J179" s="134">
        <v>181867.3</v>
      </c>
      <c r="K179" s="134">
        <v>0</v>
      </c>
      <c r="L179" s="134"/>
      <c r="M179" s="134">
        <v>181867.3</v>
      </c>
      <c r="N179" s="143"/>
      <c r="O179" s="135"/>
      <c r="P179" s="135"/>
      <c r="Q179" s="135"/>
      <c r="R179" s="143"/>
      <c r="S179" s="135"/>
      <c r="T179" s="135"/>
      <c r="U179" s="135"/>
    </row>
    <row r="180" spans="1:21" s="3" customFormat="1" ht="47.25" hidden="1">
      <c r="A180" s="49" t="s">
        <v>245</v>
      </c>
      <c r="B180" s="41" t="s">
        <v>15</v>
      </c>
      <c r="C180" s="27" t="s">
        <v>297</v>
      </c>
      <c r="D180" s="27">
        <v>37.6</v>
      </c>
      <c r="E180" s="27" t="s">
        <v>277</v>
      </c>
      <c r="F180" s="75">
        <v>1198348.8999999999</v>
      </c>
      <c r="G180" s="75"/>
      <c r="H180" s="75"/>
      <c r="I180" s="75" t="s">
        <v>320</v>
      </c>
      <c r="J180" s="134">
        <v>534577.5</v>
      </c>
      <c r="K180" s="134">
        <v>527521.1</v>
      </c>
      <c r="L180" s="134"/>
      <c r="M180" s="134">
        <v>7056.4</v>
      </c>
      <c r="N180" s="134"/>
      <c r="O180" s="134"/>
      <c r="P180" s="134"/>
      <c r="Q180" s="134"/>
      <c r="R180" s="134"/>
      <c r="S180" s="134"/>
      <c r="T180" s="134"/>
      <c r="U180" s="134"/>
    </row>
    <row r="181" spans="1:21" s="3" customFormat="1" ht="78.75" hidden="1" customHeight="1">
      <c r="A181" s="49" t="s">
        <v>246</v>
      </c>
      <c r="B181" s="39" t="s">
        <v>98</v>
      </c>
      <c r="C181" s="77" t="s">
        <v>298</v>
      </c>
      <c r="D181" s="77"/>
      <c r="E181" s="77"/>
      <c r="F181" s="77"/>
      <c r="G181" s="77"/>
      <c r="H181" s="77"/>
      <c r="I181" s="112"/>
      <c r="J181" s="134"/>
      <c r="K181" s="134"/>
      <c r="L181" s="134"/>
      <c r="M181" s="134"/>
      <c r="N181" s="145"/>
      <c r="O181" s="145"/>
      <c r="P181" s="145"/>
      <c r="Q181" s="145"/>
      <c r="R181" s="145"/>
      <c r="S181" s="145"/>
      <c r="T181" s="145"/>
      <c r="U181" s="145"/>
    </row>
    <row r="182" spans="1:21" s="14" customFormat="1" ht="31.5" hidden="1">
      <c r="A182" s="55"/>
      <c r="B182" s="40" t="s">
        <v>29</v>
      </c>
      <c r="C182" s="100" t="s">
        <v>298</v>
      </c>
      <c r="D182" s="78"/>
      <c r="E182" s="78"/>
      <c r="F182" s="78"/>
      <c r="G182" s="78"/>
      <c r="H182" s="78"/>
      <c r="I182" s="113"/>
      <c r="J182" s="137"/>
      <c r="K182" s="137"/>
      <c r="L182" s="137"/>
      <c r="M182" s="137"/>
      <c r="N182" s="145"/>
      <c r="O182" s="145"/>
      <c r="P182" s="145"/>
      <c r="Q182" s="145"/>
      <c r="R182" s="145"/>
      <c r="S182" s="145"/>
      <c r="T182" s="145"/>
      <c r="U182" s="145"/>
    </row>
    <row r="183" spans="1:21" s="3" customFormat="1" ht="31.5" hidden="1">
      <c r="A183" s="49" t="s">
        <v>247</v>
      </c>
      <c r="B183" s="39" t="s">
        <v>302</v>
      </c>
      <c r="C183" s="27" t="s">
        <v>298</v>
      </c>
      <c r="D183" s="78"/>
      <c r="E183" s="104" t="s">
        <v>395</v>
      </c>
      <c r="F183" s="78"/>
      <c r="G183" s="78"/>
      <c r="H183" s="78"/>
      <c r="I183" s="113"/>
      <c r="J183" s="134" t="e">
        <f>#REF!+#REF!</f>
        <v>#REF!</v>
      </c>
      <c r="K183" s="134" t="e">
        <f>#REF!+#REF!</f>
        <v>#REF!</v>
      </c>
      <c r="L183" s="134"/>
      <c r="M183" s="134" t="e">
        <f>#REF!+#REF!</f>
        <v>#REF!</v>
      </c>
      <c r="N183" s="145"/>
      <c r="O183" s="145"/>
      <c r="P183" s="145"/>
      <c r="Q183" s="145"/>
      <c r="R183" s="145"/>
      <c r="S183" s="145"/>
      <c r="T183" s="145"/>
      <c r="U183" s="145"/>
    </row>
    <row r="184" spans="1:21" s="14" customFormat="1" ht="31.5" hidden="1">
      <c r="A184" s="55"/>
      <c r="B184" s="40" t="s">
        <v>29</v>
      </c>
      <c r="C184" s="100" t="s">
        <v>298</v>
      </c>
      <c r="D184" s="78"/>
      <c r="E184" s="104" t="s">
        <v>395</v>
      </c>
      <c r="F184" s="78"/>
      <c r="G184" s="78"/>
      <c r="H184" s="78"/>
      <c r="I184" s="113"/>
      <c r="J184" s="137" t="e">
        <f>#REF!+#REF!</f>
        <v>#REF!</v>
      </c>
      <c r="K184" s="137" t="e">
        <f>#REF!+#REF!</f>
        <v>#REF!</v>
      </c>
      <c r="L184" s="137"/>
      <c r="M184" s="137" t="e">
        <f>#REF!+#REF!</f>
        <v>#REF!</v>
      </c>
      <c r="N184" s="145"/>
      <c r="O184" s="145"/>
      <c r="P184" s="145"/>
      <c r="Q184" s="145"/>
      <c r="R184" s="145"/>
      <c r="S184" s="145"/>
      <c r="T184" s="145"/>
      <c r="U184" s="145"/>
    </row>
    <row r="185" spans="1:21" s="3" customFormat="1" ht="63" hidden="1">
      <c r="A185" s="48" t="s">
        <v>406</v>
      </c>
      <c r="B185" s="41" t="s">
        <v>125</v>
      </c>
      <c r="C185" s="191" t="s">
        <v>298</v>
      </c>
      <c r="D185" s="27" t="s">
        <v>380</v>
      </c>
      <c r="E185" s="27" t="s">
        <v>381</v>
      </c>
      <c r="F185" s="104">
        <v>982069.4</v>
      </c>
      <c r="G185" s="104"/>
      <c r="H185" s="104"/>
      <c r="I185" s="104" t="s">
        <v>328</v>
      </c>
      <c r="J185" s="134">
        <f>K185+M185</f>
        <v>4694</v>
      </c>
      <c r="K185" s="134">
        <v>0</v>
      </c>
      <c r="L185" s="134"/>
      <c r="M185" s="134">
        <v>4694</v>
      </c>
      <c r="N185" s="134">
        <f>O185+Q185</f>
        <v>5010.3</v>
      </c>
      <c r="O185" s="134">
        <v>0</v>
      </c>
      <c r="P185" s="134"/>
      <c r="Q185" s="134">
        <v>5010.3</v>
      </c>
      <c r="R185" s="134"/>
      <c r="S185" s="134"/>
      <c r="T185" s="134"/>
      <c r="U185" s="134"/>
    </row>
    <row r="186" spans="1:21" s="3" customFormat="1" ht="63" hidden="1">
      <c r="A186" s="48" t="s">
        <v>407</v>
      </c>
      <c r="B186" s="41" t="s">
        <v>126</v>
      </c>
      <c r="C186" s="191" t="s">
        <v>298</v>
      </c>
      <c r="D186" s="27" t="s">
        <v>382</v>
      </c>
      <c r="E186" s="27" t="s">
        <v>383</v>
      </c>
      <c r="F186" s="104">
        <v>3169481.3</v>
      </c>
      <c r="G186" s="104"/>
      <c r="H186" s="104"/>
      <c r="I186" s="104" t="s">
        <v>319</v>
      </c>
      <c r="J186" s="134">
        <f>K186+M186</f>
        <v>5565.3</v>
      </c>
      <c r="K186" s="134">
        <v>0</v>
      </c>
      <c r="L186" s="134"/>
      <c r="M186" s="134">
        <v>5565.3</v>
      </c>
      <c r="N186" s="134">
        <f>O186+Q186</f>
        <v>13913.4</v>
      </c>
      <c r="O186" s="134">
        <v>0</v>
      </c>
      <c r="P186" s="134"/>
      <c r="Q186" s="134">
        <v>13913.4</v>
      </c>
      <c r="R186" s="134">
        <f t="shared" ref="R186" si="33">S186+U186</f>
        <v>12073.4</v>
      </c>
      <c r="S186" s="134">
        <v>0</v>
      </c>
      <c r="T186" s="134"/>
      <c r="U186" s="134">
        <v>12073.4</v>
      </c>
    </row>
    <row r="187" spans="1:21" s="297" customFormat="1" ht="20.25">
      <c r="A187" s="293"/>
      <c r="B187" s="295" t="s">
        <v>443</v>
      </c>
      <c r="C187" s="296"/>
      <c r="D187" s="233"/>
      <c r="E187" s="233"/>
      <c r="F187" s="234"/>
      <c r="G187" s="234"/>
      <c r="H187" s="234"/>
      <c r="I187" s="234"/>
      <c r="J187" s="154">
        <f>K187+L187+M187</f>
        <v>0</v>
      </c>
      <c r="K187" s="154">
        <f>K222</f>
        <v>0</v>
      </c>
      <c r="L187" s="154">
        <f t="shared" ref="L187:M187" si="34">L222</f>
        <v>0</v>
      </c>
      <c r="M187" s="154">
        <f t="shared" si="34"/>
        <v>0</v>
      </c>
      <c r="N187" s="154">
        <f>O187+P187+Q187</f>
        <v>0</v>
      </c>
      <c r="O187" s="154">
        <f>O222</f>
        <v>0</v>
      </c>
      <c r="P187" s="154">
        <f t="shared" ref="P187:Q187" si="35">P222</f>
        <v>0</v>
      </c>
      <c r="Q187" s="154">
        <f t="shared" si="35"/>
        <v>0</v>
      </c>
      <c r="R187" s="154">
        <f>S187+T187+U187</f>
        <v>0</v>
      </c>
      <c r="S187" s="154">
        <f>S222</f>
        <v>0</v>
      </c>
      <c r="T187" s="154">
        <f t="shared" ref="T187:U187" si="36">T222</f>
        <v>0</v>
      </c>
      <c r="U187" s="154">
        <f t="shared" si="36"/>
        <v>0</v>
      </c>
    </row>
    <row r="188" spans="1:21" ht="20.25">
      <c r="A188" s="48"/>
      <c r="B188" s="271" t="s">
        <v>25</v>
      </c>
      <c r="C188" s="272"/>
      <c r="D188" s="273"/>
      <c r="E188" s="273"/>
      <c r="F188" s="273"/>
      <c r="G188" s="273"/>
      <c r="H188" s="273"/>
      <c r="I188" s="274"/>
      <c r="J188" s="155">
        <f>J194+J197</f>
        <v>18312.600000000002</v>
      </c>
      <c r="K188" s="155">
        <f t="shared" ref="K188:U188" si="37">K194+K197</f>
        <v>1420.6</v>
      </c>
      <c r="L188" s="155">
        <f t="shared" si="37"/>
        <v>16892</v>
      </c>
      <c r="M188" s="155">
        <f t="shared" si="37"/>
        <v>0</v>
      </c>
      <c r="N188" s="155">
        <f t="shared" si="37"/>
        <v>1506.6999999999998</v>
      </c>
      <c r="O188" s="155">
        <f t="shared" si="37"/>
        <v>1491.6</v>
      </c>
      <c r="P188" s="155">
        <f t="shared" si="37"/>
        <v>15.1</v>
      </c>
      <c r="Q188" s="155">
        <f t="shared" si="37"/>
        <v>0</v>
      </c>
      <c r="R188" s="155">
        <f t="shared" si="37"/>
        <v>1614.6000000000001</v>
      </c>
      <c r="S188" s="155">
        <f t="shared" si="37"/>
        <v>1566.2</v>
      </c>
      <c r="T188" s="155">
        <f t="shared" si="37"/>
        <v>48.4</v>
      </c>
      <c r="U188" s="155">
        <f t="shared" si="37"/>
        <v>0</v>
      </c>
    </row>
    <row r="189" spans="1:21" ht="57.75" customHeight="1">
      <c r="A189" s="48"/>
      <c r="B189" s="275" t="s">
        <v>409</v>
      </c>
      <c r="C189" s="73"/>
      <c r="D189" s="273"/>
      <c r="E189" s="273"/>
      <c r="F189" s="273"/>
      <c r="G189" s="273"/>
      <c r="H189" s="273"/>
      <c r="I189" s="274"/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5"/>
    </row>
    <row r="190" spans="1:21" ht="78.75">
      <c r="A190" s="48"/>
      <c r="B190" s="275" t="s">
        <v>410</v>
      </c>
      <c r="C190" s="73"/>
      <c r="D190" s="273"/>
      <c r="E190" s="273"/>
      <c r="F190" s="273"/>
      <c r="G190" s="273"/>
      <c r="H190" s="273"/>
      <c r="I190" s="274"/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</row>
    <row r="191" spans="1:21" ht="47.25">
      <c r="A191" s="48"/>
      <c r="B191" s="85" t="s">
        <v>411</v>
      </c>
      <c r="C191" s="73"/>
      <c r="D191" s="276"/>
      <c r="E191" s="277"/>
      <c r="F191" s="277"/>
      <c r="G191" s="277"/>
      <c r="H191" s="277"/>
      <c r="I191" s="278"/>
      <c r="J191" s="132"/>
      <c r="K191" s="148"/>
      <c r="L191" s="148"/>
      <c r="M191" s="148"/>
      <c r="N191" s="132"/>
      <c r="O191" s="148"/>
      <c r="P191" s="148"/>
      <c r="Q191" s="148"/>
      <c r="R191" s="132"/>
      <c r="S191" s="148"/>
      <c r="T191" s="148"/>
      <c r="U191" s="148"/>
    </row>
    <row r="192" spans="1:21" ht="63" hidden="1">
      <c r="A192" s="59"/>
      <c r="B192" s="63" t="s">
        <v>28</v>
      </c>
      <c r="C192" s="180" t="s">
        <v>298</v>
      </c>
      <c r="D192" s="245"/>
      <c r="E192" s="245"/>
      <c r="F192" s="245"/>
      <c r="G192" s="245"/>
      <c r="H192" s="245"/>
      <c r="I192" s="62"/>
      <c r="J192" s="131"/>
      <c r="K192" s="147"/>
      <c r="L192" s="147"/>
      <c r="M192" s="147"/>
      <c r="N192" s="131"/>
      <c r="O192" s="147"/>
      <c r="P192" s="147"/>
      <c r="Q192" s="147"/>
      <c r="R192" s="131"/>
      <c r="S192" s="147"/>
      <c r="T192" s="147"/>
      <c r="U192" s="147"/>
    </row>
    <row r="193" spans="1:21" ht="63">
      <c r="A193" s="48"/>
      <c r="B193" s="301" t="s">
        <v>448</v>
      </c>
      <c r="C193" s="73"/>
      <c r="D193" s="299"/>
      <c r="E193" s="299"/>
      <c r="F193" s="299"/>
      <c r="G193" s="299"/>
      <c r="H193" s="299"/>
      <c r="I193" s="300"/>
      <c r="J193" s="132"/>
      <c r="K193" s="148"/>
      <c r="L193" s="148"/>
      <c r="M193" s="148"/>
      <c r="N193" s="132"/>
      <c r="O193" s="148"/>
      <c r="P193" s="148"/>
      <c r="Q193" s="148"/>
      <c r="R193" s="132"/>
      <c r="S193" s="148"/>
      <c r="T193" s="148"/>
      <c r="U193" s="148"/>
    </row>
    <row r="194" spans="1:21" ht="63">
      <c r="A194" s="48" t="s">
        <v>173</v>
      </c>
      <c r="B194" s="279" t="s">
        <v>412</v>
      </c>
      <c r="C194" s="73"/>
      <c r="D194" s="79" t="s">
        <v>382</v>
      </c>
      <c r="E194" s="280">
        <v>932</v>
      </c>
      <c r="F194" s="280">
        <v>10</v>
      </c>
      <c r="G194" s="281" t="s">
        <v>426</v>
      </c>
      <c r="H194" s="280" t="s">
        <v>427</v>
      </c>
      <c r="I194" s="280">
        <v>412</v>
      </c>
      <c r="J194" s="257">
        <f>K194+L194</f>
        <v>1434.8999999999999</v>
      </c>
      <c r="K194" s="263">
        <v>1420.6</v>
      </c>
      <c r="L194" s="263">
        <v>14.3</v>
      </c>
      <c r="M194" s="263"/>
      <c r="N194" s="257">
        <f>O194+P194</f>
        <v>1506.6999999999998</v>
      </c>
      <c r="O194" s="257">
        <v>1491.6</v>
      </c>
      <c r="P194" s="257">
        <v>15.1</v>
      </c>
      <c r="Q194" s="257"/>
      <c r="R194" s="257">
        <f>S194+T194</f>
        <v>1614.6000000000001</v>
      </c>
      <c r="S194" s="257">
        <v>1566.2</v>
      </c>
      <c r="T194" s="257">
        <v>48.4</v>
      </c>
      <c r="U194" s="257"/>
    </row>
    <row r="195" spans="1:21" ht="47.25" hidden="1">
      <c r="A195" s="48" t="s">
        <v>248</v>
      </c>
      <c r="B195" s="210" t="s">
        <v>108</v>
      </c>
      <c r="C195" s="212" t="s">
        <v>298</v>
      </c>
      <c r="D195" s="211">
        <v>2026</v>
      </c>
      <c r="E195" s="104" t="s">
        <v>395</v>
      </c>
      <c r="F195" s="100">
        <v>460166.26</v>
      </c>
      <c r="G195" s="100"/>
      <c r="H195" s="100"/>
      <c r="I195" s="115"/>
      <c r="J195" s="163" t="e">
        <f>#REF!+#REF!</f>
        <v>#REF!</v>
      </c>
      <c r="K195" s="162" t="e">
        <f>#REF!+#REF!</f>
        <v>#REF!</v>
      </c>
      <c r="L195" s="162"/>
      <c r="M195" s="148" t="e">
        <f>#REF!+#REF!</f>
        <v>#REF!</v>
      </c>
      <c r="N195" s="132"/>
      <c r="O195" s="132"/>
      <c r="P195" s="132"/>
      <c r="Q195" s="132"/>
      <c r="R195" s="132"/>
      <c r="S195" s="132"/>
      <c r="T195" s="132"/>
      <c r="U195" s="132"/>
    </row>
    <row r="196" spans="1:21" ht="31.5" hidden="1">
      <c r="A196" s="48"/>
      <c r="B196" s="40" t="s">
        <v>29</v>
      </c>
      <c r="C196" s="100" t="s">
        <v>298</v>
      </c>
      <c r="D196" s="78"/>
      <c r="E196" s="104" t="s">
        <v>395</v>
      </c>
      <c r="F196" s="78"/>
      <c r="G196" s="78"/>
      <c r="H196" s="78"/>
      <c r="I196" s="113"/>
      <c r="J196" s="163" t="e">
        <f>#REF!+#REF!</f>
        <v>#REF!</v>
      </c>
      <c r="K196" s="163" t="e">
        <f>#REF!+#REF!</f>
        <v>#REF!</v>
      </c>
      <c r="L196" s="163"/>
      <c r="M196" s="149" t="e">
        <f>#REF!+#REF!</f>
        <v>#REF!</v>
      </c>
      <c r="N196" s="132"/>
      <c r="O196" s="132"/>
      <c r="P196" s="132"/>
      <c r="Q196" s="132"/>
      <c r="R196" s="132"/>
      <c r="S196" s="132"/>
      <c r="T196" s="132"/>
      <c r="U196" s="132"/>
    </row>
    <row r="197" spans="1:21" ht="82.5" customHeight="1">
      <c r="A197" s="48" t="s">
        <v>174</v>
      </c>
      <c r="B197" s="41" t="s">
        <v>438</v>
      </c>
      <c r="C197" s="100"/>
      <c r="D197" s="27" t="s">
        <v>382</v>
      </c>
      <c r="E197" s="280">
        <v>932</v>
      </c>
      <c r="F197" s="280">
        <v>10</v>
      </c>
      <c r="G197" s="281" t="s">
        <v>426</v>
      </c>
      <c r="H197" s="280" t="s">
        <v>439</v>
      </c>
      <c r="I197" s="280">
        <v>412</v>
      </c>
      <c r="J197" s="257">
        <f>K197+L197</f>
        <v>16877.7</v>
      </c>
      <c r="K197" s="162"/>
      <c r="L197" s="290">
        <v>16877.7</v>
      </c>
      <c r="M197" s="148"/>
      <c r="N197" s="132"/>
      <c r="O197" s="132"/>
      <c r="P197" s="132"/>
      <c r="Q197" s="132"/>
      <c r="R197" s="132"/>
      <c r="S197" s="132"/>
      <c r="T197" s="132"/>
      <c r="U197" s="132"/>
    </row>
    <row r="198" spans="1:21" ht="20.25">
      <c r="A198" s="48"/>
      <c r="B198" s="271" t="s">
        <v>24</v>
      </c>
      <c r="C198" s="73"/>
      <c r="D198" s="273"/>
      <c r="E198" s="273"/>
      <c r="F198" s="273"/>
      <c r="G198" s="273"/>
      <c r="H198" s="273"/>
      <c r="I198" s="274"/>
      <c r="J198" s="155">
        <f>J205</f>
        <v>77047.199999999997</v>
      </c>
      <c r="K198" s="155">
        <f t="shared" ref="K198:U198" si="38">K205</f>
        <v>0</v>
      </c>
      <c r="L198" s="155">
        <f t="shared" si="38"/>
        <v>76965.099999999991</v>
      </c>
      <c r="M198" s="155">
        <f t="shared" si="38"/>
        <v>82.1</v>
      </c>
      <c r="N198" s="155">
        <f t="shared" si="38"/>
        <v>0</v>
      </c>
      <c r="O198" s="155">
        <f t="shared" si="38"/>
        <v>0</v>
      </c>
      <c r="P198" s="155">
        <f t="shared" si="38"/>
        <v>0</v>
      </c>
      <c r="Q198" s="155">
        <f t="shared" si="38"/>
        <v>0</v>
      </c>
      <c r="R198" s="155">
        <f t="shared" si="38"/>
        <v>0</v>
      </c>
      <c r="S198" s="155">
        <f t="shared" si="38"/>
        <v>0</v>
      </c>
      <c r="T198" s="155">
        <f t="shared" si="38"/>
        <v>0</v>
      </c>
      <c r="U198" s="155">
        <f t="shared" si="38"/>
        <v>0</v>
      </c>
    </row>
    <row r="199" spans="1:21" ht="47.25">
      <c r="A199" s="48"/>
      <c r="B199" s="275" t="s">
        <v>409</v>
      </c>
      <c r="C199" s="73"/>
      <c r="D199" s="273"/>
      <c r="E199" s="273"/>
      <c r="F199" s="273"/>
      <c r="G199" s="273"/>
      <c r="H199" s="273"/>
      <c r="I199" s="274"/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</row>
    <row r="200" spans="1:21" ht="31.5">
      <c r="A200" s="48"/>
      <c r="B200" s="275" t="s">
        <v>413</v>
      </c>
      <c r="C200" s="73"/>
      <c r="D200" s="273"/>
      <c r="E200" s="273"/>
      <c r="F200" s="273"/>
      <c r="G200" s="273"/>
      <c r="H200" s="273"/>
      <c r="I200" s="274"/>
      <c r="J200" s="155"/>
      <c r="K200" s="155"/>
      <c r="L200" s="155"/>
      <c r="M200" s="155"/>
      <c r="N200" s="155"/>
      <c r="O200" s="155"/>
      <c r="P200" s="155"/>
      <c r="Q200" s="155"/>
      <c r="R200" s="155"/>
      <c r="S200" s="155"/>
      <c r="T200" s="155"/>
      <c r="U200" s="155"/>
    </row>
    <row r="201" spans="1:21" ht="47.25">
      <c r="A201" s="48"/>
      <c r="B201" s="85" t="s">
        <v>411</v>
      </c>
      <c r="C201" s="73"/>
      <c r="D201" s="72"/>
      <c r="E201" s="85"/>
      <c r="F201" s="85"/>
      <c r="G201" s="85"/>
      <c r="H201" s="85"/>
      <c r="I201" s="116"/>
      <c r="J201" s="132"/>
      <c r="K201" s="148"/>
      <c r="L201" s="148"/>
      <c r="M201" s="148"/>
      <c r="N201" s="132"/>
      <c r="O201" s="148"/>
      <c r="P201" s="148"/>
      <c r="Q201" s="148"/>
      <c r="R201" s="132"/>
      <c r="S201" s="148"/>
      <c r="T201" s="148"/>
      <c r="U201" s="148"/>
    </row>
    <row r="202" spans="1:21" s="7" customFormat="1" ht="63" hidden="1">
      <c r="A202" s="59"/>
      <c r="B202" s="63" t="s">
        <v>28</v>
      </c>
      <c r="C202" s="180" t="s">
        <v>298</v>
      </c>
      <c r="D202" s="245"/>
      <c r="E202" s="245"/>
      <c r="F202" s="245"/>
      <c r="G202" s="245"/>
      <c r="H202" s="245"/>
      <c r="I202" s="62"/>
      <c r="J202" s="131"/>
      <c r="K202" s="147"/>
      <c r="L202" s="147"/>
      <c r="M202" s="147"/>
      <c r="N202" s="131"/>
      <c r="O202" s="147"/>
      <c r="P202" s="147"/>
      <c r="Q202" s="147"/>
      <c r="R202" s="131"/>
      <c r="S202" s="147"/>
      <c r="T202" s="147"/>
      <c r="U202" s="147"/>
    </row>
    <row r="203" spans="1:21" ht="47.25" hidden="1">
      <c r="A203" s="48" t="s">
        <v>249</v>
      </c>
      <c r="B203" s="41" t="s">
        <v>160</v>
      </c>
      <c r="C203" s="27" t="s">
        <v>297</v>
      </c>
      <c r="D203" s="27"/>
      <c r="E203" s="27"/>
      <c r="F203" s="27"/>
      <c r="G203" s="27"/>
      <c r="H203" s="27"/>
      <c r="I203" s="104"/>
      <c r="J203" s="150" t="e">
        <f>#REF!+#REF!</f>
        <v>#REF!</v>
      </c>
      <c r="K203" s="132" t="e">
        <f>#REF!+#REF!</f>
        <v>#REF!</v>
      </c>
      <c r="L203" s="132"/>
      <c r="M203" s="150" t="e">
        <f>#REF!+#REF!</f>
        <v>#REF!</v>
      </c>
      <c r="N203" s="151" t="e">
        <f>#REF!+#REF!</f>
        <v>#REF!</v>
      </c>
      <c r="O203" s="151" t="e">
        <f>#REF!+#REF!</f>
        <v>#REF!</v>
      </c>
      <c r="P203" s="151"/>
      <c r="Q203" s="151" t="e">
        <f>#REF!+#REF!</f>
        <v>#REF!</v>
      </c>
      <c r="R203" s="151"/>
      <c r="S203" s="152"/>
      <c r="T203" s="152"/>
      <c r="U203" s="152"/>
    </row>
    <row r="204" spans="1:21" s="22" customFormat="1" ht="63" hidden="1">
      <c r="A204" s="56"/>
      <c r="B204" s="37" t="s">
        <v>92</v>
      </c>
      <c r="C204" s="189" t="s">
        <v>298</v>
      </c>
      <c r="D204" s="204"/>
      <c r="E204" s="205"/>
      <c r="F204" s="205"/>
      <c r="G204" s="205"/>
      <c r="H204" s="205"/>
      <c r="I204" s="110"/>
      <c r="J204" s="140" t="e">
        <f>J205+#REF!+#REF!+#REF!+#REF!+#REF!+#REF!+#REF!</f>
        <v>#REF!</v>
      </c>
      <c r="K204" s="140" t="e">
        <f>K205+#REF!+#REF!+#REF!+#REF!+#REF!+#REF!+#REF!</f>
        <v>#REF!</v>
      </c>
      <c r="L204" s="140"/>
      <c r="M204" s="140" t="e">
        <f>M205+#REF!+#REF!+#REF!+#REF!+#REF!+#REF!+#REF!</f>
        <v>#REF!</v>
      </c>
      <c r="N204" s="140" t="e">
        <f>N205+#REF!+#REF!+#REF!+#REF!+#REF!+#REF!+#REF!</f>
        <v>#REF!</v>
      </c>
      <c r="O204" s="140" t="e">
        <f>O205+#REF!+#REF!+#REF!+#REF!+#REF!+#REF!+#REF!</f>
        <v>#REF!</v>
      </c>
      <c r="P204" s="140"/>
      <c r="Q204" s="140" t="e">
        <f>Q205+#REF!+#REF!+#REF!+#REF!+#REF!+#REF!+#REF!</f>
        <v>#REF!</v>
      </c>
      <c r="R204" s="140" t="e">
        <f>R205+#REF!+#REF!+#REF!+#REF!+#REF!+#REF!+#REF!</f>
        <v>#REF!</v>
      </c>
      <c r="S204" s="140" t="e">
        <f>S205+#REF!+#REF!+#REF!+#REF!+#REF!+#REF!+#REF!</f>
        <v>#REF!</v>
      </c>
      <c r="T204" s="140"/>
      <c r="U204" s="140" t="e">
        <f>U205+#REF!+#REF!+#REF!+#REF!+#REF!+#REF!+#REF!</f>
        <v>#REF!</v>
      </c>
    </row>
    <row r="205" spans="1:21" ht="63">
      <c r="A205" s="48"/>
      <c r="B205" s="298" t="s">
        <v>447</v>
      </c>
      <c r="C205" s="73"/>
      <c r="D205" s="273"/>
      <c r="E205" s="273"/>
      <c r="F205" s="273"/>
      <c r="G205" s="273"/>
      <c r="H205" s="273"/>
      <c r="I205" s="274"/>
      <c r="J205" s="282">
        <f>J211+J212+J213</f>
        <v>77047.199999999997</v>
      </c>
      <c r="K205" s="282">
        <f t="shared" ref="K205:U205" si="39">K211+K212+K213</f>
        <v>0</v>
      </c>
      <c r="L205" s="282">
        <f t="shared" si="39"/>
        <v>76965.099999999991</v>
      </c>
      <c r="M205" s="282">
        <f t="shared" si="39"/>
        <v>82.1</v>
      </c>
      <c r="N205" s="282">
        <f t="shared" si="39"/>
        <v>0</v>
      </c>
      <c r="O205" s="282">
        <f t="shared" si="39"/>
        <v>0</v>
      </c>
      <c r="P205" s="282">
        <f t="shared" si="39"/>
        <v>0</v>
      </c>
      <c r="Q205" s="282">
        <f t="shared" si="39"/>
        <v>0</v>
      </c>
      <c r="R205" s="282">
        <f t="shared" si="39"/>
        <v>0</v>
      </c>
      <c r="S205" s="282">
        <f t="shared" si="39"/>
        <v>0</v>
      </c>
      <c r="T205" s="282">
        <f t="shared" si="39"/>
        <v>0</v>
      </c>
      <c r="U205" s="282">
        <f t="shared" si="39"/>
        <v>0</v>
      </c>
    </row>
    <row r="206" spans="1:21" ht="47.25" hidden="1">
      <c r="A206" s="48" t="s">
        <v>250</v>
      </c>
      <c r="B206" s="41" t="s">
        <v>112</v>
      </c>
      <c r="C206" s="27" t="s">
        <v>297</v>
      </c>
      <c r="D206" s="27"/>
      <c r="E206" s="27" t="s">
        <v>275</v>
      </c>
      <c r="F206" s="104">
        <v>68313.600000000006</v>
      </c>
      <c r="G206" s="104"/>
      <c r="H206" s="104"/>
      <c r="I206" s="104">
        <v>22078.400000000001</v>
      </c>
      <c r="J206" s="150" t="e">
        <f>#REF!+#REF!</f>
        <v>#REF!</v>
      </c>
      <c r="K206" s="150" t="e">
        <f>#REF!+#REF!</f>
        <v>#REF!</v>
      </c>
      <c r="L206" s="150"/>
      <c r="M206" s="150" t="e">
        <f>#REF!+#REF!</f>
        <v>#REF!</v>
      </c>
      <c r="N206" s="151"/>
      <c r="O206" s="152"/>
      <c r="P206" s="152"/>
      <c r="Q206" s="152"/>
      <c r="R206" s="151"/>
      <c r="S206" s="152"/>
      <c r="T206" s="152"/>
      <c r="U206" s="152"/>
    </row>
    <row r="207" spans="1:21" ht="47.25" hidden="1">
      <c r="A207" s="48" t="s">
        <v>251</v>
      </c>
      <c r="B207" s="41" t="s">
        <v>113</v>
      </c>
      <c r="C207" s="27" t="s">
        <v>297</v>
      </c>
      <c r="D207" s="27"/>
      <c r="E207" s="27" t="s">
        <v>275</v>
      </c>
      <c r="F207" s="104">
        <v>81976.399999999994</v>
      </c>
      <c r="G207" s="104"/>
      <c r="H207" s="104"/>
      <c r="I207" s="104">
        <v>26494.1</v>
      </c>
      <c r="J207" s="150" t="e">
        <f>#REF!+#REF!</f>
        <v>#REF!</v>
      </c>
      <c r="K207" s="150" t="e">
        <f>#REF!+#REF!</f>
        <v>#REF!</v>
      </c>
      <c r="L207" s="150"/>
      <c r="M207" s="150" t="e">
        <f>#REF!+#REF!</f>
        <v>#REF!</v>
      </c>
      <c r="N207" s="151"/>
      <c r="O207" s="152"/>
      <c r="P207" s="152"/>
      <c r="Q207" s="152"/>
      <c r="R207" s="151"/>
      <c r="S207" s="152"/>
      <c r="T207" s="152"/>
      <c r="U207" s="152"/>
    </row>
    <row r="208" spans="1:21" ht="47.25" hidden="1">
      <c r="A208" s="48" t="s">
        <v>252</v>
      </c>
      <c r="B208" s="41" t="s">
        <v>114</v>
      </c>
      <c r="C208" s="27" t="s">
        <v>297</v>
      </c>
      <c r="D208" s="27"/>
      <c r="E208" s="27" t="s">
        <v>275</v>
      </c>
      <c r="F208" s="104">
        <v>122964.5</v>
      </c>
      <c r="G208" s="104"/>
      <c r="H208" s="104"/>
      <c r="I208" s="104">
        <v>52741.1</v>
      </c>
      <c r="J208" s="150" t="e">
        <f>#REF!+#REF!</f>
        <v>#REF!</v>
      </c>
      <c r="K208" s="150" t="e">
        <f>#REF!+#REF!</f>
        <v>#REF!</v>
      </c>
      <c r="L208" s="150"/>
      <c r="M208" s="150" t="e">
        <f>#REF!+#REF!</f>
        <v>#REF!</v>
      </c>
      <c r="N208" s="151"/>
      <c r="O208" s="152"/>
      <c r="P208" s="152"/>
      <c r="Q208" s="152"/>
      <c r="R208" s="151"/>
      <c r="S208" s="152"/>
      <c r="T208" s="152"/>
      <c r="U208" s="152"/>
    </row>
    <row r="209" spans="1:21" ht="47.25" hidden="1">
      <c r="A209" s="48" t="s">
        <v>253</v>
      </c>
      <c r="B209" s="41" t="s">
        <v>115</v>
      </c>
      <c r="C209" s="27" t="s">
        <v>297</v>
      </c>
      <c r="D209" s="27"/>
      <c r="E209" s="27" t="s">
        <v>275</v>
      </c>
      <c r="F209" s="104">
        <v>210888.7</v>
      </c>
      <c r="G209" s="104"/>
      <c r="H209" s="104"/>
      <c r="I209" s="104">
        <v>112902.1</v>
      </c>
      <c r="J209" s="150" t="e">
        <f>#REF!+#REF!</f>
        <v>#REF!</v>
      </c>
      <c r="K209" s="150" t="e">
        <f>#REF!+#REF!</f>
        <v>#REF!</v>
      </c>
      <c r="L209" s="150"/>
      <c r="M209" s="150" t="e">
        <f>#REF!+#REF!</f>
        <v>#REF!</v>
      </c>
      <c r="N209" s="151" t="e">
        <f>#REF!+#REF!</f>
        <v>#REF!</v>
      </c>
      <c r="O209" s="151" t="e">
        <f>#REF!+#REF!</f>
        <v>#REF!</v>
      </c>
      <c r="P209" s="151"/>
      <c r="Q209" s="151" t="e">
        <f>#REF!+#REF!</f>
        <v>#REF!</v>
      </c>
      <c r="R209" s="151"/>
      <c r="S209" s="152"/>
      <c r="T209" s="152"/>
      <c r="U209" s="152"/>
    </row>
    <row r="210" spans="1:21" s="1" customFormat="1" ht="47.25" hidden="1">
      <c r="A210" s="48" t="s">
        <v>254</v>
      </c>
      <c r="B210" s="39" t="s">
        <v>116</v>
      </c>
      <c r="C210" s="27" t="s">
        <v>297</v>
      </c>
      <c r="D210" s="77"/>
      <c r="E210" s="27" t="s">
        <v>275</v>
      </c>
      <c r="F210" s="104">
        <v>217389.3</v>
      </c>
      <c r="G210" s="104"/>
      <c r="H210" s="104"/>
      <c r="I210" s="104">
        <v>114527.4</v>
      </c>
      <c r="J210" s="150" t="e">
        <f>#REF!+#REF!</f>
        <v>#REF!</v>
      </c>
      <c r="K210" s="150" t="e">
        <f>#REF!+#REF!</f>
        <v>#REF!</v>
      </c>
      <c r="L210" s="150"/>
      <c r="M210" s="150" t="e">
        <f>#REF!+#REF!</f>
        <v>#REF!</v>
      </c>
      <c r="N210" s="151" t="e">
        <f>#REF!+#REF!</f>
        <v>#REF!</v>
      </c>
      <c r="O210" s="151" t="e">
        <f>#REF!+#REF!</f>
        <v>#REF!</v>
      </c>
      <c r="P210" s="151"/>
      <c r="Q210" s="151" t="e">
        <f>#REF!+#REF!</f>
        <v>#REF!</v>
      </c>
      <c r="R210" s="153"/>
      <c r="S210" s="153"/>
      <c r="T210" s="153"/>
      <c r="U210" s="153"/>
    </row>
    <row r="211" spans="1:21" s="1" customFormat="1" ht="94.5">
      <c r="A211" s="48" t="s">
        <v>175</v>
      </c>
      <c r="B211" s="283" t="s">
        <v>414</v>
      </c>
      <c r="C211" s="284" t="s">
        <v>437</v>
      </c>
      <c r="D211" s="284">
        <v>2023</v>
      </c>
      <c r="E211" s="281">
        <v>932</v>
      </c>
      <c r="F211" s="281" t="s">
        <v>428</v>
      </c>
      <c r="G211" s="281" t="s">
        <v>429</v>
      </c>
      <c r="H211" s="281" t="s">
        <v>430</v>
      </c>
      <c r="I211" s="281" t="s">
        <v>431</v>
      </c>
      <c r="J211" s="262">
        <v>76276.7</v>
      </c>
      <c r="K211" s="285"/>
      <c r="L211" s="262">
        <v>76276.7</v>
      </c>
      <c r="M211" s="285"/>
      <c r="N211" s="151"/>
      <c r="O211" s="151"/>
      <c r="P211" s="151"/>
      <c r="Q211" s="151"/>
      <c r="R211" s="153"/>
      <c r="S211" s="153"/>
      <c r="T211" s="153"/>
      <c r="U211" s="153"/>
    </row>
    <row r="212" spans="1:21" s="1" customFormat="1" ht="94.5">
      <c r="A212" s="48" t="s">
        <v>176</v>
      </c>
      <c r="B212" s="283" t="s">
        <v>414</v>
      </c>
      <c r="C212" s="284" t="s">
        <v>437</v>
      </c>
      <c r="D212" s="284">
        <v>2023</v>
      </c>
      <c r="E212" s="281">
        <v>932</v>
      </c>
      <c r="F212" s="281" t="s">
        <v>428</v>
      </c>
      <c r="G212" s="281" t="s">
        <v>429</v>
      </c>
      <c r="H212" s="281" t="s">
        <v>432</v>
      </c>
      <c r="I212" s="281" t="s">
        <v>431</v>
      </c>
      <c r="J212" s="286">
        <v>688.4</v>
      </c>
      <c r="K212" s="285"/>
      <c r="L212" s="262">
        <v>688.4</v>
      </c>
      <c r="M212" s="285"/>
      <c r="N212" s="151"/>
      <c r="O212" s="151"/>
      <c r="P212" s="151"/>
      <c r="Q212" s="151"/>
      <c r="R212" s="153"/>
      <c r="S212" s="153"/>
      <c r="T212" s="153"/>
      <c r="U212" s="153"/>
    </row>
    <row r="213" spans="1:21" ht="94.5">
      <c r="A213" s="48" t="s">
        <v>177</v>
      </c>
      <c r="B213" s="283" t="s">
        <v>414</v>
      </c>
      <c r="C213" s="284" t="s">
        <v>437</v>
      </c>
      <c r="D213" s="284">
        <v>2023</v>
      </c>
      <c r="E213" s="281">
        <v>932</v>
      </c>
      <c r="F213" s="281" t="s">
        <v>428</v>
      </c>
      <c r="G213" s="281" t="s">
        <v>429</v>
      </c>
      <c r="H213" s="281" t="s">
        <v>433</v>
      </c>
      <c r="I213" s="281" t="s">
        <v>431</v>
      </c>
      <c r="J213" s="262">
        <f>K213+L213+M213</f>
        <v>82.1</v>
      </c>
      <c r="K213" s="262"/>
      <c r="L213" s="262"/>
      <c r="M213" s="262">
        <v>82.1</v>
      </c>
      <c r="N213" s="261"/>
      <c r="O213" s="262"/>
      <c r="P213" s="262"/>
      <c r="Q213" s="262"/>
      <c r="R213" s="261"/>
      <c r="S213" s="262"/>
      <c r="T213" s="262"/>
      <c r="U213" s="262"/>
    </row>
    <row r="214" spans="1:21" ht="31.5" hidden="1">
      <c r="A214" s="48" t="s">
        <v>255</v>
      </c>
      <c r="B214" s="41" t="s">
        <v>161</v>
      </c>
      <c r="C214" s="27" t="s">
        <v>298</v>
      </c>
      <c r="D214" s="27"/>
      <c r="E214" s="27"/>
      <c r="F214" s="104"/>
      <c r="G214" s="104"/>
      <c r="H214" s="104"/>
      <c r="I214" s="104"/>
      <c r="J214" s="150"/>
      <c r="K214" s="150"/>
      <c r="L214" s="150"/>
      <c r="M214" s="150"/>
      <c r="N214" s="151"/>
      <c r="O214" s="152"/>
      <c r="P214" s="152"/>
      <c r="Q214" s="152"/>
      <c r="R214" s="151"/>
      <c r="S214" s="152"/>
      <c r="T214" s="152"/>
      <c r="U214" s="152"/>
    </row>
    <row r="215" spans="1:21" ht="31.5" hidden="1">
      <c r="A215" s="48" t="s">
        <v>256</v>
      </c>
      <c r="B215" s="41" t="s">
        <v>162</v>
      </c>
      <c r="C215" s="27" t="s">
        <v>298</v>
      </c>
      <c r="D215" s="27"/>
      <c r="E215" s="27"/>
      <c r="F215" s="104"/>
      <c r="G215" s="104"/>
      <c r="H215" s="104"/>
      <c r="I215" s="104"/>
      <c r="J215" s="150"/>
      <c r="K215" s="150"/>
      <c r="L215" s="150"/>
      <c r="M215" s="150"/>
      <c r="N215" s="151"/>
      <c r="O215" s="152"/>
      <c r="P215" s="152"/>
      <c r="Q215" s="152"/>
      <c r="R215" s="151"/>
      <c r="S215" s="152"/>
      <c r="T215" s="152"/>
      <c r="U215" s="152"/>
    </row>
    <row r="216" spans="1:21" ht="31.5" hidden="1">
      <c r="A216" s="48" t="s">
        <v>257</v>
      </c>
      <c r="B216" s="41" t="s">
        <v>163</v>
      </c>
      <c r="C216" s="27" t="s">
        <v>298</v>
      </c>
      <c r="D216" s="27"/>
      <c r="E216" s="27"/>
      <c r="F216" s="104"/>
      <c r="G216" s="104"/>
      <c r="H216" s="104"/>
      <c r="I216" s="104"/>
      <c r="J216" s="150"/>
      <c r="K216" s="152"/>
      <c r="L216" s="152"/>
      <c r="M216" s="152"/>
      <c r="N216" s="151"/>
      <c r="O216" s="152"/>
      <c r="P216" s="152"/>
      <c r="Q216" s="152"/>
      <c r="R216" s="151"/>
      <c r="S216" s="152"/>
      <c r="T216" s="152"/>
      <c r="U216" s="152"/>
    </row>
    <row r="217" spans="1:21" ht="31.5" hidden="1">
      <c r="A217" s="48" t="s">
        <v>258</v>
      </c>
      <c r="B217" s="41" t="s">
        <v>164</v>
      </c>
      <c r="C217" s="27" t="s">
        <v>298</v>
      </c>
      <c r="D217" s="27"/>
      <c r="E217" s="27"/>
      <c r="F217" s="104"/>
      <c r="G217" s="104"/>
      <c r="H217" s="104"/>
      <c r="I217" s="104"/>
      <c r="J217" s="152"/>
      <c r="K217" s="152"/>
      <c r="L217" s="152"/>
      <c r="M217" s="152"/>
      <c r="N217" s="151"/>
      <c r="O217" s="152"/>
      <c r="P217" s="152"/>
      <c r="Q217" s="152"/>
      <c r="R217" s="151"/>
      <c r="S217" s="152"/>
      <c r="T217" s="152"/>
      <c r="U217" s="152"/>
    </row>
    <row r="218" spans="1:21" ht="63" hidden="1">
      <c r="A218" s="48" t="s">
        <v>259</v>
      </c>
      <c r="B218" s="41" t="s">
        <v>165</v>
      </c>
      <c r="C218" s="27" t="s">
        <v>298</v>
      </c>
      <c r="D218" s="27">
        <v>2024</v>
      </c>
      <c r="E218" s="27" t="s">
        <v>398</v>
      </c>
      <c r="F218" s="100">
        <v>39891.94</v>
      </c>
      <c r="G218" s="100"/>
      <c r="H218" s="100"/>
      <c r="I218" s="104"/>
      <c r="J218" s="132"/>
      <c r="K218" s="132"/>
      <c r="L218" s="132"/>
      <c r="M218" s="148"/>
      <c r="N218" s="132"/>
      <c r="O218" s="148"/>
      <c r="P218" s="148"/>
      <c r="Q218" s="148"/>
      <c r="R218" s="132"/>
      <c r="S218" s="148"/>
      <c r="T218" s="148"/>
      <c r="U218" s="148"/>
    </row>
    <row r="219" spans="1:21" ht="63" hidden="1">
      <c r="A219" s="48" t="s">
        <v>260</v>
      </c>
      <c r="B219" s="41" t="s">
        <v>166</v>
      </c>
      <c r="C219" s="27" t="s">
        <v>298</v>
      </c>
      <c r="D219" s="27">
        <v>2024</v>
      </c>
      <c r="E219" s="27" t="s">
        <v>399</v>
      </c>
      <c r="F219" s="100">
        <v>49157.85</v>
      </c>
      <c r="G219" s="100"/>
      <c r="H219" s="100"/>
      <c r="I219" s="104"/>
      <c r="J219" s="132"/>
      <c r="K219" s="132"/>
      <c r="L219" s="132"/>
      <c r="M219" s="148"/>
      <c r="N219" s="132"/>
      <c r="O219" s="148"/>
      <c r="P219" s="148"/>
      <c r="Q219" s="148"/>
      <c r="R219" s="132"/>
      <c r="S219" s="148"/>
      <c r="T219" s="148"/>
      <c r="U219" s="148"/>
    </row>
    <row r="220" spans="1:21" ht="63" hidden="1">
      <c r="A220" s="48" t="s">
        <v>261</v>
      </c>
      <c r="B220" s="41" t="s">
        <v>167</v>
      </c>
      <c r="C220" s="27" t="s">
        <v>298</v>
      </c>
      <c r="D220" s="27">
        <v>2024</v>
      </c>
      <c r="E220" s="27" t="s">
        <v>400</v>
      </c>
      <c r="F220" s="100">
        <v>21919.95</v>
      </c>
      <c r="G220" s="100"/>
      <c r="H220" s="100"/>
      <c r="I220" s="104"/>
      <c r="J220" s="132"/>
      <c r="K220" s="132"/>
      <c r="L220" s="132"/>
      <c r="M220" s="148"/>
      <c r="N220" s="132"/>
      <c r="O220" s="148"/>
      <c r="P220" s="148"/>
      <c r="Q220" s="148"/>
      <c r="R220" s="132"/>
      <c r="S220" s="148"/>
      <c r="T220" s="148"/>
      <c r="U220" s="148"/>
    </row>
    <row r="221" spans="1:21" ht="63" hidden="1">
      <c r="A221" s="48" t="s">
        <v>262</v>
      </c>
      <c r="B221" s="41" t="s">
        <v>168</v>
      </c>
      <c r="C221" s="27" t="s">
        <v>298</v>
      </c>
      <c r="D221" s="27">
        <v>2024</v>
      </c>
      <c r="E221" s="27" t="s">
        <v>401</v>
      </c>
      <c r="F221" s="100">
        <v>9936.1200000000008</v>
      </c>
      <c r="G221" s="100"/>
      <c r="H221" s="100"/>
      <c r="I221" s="104"/>
      <c r="J221" s="132"/>
      <c r="K221" s="132"/>
      <c r="L221" s="132"/>
      <c r="M221" s="148"/>
      <c r="N221" s="132"/>
      <c r="O221" s="148"/>
      <c r="P221" s="148"/>
      <c r="Q221" s="148"/>
      <c r="R221" s="132"/>
      <c r="S221" s="148"/>
      <c r="T221" s="148"/>
      <c r="U221" s="148"/>
    </row>
    <row r="222" spans="1:21" s="175" customFormat="1" ht="20.25">
      <c r="A222" s="293"/>
      <c r="B222" s="292" t="s">
        <v>12</v>
      </c>
      <c r="C222" s="233"/>
      <c r="D222" s="233"/>
      <c r="E222" s="233"/>
      <c r="F222" s="294"/>
      <c r="G222" s="294"/>
      <c r="H222" s="294"/>
      <c r="I222" s="234"/>
      <c r="J222" s="155">
        <f>J227</f>
        <v>0</v>
      </c>
      <c r="K222" s="155">
        <f t="shared" ref="K222:U222" si="40">K227</f>
        <v>0</v>
      </c>
      <c r="L222" s="155">
        <f t="shared" si="40"/>
        <v>0</v>
      </c>
      <c r="M222" s="155">
        <f t="shared" si="40"/>
        <v>0</v>
      </c>
      <c r="N222" s="155">
        <f t="shared" si="40"/>
        <v>0</v>
      </c>
      <c r="O222" s="155">
        <f t="shared" si="40"/>
        <v>0</v>
      </c>
      <c r="P222" s="155">
        <f t="shared" si="40"/>
        <v>0</v>
      </c>
      <c r="Q222" s="155">
        <f t="shared" si="40"/>
        <v>0</v>
      </c>
      <c r="R222" s="155">
        <f t="shared" si="40"/>
        <v>0</v>
      </c>
      <c r="S222" s="155">
        <f t="shared" si="40"/>
        <v>0</v>
      </c>
      <c r="T222" s="155">
        <f t="shared" si="40"/>
        <v>0</v>
      </c>
      <c r="U222" s="155">
        <f t="shared" si="40"/>
        <v>0</v>
      </c>
    </row>
    <row r="223" spans="1:21" s="175" customFormat="1" ht="47.25">
      <c r="A223" s="293"/>
      <c r="B223" s="291" t="s">
        <v>444</v>
      </c>
      <c r="C223" s="233"/>
      <c r="D223" s="233"/>
      <c r="E223" s="233"/>
      <c r="F223" s="294"/>
      <c r="G223" s="294"/>
      <c r="H223" s="294"/>
      <c r="I223" s="234"/>
      <c r="J223" s="155"/>
      <c r="K223" s="155"/>
      <c r="L223" s="155"/>
      <c r="M223" s="155"/>
      <c r="N223" s="155"/>
      <c r="O223" s="155"/>
      <c r="P223" s="155"/>
      <c r="Q223" s="155"/>
      <c r="R223" s="155"/>
      <c r="S223" s="155"/>
      <c r="T223" s="155"/>
      <c r="U223" s="155"/>
    </row>
    <row r="224" spans="1:21" ht="105.75" customHeight="1">
      <c r="A224" s="48"/>
      <c r="B224" s="291" t="s">
        <v>442</v>
      </c>
      <c r="C224" s="27"/>
      <c r="D224" s="27"/>
      <c r="E224" s="27"/>
      <c r="F224" s="100"/>
      <c r="G224" s="100"/>
      <c r="H224" s="100"/>
      <c r="I224" s="104"/>
      <c r="J224" s="132"/>
      <c r="K224" s="132"/>
      <c r="L224" s="132"/>
      <c r="M224" s="148"/>
      <c r="N224" s="132"/>
      <c r="O224" s="148"/>
      <c r="P224" s="148"/>
      <c r="Q224" s="148"/>
      <c r="R224" s="132"/>
      <c r="S224" s="148"/>
      <c r="T224" s="148"/>
      <c r="U224" s="148"/>
    </row>
    <row r="225" spans="1:21" ht="47.25">
      <c r="A225" s="48"/>
      <c r="B225" s="85" t="s">
        <v>411</v>
      </c>
      <c r="C225" s="27"/>
      <c r="D225" s="27"/>
      <c r="E225" s="27"/>
      <c r="F225" s="100"/>
      <c r="G225" s="100"/>
      <c r="H225" s="100"/>
      <c r="I225" s="104"/>
      <c r="J225" s="132"/>
      <c r="K225" s="132"/>
      <c r="L225" s="132"/>
      <c r="M225" s="148"/>
      <c r="N225" s="132"/>
      <c r="O225" s="148"/>
      <c r="P225" s="148"/>
      <c r="Q225" s="148"/>
      <c r="R225" s="132"/>
      <c r="S225" s="148"/>
      <c r="T225" s="148"/>
      <c r="U225" s="148"/>
    </row>
    <row r="226" spans="1:21" ht="47.25">
      <c r="A226" s="48"/>
      <c r="B226" s="40" t="s">
        <v>446</v>
      </c>
      <c r="C226" s="27"/>
      <c r="D226" s="27"/>
      <c r="E226" s="27"/>
      <c r="F226" s="100"/>
      <c r="G226" s="100"/>
      <c r="H226" s="100"/>
      <c r="I226" s="104"/>
      <c r="J226" s="132"/>
      <c r="K226" s="132"/>
      <c r="L226" s="132"/>
      <c r="M226" s="148"/>
      <c r="N226" s="132"/>
      <c r="O226" s="148"/>
      <c r="P226" s="148"/>
      <c r="Q226" s="148"/>
      <c r="R226" s="132"/>
      <c r="S226" s="148"/>
      <c r="T226" s="148"/>
      <c r="U226" s="148"/>
    </row>
    <row r="227" spans="1:21" ht="51" customHeight="1">
      <c r="A227" s="48" t="s">
        <v>178</v>
      </c>
      <c r="B227" s="283" t="s">
        <v>445</v>
      </c>
      <c r="C227" s="27"/>
      <c r="D227" s="27">
        <v>2023</v>
      </c>
      <c r="E227" s="281">
        <v>932</v>
      </c>
      <c r="F227" s="281" t="s">
        <v>428</v>
      </c>
      <c r="G227" s="281" t="s">
        <v>440</v>
      </c>
      <c r="H227" s="100" t="s">
        <v>441</v>
      </c>
      <c r="I227" s="281" t="s">
        <v>431</v>
      </c>
      <c r="J227" s="262">
        <f>K227+L227+M227</f>
        <v>0</v>
      </c>
      <c r="K227" s="132"/>
      <c r="L227" s="132"/>
      <c r="M227" s="263"/>
      <c r="N227" s="132"/>
      <c r="O227" s="148"/>
      <c r="P227" s="148"/>
      <c r="Q227" s="148"/>
      <c r="R227" s="132"/>
      <c r="S227" s="148"/>
      <c r="T227" s="148"/>
      <c r="U227" s="148"/>
    </row>
    <row r="228" spans="1:21" ht="20.25">
      <c r="A228" s="48"/>
      <c r="B228" s="273" t="s">
        <v>11</v>
      </c>
      <c r="C228" s="73"/>
      <c r="D228" s="273"/>
      <c r="E228" s="273"/>
      <c r="F228" s="273"/>
      <c r="G228" s="273"/>
      <c r="H228" s="273"/>
      <c r="I228" s="274"/>
      <c r="J228" s="155">
        <f>+J236</f>
        <v>0</v>
      </c>
      <c r="K228" s="155">
        <f t="shared" ref="K228:U228" si="41">+K236</f>
        <v>0</v>
      </c>
      <c r="L228" s="155">
        <f t="shared" si="41"/>
        <v>0</v>
      </c>
      <c r="M228" s="155">
        <f t="shared" si="41"/>
        <v>0</v>
      </c>
      <c r="N228" s="155">
        <f t="shared" si="41"/>
        <v>38708</v>
      </c>
      <c r="O228" s="155">
        <f t="shared" si="41"/>
        <v>0</v>
      </c>
      <c r="P228" s="155">
        <f t="shared" si="41"/>
        <v>35224.300000000003</v>
      </c>
      <c r="Q228" s="155">
        <f t="shared" si="41"/>
        <v>3483.7</v>
      </c>
      <c r="R228" s="155">
        <f t="shared" si="41"/>
        <v>38708</v>
      </c>
      <c r="S228" s="155">
        <f t="shared" si="41"/>
        <v>0</v>
      </c>
      <c r="T228" s="155">
        <f t="shared" si="41"/>
        <v>35224.300000000003</v>
      </c>
      <c r="U228" s="155">
        <f t="shared" si="41"/>
        <v>3483.7</v>
      </c>
    </row>
    <row r="229" spans="1:21" ht="31.5">
      <c r="A229" s="48"/>
      <c r="B229" s="275" t="s">
        <v>415</v>
      </c>
      <c r="C229" s="73"/>
      <c r="D229" s="273"/>
      <c r="E229" s="273"/>
      <c r="F229" s="273"/>
      <c r="G229" s="273"/>
      <c r="H229" s="273"/>
      <c r="I229" s="274"/>
      <c r="J229" s="155"/>
      <c r="K229" s="155"/>
      <c r="L229" s="155"/>
      <c r="M229" s="155"/>
      <c r="N229" s="155"/>
      <c r="O229" s="155"/>
      <c r="P229" s="155"/>
      <c r="Q229" s="155"/>
      <c r="R229" s="155"/>
      <c r="S229" s="155"/>
      <c r="T229" s="155"/>
      <c r="U229" s="155"/>
    </row>
    <row r="230" spans="1:21" ht="31.5">
      <c r="A230" s="48"/>
      <c r="B230" s="275" t="s">
        <v>416</v>
      </c>
      <c r="C230" s="73"/>
      <c r="D230" s="273"/>
      <c r="E230" s="273"/>
      <c r="F230" s="273"/>
      <c r="G230" s="273"/>
      <c r="H230" s="273"/>
      <c r="I230" s="274"/>
      <c r="J230" s="155"/>
      <c r="K230" s="155"/>
      <c r="L230" s="155"/>
      <c r="M230" s="155"/>
      <c r="N230" s="155"/>
      <c r="O230" s="155"/>
      <c r="P230" s="155"/>
      <c r="Q230" s="155"/>
      <c r="R230" s="155"/>
      <c r="S230" s="155"/>
      <c r="T230" s="155"/>
      <c r="U230" s="155"/>
    </row>
    <row r="231" spans="1:21" ht="52.5" customHeight="1">
      <c r="A231" s="48"/>
      <c r="B231" s="85" t="s">
        <v>411</v>
      </c>
      <c r="C231" s="272"/>
      <c r="D231" s="72"/>
      <c r="E231" s="85"/>
      <c r="F231" s="85"/>
      <c r="G231" s="85"/>
      <c r="H231" s="85"/>
      <c r="I231" s="116"/>
      <c r="J231" s="155"/>
      <c r="K231" s="155"/>
      <c r="L231" s="155"/>
      <c r="M231" s="155"/>
      <c r="N231" s="155"/>
      <c r="O231" s="155"/>
      <c r="P231" s="155"/>
      <c r="Q231" s="155"/>
      <c r="R231" s="155"/>
      <c r="S231" s="155"/>
      <c r="T231" s="155"/>
      <c r="U231" s="155"/>
    </row>
    <row r="232" spans="1:21" s="15" customFormat="1" ht="94.5" hidden="1">
      <c r="A232" s="49" t="s">
        <v>263</v>
      </c>
      <c r="B232" s="67" t="s">
        <v>109</v>
      </c>
      <c r="C232" s="191" t="s">
        <v>298</v>
      </c>
      <c r="D232" s="211"/>
      <c r="E232" s="212"/>
      <c r="F232" s="212"/>
      <c r="G232" s="212"/>
      <c r="H232" s="212"/>
      <c r="I232" s="115"/>
      <c r="J232" s="154" t="e">
        <f>J233+#REF!</f>
        <v>#REF!</v>
      </c>
      <c r="K232" s="154" t="e">
        <f>K233+#REF!</f>
        <v>#REF!</v>
      </c>
      <c r="L232" s="154"/>
      <c r="M232" s="154" t="e">
        <f>M233+#REF!</f>
        <v>#REF!</v>
      </c>
      <c r="N232" s="154" t="e">
        <f>N233+#REF!</f>
        <v>#REF!</v>
      </c>
      <c r="O232" s="154" t="e">
        <f>O233+#REF!</f>
        <v>#REF!</v>
      </c>
      <c r="P232" s="154"/>
      <c r="Q232" s="154" t="e">
        <f>Q233+#REF!</f>
        <v>#REF!</v>
      </c>
      <c r="R232" s="154" t="e">
        <f>R233+#REF!</f>
        <v>#REF!</v>
      </c>
      <c r="S232" s="154" t="e">
        <f>S233+#REF!</f>
        <v>#REF!</v>
      </c>
      <c r="T232" s="154"/>
      <c r="U232" s="154" t="e">
        <f>U233+#REF!</f>
        <v>#REF!</v>
      </c>
    </row>
    <row r="233" spans="1:21" ht="31.5" hidden="1">
      <c r="A233" s="48"/>
      <c r="B233" s="213" t="s">
        <v>29</v>
      </c>
      <c r="C233" s="191" t="s">
        <v>298</v>
      </c>
      <c r="D233" s="214"/>
      <c r="E233" s="215"/>
      <c r="F233" s="215"/>
      <c r="G233" s="215"/>
      <c r="H233" s="215"/>
      <c r="I233" s="216"/>
      <c r="J233" s="137">
        <v>15000</v>
      </c>
      <c r="K233" s="146">
        <v>0</v>
      </c>
      <c r="L233" s="146"/>
      <c r="M233" s="146">
        <v>15000</v>
      </c>
      <c r="N233" s="146">
        <v>15000</v>
      </c>
      <c r="O233" s="146">
        <v>0</v>
      </c>
      <c r="P233" s="146"/>
      <c r="Q233" s="146">
        <v>15000</v>
      </c>
      <c r="R233" s="146">
        <v>15000</v>
      </c>
      <c r="S233" s="146">
        <v>0</v>
      </c>
      <c r="T233" s="146"/>
      <c r="U233" s="146">
        <v>15000</v>
      </c>
    </row>
    <row r="234" spans="1:21" ht="20.25" hidden="1">
      <c r="A234" s="48"/>
      <c r="B234" s="43" t="s">
        <v>26</v>
      </c>
      <c r="C234" s="100" t="s">
        <v>298</v>
      </c>
      <c r="D234" s="72"/>
      <c r="E234" s="85"/>
      <c r="F234" s="85"/>
      <c r="G234" s="85"/>
      <c r="H234" s="85"/>
      <c r="I234" s="116"/>
      <c r="J234" s="155"/>
      <c r="K234" s="155"/>
      <c r="L234" s="155"/>
      <c r="M234" s="155"/>
      <c r="N234" s="155"/>
      <c r="O234" s="155"/>
      <c r="P234" s="155"/>
      <c r="Q234" s="155"/>
      <c r="R234" s="155"/>
      <c r="S234" s="155"/>
      <c r="T234" s="155"/>
      <c r="U234" s="155"/>
    </row>
    <row r="235" spans="1:21" ht="76.5" hidden="1" customHeight="1">
      <c r="A235" s="48" t="s">
        <v>264</v>
      </c>
      <c r="B235" s="217" t="s">
        <v>27</v>
      </c>
      <c r="C235" s="218" t="s">
        <v>298</v>
      </c>
      <c r="D235" s="211" t="s">
        <v>378</v>
      </c>
      <c r="E235" s="212" t="s">
        <v>396</v>
      </c>
      <c r="F235" s="212" t="s">
        <v>397</v>
      </c>
      <c r="G235" s="212"/>
      <c r="H235" s="212"/>
      <c r="I235" s="115"/>
      <c r="J235" s="134"/>
      <c r="K235" s="134"/>
      <c r="L235" s="134"/>
      <c r="M235" s="132"/>
      <c r="N235" s="132"/>
      <c r="O235" s="132"/>
      <c r="P235" s="132"/>
      <c r="Q235" s="132"/>
      <c r="R235" s="132"/>
      <c r="S235" s="132"/>
      <c r="T235" s="132"/>
      <c r="U235" s="132"/>
    </row>
    <row r="236" spans="1:21" ht="31.5">
      <c r="A236" s="48"/>
      <c r="B236" s="302" t="s">
        <v>417</v>
      </c>
      <c r="C236" s="73"/>
      <c r="D236" s="72"/>
      <c r="E236" s="85"/>
      <c r="F236" s="85"/>
      <c r="G236" s="85"/>
      <c r="H236" s="85"/>
      <c r="I236" s="116"/>
      <c r="J236" s="155">
        <f>J237+J238</f>
        <v>0</v>
      </c>
      <c r="K236" s="155">
        <f t="shared" ref="K236:U236" si="42">K237+K238</f>
        <v>0</v>
      </c>
      <c r="L236" s="155">
        <f t="shared" si="42"/>
        <v>0</v>
      </c>
      <c r="M236" s="155">
        <f t="shared" si="42"/>
        <v>0</v>
      </c>
      <c r="N236" s="155">
        <f t="shared" si="42"/>
        <v>38708</v>
      </c>
      <c r="O236" s="155">
        <f t="shared" si="42"/>
        <v>0</v>
      </c>
      <c r="P236" s="155">
        <f t="shared" si="42"/>
        <v>35224.300000000003</v>
      </c>
      <c r="Q236" s="155">
        <f t="shared" si="42"/>
        <v>3483.7</v>
      </c>
      <c r="R236" s="155">
        <f t="shared" si="42"/>
        <v>38708</v>
      </c>
      <c r="S236" s="155">
        <f t="shared" si="42"/>
        <v>0</v>
      </c>
      <c r="T236" s="155">
        <f t="shared" si="42"/>
        <v>35224.300000000003</v>
      </c>
      <c r="U236" s="155">
        <f t="shared" si="42"/>
        <v>3483.7</v>
      </c>
    </row>
    <row r="237" spans="1:21" ht="63">
      <c r="A237" s="48" t="s">
        <v>179</v>
      </c>
      <c r="B237" s="42" t="s">
        <v>106</v>
      </c>
      <c r="C237" s="73"/>
      <c r="D237" s="79" t="s">
        <v>380</v>
      </c>
      <c r="E237" s="287">
        <v>932</v>
      </c>
      <c r="F237" s="287" t="s">
        <v>426</v>
      </c>
      <c r="G237" s="287" t="s">
        <v>434</v>
      </c>
      <c r="H237" s="287" t="s">
        <v>435</v>
      </c>
      <c r="I237" s="287" t="s">
        <v>436</v>
      </c>
      <c r="J237" s="257">
        <f>K237+L237+M237</f>
        <v>0</v>
      </c>
      <c r="K237" s="257"/>
      <c r="L237" s="257"/>
      <c r="M237" s="257"/>
      <c r="N237" s="257">
        <f>O237+P237+Q237</f>
        <v>11401.1</v>
      </c>
      <c r="O237" s="257">
        <v>0</v>
      </c>
      <c r="P237" s="257">
        <v>10375</v>
      </c>
      <c r="Q237" s="257">
        <v>1026.0999999999999</v>
      </c>
      <c r="R237" s="257"/>
      <c r="S237" s="257"/>
      <c r="T237" s="257"/>
      <c r="U237" s="257"/>
    </row>
    <row r="238" spans="1:21" ht="31.5">
      <c r="A238" s="48" t="s">
        <v>180</v>
      </c>
      <c r="B238" s="42" t="s">
        <v>107</v>
      </c>
      <c r="C238" s="73"/>
      <c r="D238" s="79" t="s">
        <v>382</v>
      </c>
      <c r="E238" s="287">
        <v>932</v>
      </c>
      <c r="F238" s="287" t="s">
        <v>426</v>
      </c>
      <c r="G238" s="287" t="s">
        <v>434</v>
      </c>
      <c r="H238" s="287" t="s">
        <v>435</v>
      </c>
      <c r="I238" s="287" t="s">
        <v>436</v>
      </c>
      <c r="J238" s="257">
        <f>K238+L238+M238</f>
        <v>0</v>
      </c>
      <c r="K238" s="257"/>
      <c r="L238" s="257"/>
      <c r="M238" s="257"/>
      <c r="N238" s="257">
        <f>O238+P238+Q238</f>
        <v>27306.899999999998</v>
      </c>
      <c r="O238" s="257">
        <v>0</v>
      </c>
      <c r="P238" s="257">
        <v>24849.3</v>
      </c>
      <c r="Q238" s="257">
        <v>2457.6</v>
      </c>
      <c r="R238" s="257">
        <f>S238+U238+T238</f>
        <v>38708</v>
      </c>
      <c r="S238" s="257">
        <v>0</v>
      </c>
      <c r="T238" s="257">
        <v>35224.300000000003</v>
      </c>
      <c r="U238" s="257">
        <v>3483.7</v>
      </c>
    </row>
    <row r="239" spans="1:21" ht="31.5" hidden="1">
      <c r="A239" s="48" t="s">
        <v>267</v>
      </c>
      <c r="B239" s="42" t="s">
        <v>31</v>
      </c>
      <c r="C239" s="84" t="s">
        <v>297</v>
      </c>
      <c r="D239" s="79">
        <v>29.4</v>
      </c>
      <c r="E239" s="84" t="s">
        <v>277</v>
      </c>
      <c r="F239" s="84"/>
      <c r="G239" s="84"/>
      <c r="H239" s="84"/>
      <c r="I239" s="114"/>
      <c r="J239" s="132">
        <v>25000</v>
      </c>
      <c r="K239" s="132">
        <v>0</v>
      </c>
      <c r="L239" s="132"/>
      <c r="M239" s="132">
        <v>25000</v>
      </c>
      <c r="N239" s="132">
        <v>25000</v>
      </c>
      <c r="O239" s="132">
        <v>0</v>
      </c>
      <c r="P239" s="132"/>
      <c r="Q239" s="132">
        <v>25000</v>
      </c>
      <c r="R239" s="156">
        <v>25000</v>
      </c>
      <c r="S239" s="156">
        <v>0</v>
      </c>
      <c r="T239" s="156"/>
      <c r="U239" s="156">
        <v>25000</v>
      </c>
    </row>
    <row r="240" spans="1:21" ht="47.25" hidden="1">
      <c r="A240" s="48" t="s">
        <v>268</v>
      </c>
      <c r="B240" s="42" t="s">
        <v>32</v>
      </c>
      <c r="C240" s="84" t="s">
        <v>297</v>
      </c>
      <c r="D240" s="79">
        <v>29.4</v>
      </c>
      <c r="E240" s="84" t="s">
        <v>277</v>
      </c>
      <c r="F240" s="84"/>
      <c r="G240" s="84"/>
      <c r="H240" s="84"/>
      <c r="I240" s="114"/>
      <c r="J240" s="132">
        <v>333005.2</v>
      </c>
      <c r="K240" s="132">
        <v>0</v>
      </c>
      <c r="L240" s="132"/>
      <c r="M240" s="132">
        <v>333005.2</v>
      </c>
      <c r="N240" s="132">
        <v>333005.2</v>
      </c>
      <c r="O240" s="132">
        <v>0</v>
      </c>
      <c r="P240" s="132"/>
      <c r="Q240" s="132">
        <v>333005.2</v>
      </c>
      <c r="R240" s="156">
        <v>333005.2</v>
      </c>
      <c r="S240" s="156">
        <v>0</v>
      </c>
      <c r="T240" s="156"/>
      <c r="U240" s="156">
        <v>333005.2</v>
      </c>
    </row>
    <row r="241" spans="1:21" s="15" customFormat="1" ht="94.5" hidden="1">
      <c r="A241" s="66" t="s">
        <v>269</v>
      </c>
      <c r="B241" s="68" t="s">
        <v>30</v>
      </c>
      <c r="C241" s="203" t="s">
        <v>298</v>
      </c>
      <c r="D241" s="219"/>
      <c r="E241" s="220"/>
      <c r="F241" s="220"/>
      <c r="G241" s="220"/>
      <c r="H241" s="220"/>
      <c r="I241" s="117"/>
      <c r="J241" s="156">
        <f>J242+50</f>
        <v>40000</v>
      </c>
      <c r="K241" s="156">
        <v>0</v>
      </c>
      <c r="L241" s="156"/>
      <c r="M241" s="156">
        <f>M242+50</f>
        <v>40000</v>
      </c>
      <c r="N241" s="156">
        <f>N242+50</f>
        <v>40000</v>
      </c>
      <c r="O241" s="156">
        <v>0</v>
      </c>
      <c r="P241" s="156"/>
      <c r="Q241" s="156">
        <f>Q242+50</f>
        <v>40000</v>
      </c>
      <c r="R241" s="156">
        <f>R242+50</f>
        <v>40000</v>
      </c>
      <c r="S241" s="156">
        <v>0</v>
      </c>
      <c r="T241" s="156"/>
      <c r="U241" s="156">
        <f>U242+50</f>
        <v>40000</v>
      </c>
    </row>
    <row r="242" spans="1:21" ht="31.5" hidden="1">
      <c r="A242" s="48"/>
      <c r="B242" s="250" t="s">
        <v>29</v>
      </c>
      <c r="C242" s="191" t="s">
        <v>298</v>
      </c>
      <c r="D242" s="251"/>
      <c r="E242" s="252"/>
      <c r="F242" s="252"/>
      <c r="G242" s="252"/>
      <c r="H242" s="252"/>
      <c r="I242" s="253"/>
      <c r="J242" s="139">
        <v>39950</v>
      </c>
      <c r="K242" s="139">
        <v>0</v>
      </c>
      <c r="L242" s="139"/>
      <c r="M242" s="139">
        <v>39950</v>
      </c>
      <c r="N242" s="139">
        <v>39950</v>
      </c>
      <c r="O242" s="139">
        <v>0</v>
      </c>
      <c r="P242" s="139"/>
      <c r="Q242" s="139">
        <v>39950</v>
      </c>
      <c r="R242" s="139">
        <v>39950</v>
      </c>
      <c r="S242" s="139">
        <v>0</v>
      </c>
      <c r="T242" s="139"/>
      <c r="U242" s="139">
        <v>39950</v>
      </c>
    </row>
    <row r="243" spans="1:21" s="5" customFormat="1" ht="20.25" hidden="1">
      <c r="A243" s="44"/>
      <c r="B243" s="44" t="s">
        <v>12</v>
      </c>
      <c r="C243" s="188" t="s">
        <v>298</v>
      </c>
      <c r="D243" s="232"/>
      <c r="E243" s="44"/>
      <c r="F243" s="44"/>
      <c r="G243" s="44"/>
      <c r="H243" s="44"/>
      <c r="I243" s="118"/>
      <c r="J243" s="157" t="e">
        <f>J251+J268+J269</f>
        <v>#REF!</v>
      </c>
      <c r="K243" s="157" t="e">
        <f>K251+K268+K269</f>
        <v>#REF!</v>
      </c>
      <c r="L243" s="157"/>
      <c r="M243" s="157" t="e">
        <f>M251+M268+M269</f>
        <v>#REF!</v>
      </c>
      <c r="N243" s="157">
        <f>N251+N268+N269</f>
        <v>0</v>
      </c>
      <c r="O243" s="157">
        <f>O251+O268+O269</f>
        <v>0</v>
      </c>
      <c r="P243" s="157"/>
      <c r="Q243" s="157">
        <f>Q251+Q268+Q269</f>
        <v>0</v>
      </c>
      <c r="R243" s="157">
        <f>R251+R268+R269</f>
        <v>0</v>
      </c>
      <c r="S243" s="157">
        <f>S251+S268+S269</f>
        <v>0</v>
      </c>
      <c r="T243" s="157"/>
      <c r="U243" s="157">
        <f>U251+U268+U269</f>
        <v>0</v>
      </c>
    </row>
    <row r="244" spans="1:21" s="5" customFormat="1" ht="47.25" hidden="1">
      <c r="A244" s="91"/>
      <c r="B244" s="96" t="s">
        <v>279</v>
      </c>
      <c r="C244" s="184" t="s">
        <v>298</v>
      </c>
      <c r="D244" s="254"/>
      <c r="E244" s="255"/>
      <c r="F244" s="255"/>
      <c r="G244" s="255"/>
      <c r="H244" s="255"/>
      <c r="I244" s="119"/>
      <c r="J244" s="158"/>
      <c r="K244" s="158"/>
      <c r="L244" s="158"/>
      <c r="M244" s="158"/>
      <c r="N244" s="158"/>
      <c r="O244" s="158"/>
      <c r="P244" s="158"/>
      <c r="Q244" s="158"/>
      <c r="R244" s="158"/>
      <c r="S244" s="158"/>
      <c r="T244" s="158"/>
      <c r="U244" s="158"/>
    </row>
    <row r="245" spans="1:21" s="5" customFormat="1" ht="47.25" hidden="1">
      <c r="A245" s="90"/>
      <c r="B245" s="97" t="s">
        <v>292</v>
      </c>
      <c r="C245" s="182" t="s">
        <v>298</v>
      </c>
      <c r="D245" s="238"/>
      <c r="E245" s="239"/>
      <c r="F245" s="239"/>
      <c r="G245" s="239"/>
      <c r="H245" s="239"/>
      <c r="I245" s="120"/>
      <c r="J245" s="159"/>
      <c r="K245" s="159"/>
      <c r="L245" s="159"/>
      <c r="M245" s="159"/>
      <c r="N245" s="159"/>
      <c r="O245" s="159"/>
      <c r="P245" s="159"/>
      <c r="Q245" s="159"/>
      <c r="R245" s="159"/>
      <c r="S245" s="159"/>
      <c r="T245" s="159"/>
      <c r="U245" s="159"/>
    </row>
    <row r="246" spans="1:21" s="3" customFormat="1" ht="47.25" hidden="1">
      <c r="A246" s="59"/>
      <c r="B246" s="63" t="s">
        <v>16</v>
      </c>
      <c r="C246" s="180" t="s">
        <v>298</v>
      </c>
      <c r="D246" s="63"/>
      <c r="E246" s="63"/>
      <c r="F246" s="63"/>
      <c r="G246" s="63"/>
      <c r="H246" s="63"/>
      <c r="I246" s="94"/>
      <c r="J246" s="131"/>
      <c r="K246" s="131"/>
      <c r="L246" s="131"/>
      <c r="M246" s="131"/>
      <c r="N246" s="131"/>
      <c r="O246" s="131"/>
      <c r="P246" s="131"/>
      <c r="Q246" s="131"/>
      <c r="R246" s="131"/>
      <c r="S246" s="131"/>
      <c r="T246" s="131"/>
      <c r="U246" s="131"/>
    </row>
    <row r="247" spans="1:21" s="1" customFormat="1" ht="94.5" hidden="1">
      <c r="A247" s="47" t="s">
        <v>270</v>
      </c>
      <c r="B247" s="45" t="s">
        <v>156</v>
      </c>
      <c r="C247" s="80" t="s">
        <v>297</v>
      </c>
      <c r="D247" s="80"/>
      <c r="E247" s="80"/>
      <c r="F247" s="74">
        <v>117072.78000000001</v>
      </c>
      <c r="G247" s="74"/>
      <c r="H247" s="74"/>
      <c r="I247" s="74">
        <v>55314.500000000007</v>
      </c>
      <c r="J247" s="138" t="e">
        <f>#REF!+#REF!</f>
        <v>#REF!</v>
      </c>
      <c r="K247" s="138" t="e">
        <f>#REF!+#REF!</f>
        <v>#REF!</v>
      </c>
      <c r="L247" s="138"/>
      <c r="M247" s="138" t="e">
        <f>#REF!+#REF!</f>
        <v>#REF!</v>
      </c>
      <c r="N247" s="138">
        <f>O247+Q247</f>
        <v>363.3</v>
      </c>
      <c r="O247" s="138">
        <v>0</v>
      </c>
      <c r="P247" s="138"/>
      <c r="Q247" s="138">
        <v>363.3</v>
      </c>
      <c r="R247" s="138"/>
      <c r="S247" s="138"/>
      <c r="T247" s="138"/>
      <c r="U247" s="138"/>
    </row>
    <row r="248" spans="1:21" s="1" customFormat="1" ht="78.75" hidden="1">
      <c r="A248" s="92"/>
      <c r="B248" s="97" t="s">
        <v>290</v>
      </c>
      <c r="C248" s="182" t="s">
        <v>298</v>
      </c>
      <c r="D248" s="240"/>
      <c r="E248" s="240"/>
      <c r="F248" s="240"/>
      <c r="G248" s="240"/>
      <c r="H248" s="240"/>
      <c r="I248" s="121"/>
      <c r="J248" s="160"/>
      <c r="K248" s="160"/>
      <c r="L248" s="160"/>
      <c r="M248" s="160"/>
      <c r="N248" s="160"/>
      <c r="O248" s="160"/>
      <c r="P248" s="160"/>
      <c r="Q248" s="160"/>
      <c r="R248" s="160"/>
      <c r="S248" s="160"/>
      <c r="T248" s="160"/>
      <c r="U248" s="160"/>
    </row>
    <row r="249" spans="1:21" s="3" customFormat="1" ht="47.25" hidden="1">
      <c r="A249" s="59"/>
      <c r="B249" s="63" t="s">
        <v>16</v>
      </c>
      <c r="C249" s="180" t="s">
        <v>298</v>
      </c>
      <c r="D249" s="63"/>
      <c r="E249" s="63"/>
      <c r="F249" s="63"/>
      <c r="G249" s="63"/>
      <c r="H249" s="63"/>
      <c r="I249" s="94"/>
      <c r="J249" s="131"/>
      <c r="K249" s="131"/>
      <c r="L249" s="131"/>
      <c r="M249" s="131"/>
      <c r="N249" s="131"/>
      <c r="O249" s="131"/>
      <c r="P249" s="131"/>
      <c r="Q249" s="131"/>
      <c r="R249" s="131"/>
      <c r="S249" s="131"/>
      <c r="T249" s="131"/>
      <c r="U249" s="131"/>
    </row>
    <row r="250" spans="1:21" s="3" customFormat="1" ht="20.25" hidden="1">
      <c r="A250" s="49"/>
      <c r="B250" s="233" t="s">
        <v>365</v>
      </c>
      <c r="C250" s="191" t="s">
        <v>298</v>
      </c>
      <c r="D250" s="233"/>
      <c r="E250" s="233"/>
      <c r="F250" s="233"/>
      <c r="G250" s="233"/>
      <c r="H250" s="233"/>
      <c r="I250" s="2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</row>
    <row r="251" spans="1:21" s="16" customFormat="1" ht="63" hidden="1">
      <c r="A251" s="170" t="s">
        <v>263</v>
      </c>
      <c r="B251" s="177" t="s">
        <v>364</v>
      </c>
      <c r="C251" s="191" t="s">
        <v>298</v>
      </c>
      <c r="D251" s="197">
        <v>2023</v>
      </c>
      <c r="E251" s="221" t="s">
        <v>402</v>
      </c>
      <c r="F251" s="258">
        <v>44323.6</v>
      </c>
      <c r="G251" s="258"/>
      <c r="H251" s="258"/>
      <c r="I251" s="198"/>
      <c r="J251" s="135" t="e">
        <f>K251+M251</f>
        <v>#REF!</v>
      </c>
      <c r="K251" s="135" t="e">
        <f>#REF!+#REF!</f>
        <v>#REF!</v>
      </c>
      <c r="L251" s="135"/>
      <c r="M251" s="135" t="e">
        <f>#REF!+#REF!</f>
        <v>#REF!</v>
      </c>
      <c r="N251" s="135"/>
      <c r="O251" s="138"/>
      <c r="P251" s="138"/>
      <c r="Q251" s="138"/>
      <c r="R251" s="138"/>
      <c r="S251" s="138"/>
      <c r="T251" s="138"/>
      <c r="U251" s="138"/>
    </row>
    <row r="252" spans="1:21" ht="63" hidden="1">
      <c r="A252" s="59"/>
      <c r="B252" s="63" t="s">
        <v>28</v>
      </c>
      <c r="C252" s="180" t="s">
        <v>298</v>
      </c>
      <c r="D252" s="63"/>
      <c r="E252" s="63"/>
      <c r="F252" s="63"/>
      <c r="G252" s="63"/>
      <c r="H252" s="63"/>
      <c r="I252" s="94"/>
      <c r="J252" s="131"/>
      <c r="K252" s="131"/>
      <c r="L252" s="131"/>
      <c r="M252" s="131"/>
      <c r="N252" s="131"/>
      <c r="O252" s="131"/>
      <c r="P252" s="131"/>
      <c r="Q252" s="131"/>
      <c r="R252" s="131"/>
      <c r="S252" s="131"/>
      <c r="T252" s="131"/>
      <c r="U252" s="131"/>
    </row>
    <row r="253" spans="1:21" s="1" customFormat="1" ht="63" hidden="1">
      <c r="A253" s="47" t="s">
        <v>271</v>
      </c>
      <c r="B253" s="45" t="s">
        <v>155</v>
      </c>
      <c r="C253" s="27" t="s">
        <v>297</v>
      </c>
      <c r="D253" s="76">
        <v>29.4</v>
      </c>
      <c r="E253" s="80" t="s">
        <v>277</v>
      </c>
      <c r="F253" s="75" t="s">
        <v>337</v>
      </c>
      <c r="G253" s="75"/>
      <c r="H253" s="75"/>
      <c r="I253" s="75">
        <v>70014.100000000006</v>
      </c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</row>
    <row r="254" spans="1:21" s="1" customFormat="1" ht="63" hidden="1">
      <c r="A254" s="47" t="s">
        <v>272</v>
      </c>
      <c r="B254" s="45" t="s">
        <v>17</v>
      </c>
      <c r="C254" s="27" t="s">
        <v>297</v>
      </c>
      <c r="D254" s="76">
        <v>29.4</v>
      </c>
      <c r="E254" s="80" t="s">
        <v>277</v>
      </c>
      <c r="F254" s="75">
        <v>552955.94999999995</v>
      </c>
      <c r="G254" s="75"/>
      <c r="H254" s="75"/>
      <c r="I254" s="75">
        <v>437776.6</v>
      </c>
      <c r="J254" s="138">
        <v>326119.2</v>
      </c>
      <c r="K254" s="138">
        <v>322858</v>
      </c>
      <c r="L254" s="138"/>
      <c r="M254" s="138">
        <v>3261.2</v>
      </c>
      <c r="N254" s="138"/>
      <c r="O254" s="138"/>
      <c r="P254" s="138"/>
      <c r="Q254" s="138"/>
      <c r="R254" s="138"/>
      <c r="S254" s="138"/>
      <c r="T254" s="138"/>
      <c r="U254" s="138"/>
    </row>
    <row r="255" spans="1:21" s="1" customFormat="1" ht="63" hidden="1">
      <c r="A255" s="47" t="s">
        <v>303</v>
      </c>
      <c r="B255" s="45" t="s">
        <v>18</v>
      </c>
      <c r="C255" s="27" t="s">
        <v>297</v>
      </c>
      <c r="D255" s="76">
        <v>29.4</v>
      </c>
      <c r="E255" s="80" t="s">
        <v>277</v>
      </c>
      <c r="F255" s="75">
        <v>461959.13</v>
      </c>
      <c r="G255" s="75"/>
      <c r="H255" s="75"/>
      <c r="I255" s="75">
        <v>304646.90000000002</v>
      </c>
      <c r="J255" s="138">
        <v>269721.90000000002</v>
      </c>
      <c r="K255" s="138">
        <v>267024.7</v>
      </c>
      <c r="L255" s="138"/>
      <c r="M255" s="138">
        <v>2697.2</v>
      </c>
      <c r="N255" s="138"/>
      <c r="O255" s="138"/>
      <c r="P255" s="138"/>
      <c r="Q255" s="138"/>
      <c r="R255" s="138"/>
      <c r="S255" s="138"/>
      <c r="T255" s="138"/>
      <c r="U255" s="138"/>
    </row>
    <row r="256" spans="1:21" s="1" customFormat="1" ht="63" hidden="1">
      <c r="A256" s="47" t="s">
        <v>304</v>
      </c>
      <c r="B256" s="45" t="s">
        <v>100</v>
      </c>
      <c r="C256" s="27" t="s">
        <v>297</v>
      </c>
      <c r="D256" s="76">
        <v>29.4</v>
      </c>
      <c r="E256" s="80" t="s">
        <v>277</v>
      </c>
      <c r="F256" s="75">
        <v>512880.07</v>
      </c>
      <c r="G256" s="75"/>
      <c r="H256" s="75"/>
      <c r="I256" s="75" t="s">
        <v>338</v>
      </c>
      <c r="J256" s="138">
        <v>41902.699999999997</v>
      </c>
      <c r="K256" s="138">
        <v>41483.699999999997</v>
      </c>
      <c r="L256" s="138"/>
      <c r="M256" s="138">
        <v>419</v>
      </c>
      <c r="N256" s="138">
        <v>425881.39999999997</v>
      </c>
      <c r="O256" s="138">
        <v>421622.6</v>
      </c>
      <c r="P256" s="138"/>
      <c r="Q256" s="138">
        <v>4258.8</v>
      </c>
      <c r="R256" s="138"/>
      <c r="S256" s="138"/>
      <c r="T256" s="138"/>
      <c r="U256" s="138"/>
    </row>
    <row r="257" spans="1:21" s="1" customFormat="1" ht="63" hidden="1">
      <c r="A257" s="47" t="s">
        <v>305</v>
      </c>
      <c r="B257" s="45" t="s">
        <v>157</v>
      </c>
      <c r="C257" s="27" t="s">
        <v>297</v>
      </c>
      <c r="D257" s="76">
        <v>29.4</v>
      </c>
      <c r="E257" s="80" t="s">
        <v>277</v>
      </c>
      <c r="F257" s="75">
        <v>203003.75</v>
      </c>
      <c r="G257" s="75"/>
      <c r="H257" s="75"/>
      <c r="I257" s="75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</row>
    <row r="258" spans="1:21" s="1" customFormat="1" ht="63" hidden="1">
      <c r="A258" s="47" t="s">
        <v>309</v>
      </c>
      <c r="B258" s="45" t="s">
        <v>158</v>
      </c>
      <c r="C258" s="27" t="s">
        <v>297</v>
      </c>
      <c r="D258" s="76">
        <v>29.4</v>
      </c>
      <c r="E258" s="80" t="s">
        <v>277</v>
      </c>
      <c r="F258" s="75">
        <v>283352</v>
      </c>
      <c r="G258" s="75"/>
      <c r="H258" s="75"/>
      <c r="I258" s="75" t="s">
        <v>339</v>
      </c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</row>
    <row r="259" spans="1:21" s="1" customFormat="1" ht="63" hidden="1">
      <c r="A259" s="47" t="s">
        <v>310</v>
      </c>
      <c r="B259" s="45" t="s">
        <v>159</v>
      </c>
      <c r="C259" s="27" t="s">
        <v>297</v>
      </c>
      <c r="D259" s="76">
        <v>29.4</v>
      </c>
      <c r="E259" s="80" t="s">
        <v>277</v>
      </c>
      <c r="F259" s="75">
        <v>271473.3</v>
      </c>
      <c r="G259" s="75"/>
      <c r="H259" s="75"/>
      <c r="I259" s="75" t="s">
        <v>340</v>
      </c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38"/>
    </row>
    <row r="260" spans="1:21" s="3" customFormat="1" ht="63" hidden="1">
      <c r="A260" s="47" t="s">
        <v>311</v>
      </c>
      <c r="B260" s="41" t="s">
        <v>37</v>
      </c>
      <c r="C260" s="27" t="s">
        <v>297</v>
      </c>
      <c r="D260" s="27"/>
      <c r="E260" s="27" t="s">
        <v>273</v>
      </c>
      <c r="F260" s="75">
        <v>599906.32999999996</v>
      </c>
      <c r="G260" s="75"/>
      <c r="H260" s="75"/>
      <c r="I260" s="75" t="s">
        <v>341</v>
      </c>
      <c r="J260" s="138">
        <f>K260+M260</f>
        <v>274417</v>
      </c>
      <c r="K260" s="138">
        <v>271700</v>
      </c>
      <c r="L260" s="138"/>
      <c r="M260" s="138">
        <f>2744.4-27.4</f>
        <v>2717</v>
      </c>
      <c r="N260" s="138">
        <f>O260+Q260</f>
        <v>306666.7</v>
      </c>
      <c r="O260" s="138">
        <v>303600</v>
      </c>
      <c r="P260" s="138"/>
      <c r="Q260" s="138">
        <v>3066.7</v>
      </c>
      <c r="R260" s="138"/>
      <c r="S260" s="138"/>
      <c r="T260" s="138"/>
      <c r="U260" s="138"/>
    </row>
    <row r="261" spans="1:21" s="1" customFormat="1" ht="47.25" hidden="1">
      <c r="A261" s="92"/>
      <c r="B261" s="97" t="s">
        <v>291</v>
      </c>
      <c r="C261" s="182" t="s">
        <v>298</v>
      </c>
      <c r="D261" s="241"/>
      <c r="E261" s="240"/>
      <c r="F261" s="240"/>
      <c r="G261" s="240"/>
      <c r="H261" s="240"/>
      <c r="I261" s="121"/>
      <c r="J261" s="160"/>
      <c r="K261" s="160"/>
      <c r="L261" s="160"/>
      <c r="M261" s="160"/>
      <c r="N261" s="160"/>
      <c r="O261" s="160"/>
      <c r="P261" s="160"/>
      <c r="Q261" s="160"/>
      <c r="R261" s="160"/>
      <c r="S261" s="160"/>
      <c r="T261" s="160"/>
      <c r="U261" s="160"/>
    </row>
    <row r="262" spans="1:21" ht="20.25" hidden="1">
      <c r="A262" s="59"/>
      <c r="B262" s="63" t="s">
        <v>312</v>
      </c>
      <c r="C262" s="180" t="s">
        <v>298</v>
      </c>
      <c r="D262" s="63"/>
      <c r="E262" s="63"/>
      <c r="F262" s="63"/>
      <c r="G262" s="63"/>
      <c r="H262" s="63"/>
      <c r="I262" s="94"/>
      <c r="J262" s="131"/>
      <c r="K262" s="131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</row>
    <row r="263" spans="1:21" s="16" customFormat="1" ht="47.25" hidden="1">
      <c r="A263" s="47" t="s">
        <v>313</v>
      </c>
      <c r="B263" s="35" t="s">
        <v>104</v>
      </c>
      <c r="C263" s="82" t="s">
        <v>298</v>
      </c>
      <c r="D263" s="71"/>
      <c r="E263" s="104" t="s">
        <v>395</v>
      </c>
      <c r="F263" s="82"/>
      <c r="G263" s="82"/>
      <c r="H263" s="82"/>
      <c r="I263" s="109"/>
      <c r="J263" s="135">
        <v>14820.3</v>
      </c>
      <c r="K263" s="135">
        <v>0</v>
      </c>
      <c r="L263" s="135"/>
      <c r="M263" s="135">
        <v>14820.3</v>
      </c>
      <c r="N263" s="138"/>
      <c r="O263" s="138"/>
      <c r="P263" s="138"/>
      <c r="Q263" s="138"/>
      <c r="R263" s="138"/>
      <c r="S263" s="138"/>
      <c r="T263" s="138"/>
      <c r="U263" s="138"/>
    </row>
    <row r="264" spans="1:21" s="16" customFormat="1" ht="31.5" hidden="1">
      <c r="A264" s="57"/>
      <c r="B264" s="222" t="s">
        <v>96</v>
      </c>
      <c r="C264" s="191" t="s">
        <v>298</v>
      </c>
      <c r="D264" s="197"/>
      <c r="E264" s="104" t="s">
        <v>395</v>
      </c>
      <c r="F264" s="221"/>
      <c r="G264" s="221"/>
      <c r="H264" s="221"/>
      <c r="I264" s="198"/>
      <c r="J264" s="135">
        <v>14820.3</v>
      </c>
      <c r="K264" s="135">
        <v>0</v>
      </c>
      <c r="L264" s="135"/>
      <c r="M264" s="135">
        <v>14820.3</v>
      </c>
      <c r="N264" s="138"/>
      <c r="O264" s="138"/>
      <c r="P264" s="138"/>
      <c r="Q264" s="138"/>
      <c r="R264" s="138"/>
      <c r="S264" s="138"/>
      <c r="T264" s="138"/>
      <c r="U264" s="138"/>
    </row>
    <row r="265" spans="1:21" s="16" customFormat="1" ht="63" hidden="1">
      <c r="A265" s="47" t="s">
        <v>314</v>
      </c>
      <c r="B265" s="35" t="s">
        <v>105</v>
      </c>
      <c r="C265" s="82" t="s">
        <v>298</v>
      </c>
      <c r="D265" s="71"/>
      <c r="E265" s="104" t="s">
        <v>395</v>
      </c>
      <c r="F265" s="82"/>
      <c r="G265" s="82"/>
      <c r="H265" s="82"/>
      <c r="I265" s="109"/>
      <c r="J265" s="135">
        <v>7949.7</v>
      </c>
      <c r="K265" s="135">
        <v>0</v>
      </c>
      <c r="L265" s="135"/>
      <c r="M265" s="135">
        <v>7949.7</v>
      </c>
      <c r="N265" s="138"/>
      <c r="O265" s="138"/>
      <c r="P265" s="138"/>
      <c r="Q265" s="138"/>
      <c r="R265" s="138"/>
      <c r="S265" s="138"/>
      <c r="T265" s="138"/>
      <c r="U265" s="138"/>
    </row>
    <row r="266" spans="1:21" s="16" customFormat="1" ht="31.5" hidden="1">
      <c r="A266" s="47"/>
      <c r="B266" s="222" t="s">
        <v>96</v>
      </c>
      <c r="C266" s="191" t="s">
        <v>298</v>
      </c>
      <c r="D266" s="197"/>
      <c r="E266" s="104" t="s">
        <v>395</v>
      </c>
      <c r="F266" s="221"/>
      <c r="G266" s="221"/>
      <c r="H266" s="221"/>
      <c r="I266" s="198"/>
      <c r="J266" s="135">
        <v>7949.7</v>
      </c>
      <c r="K266" s="135">
        <v>0</v>
      </c>
      <c r="L266" s="135"/>
      <c r="M266" s="135">
        <v>7949.7</v>
      </c>
      <c r="N266" s="138"/>
      <c r="O266" s="138"/>
      <c r="P266" s="138"/>
      <c r="Q266" s="138"/>
      <c r="R266" s="138"/>
      <c r="S266" s="138"/>
      <c r="T266" s="138"/>
      <c r="U266" s="138"/>
    </row>
    <row r="267" spans="1:21" ht="31.5" hidden="1">
      <c r="A267" s="59"/>
      <c r="B267" s="63" t="s">
        <v>317</v>
      </c>
      <c r="C267" s="180" t="s">
        <v>298</v>
      </c>
      <c r="D267" s="63"/>
      <c r="E267" s="63"/>
      <c r="F267" s="63"/>
      <c r="G267" s="63"/>
      <c r="H267" s="63"/>
      <c r="I267" s="94"/>
      <c r="J267" s="131"/>
      <c r="K267" s="131"/>
      <c r="L267" s="131"/>
      <c r="M267" s="131"/>
      <c r="N267" s="131"/>
      <c r="O267" s="131"/>
      <c r="P267" s="131"/>
      <c r="Q267" s="131"/>
      <c r="R267" s="131"/>
      <c r="S267" s="131"/>
      <c r="T267" s="131"/>
      <c r="U267" s="131"/>
    </row>
    <row r="268" spans="1:21" s="16" customFormat="1" ht="108" hidden="1" customHeight="1">
      <c r="A268" s="47" t="s">
        <v>264</v>
      </c>
      <c r="B268" s="177" t="s">
        <v>335</v>
      </c>
      <c r="C268" s="82" t="s">
        <v>298</v>
      </c>
      <c r="D268" s="197">
        <v>2023</v>
      </c>
      <c r="E268" s="71" t="s">
        <v>404</v>
      </c>
      <c r="F268" s="258">
        <v>629849</v>
      </c>
      <c r="G268" s="258"/>
      <c r="H268" s="258"/>
      <c r="I268" s="198" t="s">
        <v>334</v>
      </c>
      <c r="J268" s="135">
        <f>K268+M268</f>
        <v>60597</v>
      </c>
      <c r="K268" s="135">
        <f>K302</f>
        <v>0</v>
      </c>
      <c r="L268" s="135"/>
      <c r="M268" s="138">
        <v>60597</v>
      </c>
      <c r="N268" s="138"/>
      <c r="O268" s="138"/>
      <c r="P268" s="138"/>
      <c r="Q268" s="138"/>
      <c r="R268" s="138"/>
      <c r="S268" s="138"/>
      <c r="T268" s="138"/>
      <c r="U268" s="138"/>
    </row>
    <row r="269" spans="1:21" s="16" customFormat="1" ht="92.25" hidden="1" customHeight="1">
      <c r="A269" s="47" t="s">
        <v>265</v>
      </c>
      <c r="B269" s="177" t="s">
        <v>336</v>
      </c>
      <c r="C269" s="82" t="s">
        <v>298</v>
      </c>
      <c r="D269" s="197">
        <v>2023</v>
      </c>
      <c r="E269" s="71" t="s">
        <v>404</v>
      </c>
      <c r="F269" s="258">
        <v>604905.4</v>
      </c>
      <c r="G269" s="258"/>
      <c r="H269" s="258"/>
      <c r="I269" s="198"/>
      <c r="J269" s="135">
        <f>K269+M269</f>
        <v>120981</v>
      </c>
      <c r="K269" s="135">
        <f>K303</f>
        <v>0</v>
      </c>
      <c r="L269" s="135"/>
      <c r="M269" s="138">
        <v>120981</v>
      </c>
      <c r="N269" s="138"/>
      <c r="O269" s="138"/>
      <c r="P269" s="138"/>
      <c r="Q269" s="138"/>
      <c r="R269" s="138"/>
      <c r="S269" s="138"/>
      <c r="T269" s="138"/>
      <c r="U269" s="138"/>
    </row>
    <row r="270" spans="1:21" s="5" customFormat="1" ht="20.25" hidden="1">
      <c r="A270" s="34"/>
      <c r="B270" s="34" t="s">
        <v>308</v>
      </c>
      <c r="C270" s="188" t="s">
        <v>298</v>
      </c>
      <c r="D270" s="28"/>
      <c r="E270" s="34"/>
      <c r="F270" s="34"/>
      <c r="G270" s="34"/>
      <c r="H270" s="34"/>
      <c r="I270" s="101"/>
      <c r="J270" s="157">
        <f>J279</f>
        <v>121343.79999999999</v>
      </c>
      <c r="K270" s="157">
        <f t="shared" ref="K270:M270" si="43">K279</f>
        <v>117894.39999999999</v>
      </c>
      <c r="L270" s="157"/>
      <c r="M270" s="157">
        <f t="shared" si="43"/>
        <v>3449.4</v>
      </c>
      <c r="N270" s="157">
        <f t="shared" ref="N270:U270" si="44">N279</f>
        <v>384771.1</v>
      </c>
      <c r="O270" s="157">
        <f t="shared" si="44"/>
        <v>373833.5</v>
      </c>
      <c r="P270" s="157"/>
      <c r="Q270" s="157">
        <f t="shared" si="44"/>
        <v>10937.6</v>
      </c>
      <c r="R270" s="157">
        <f t="shared" si="44"/>
        <v>0</v>
      </c>
      <c r="S270" s="157">
        <f t="shared" si="44"/>
        <v>0</v>
      </c>
      <c r="T270" s="157"/>
      <c r="U270" s="157">
        <f t="shared" si="44"/>
        <v>0</v>
      </c>
    </row>
    <row r="271" spans="1:21" s="5" customFormat="1" ht="63" hidden="1">
      <c r="A271" s="91"/>
      <c r="B271" s="96" t="s">
        <v>288</v>
      </c>
      <c r="C271" s="184" t="s">
        <v>298</v>
      </c>
      <c r="D271" s="185"/>
      <c r="E271" s="244"/>
      <c r="F271" s="244"/>
      <c r="G271" s="244"/>
      <c r="H271" s="244"/>
      <c r="I271" s="102"/>
      <c r="J271" s="158"/>
      <c r="K271" s="158"/>
      <c r="L271" s="158"/>
      <c r="M271" s="158"/>
      <c r="N271" s="158"/>
      <c r="O271" s="158"/>
      <c r="P271" s="158"/>
      <c r="Q271" s="158"/>
      <c r="R271" s="158"/>
      <c r="S271" s="158"/>
      <c r="T271" s="158"/>
      <c r="U271" s="158"/>
    </row>
    <row r="272" spans="1:21" s="5" customFormat="1" ht="63" hidden="1">
      <c r="A272" s="90"/>
      <c r="B272" s="97" t="s">
        <v>289</v>
      </c>
      <c r="C272" s="182" t="s">
        <v>298</v>
      </c>
      <c r="D272" s="183"/>
      <c r="E272" s="236"/>
      <c r="F272" s="236"/>
      <c r="G272" s="236"/>
      <c r="H272" s="236"/>
      <c r="I272" s="103"/>
      <c r="J272" s="159"/>
      <c r="K272" s="159"/>
      <c r="L272" s="159"/>
      <c r="M272" s="159"/>
      <c r="N272" s="159"/>
      <c r="O272" s="159"/>
      <c r="P272" s="159"/>
      <c r="Q272" s="159"/>
      <c r="R272" s="159"/>
      <c r="S272" s="159"/>
      <c r="T272" s="159"/>
      <c r="U272" s="159"/>
    </row>
    <row r="273" spans="1:21" s="3" customFormat="1" ht="31.5" hidden="1">
      <c r="A273" s="59"/>
      <c r="B273" s="69" t="s">
        <v>93</v>
      </c>
      <c r="C273" s="180" t="s">
        <v>298</v>
      </c>
      <c r="D273" s="181"/>
      <c r="E273" s="69"/>
      <c r="F273" s="69"/>
      <c r="G273" s="69"/>
      <c r="H273" s="69"/>
      <c r="I273" s="122"/>
      <c r="J273" s="131"/>
      <c r="K273" s="131"/>
      <c r="L273" s="131"/>
      <c r="M273" s="131"/>
      <c r="N273" s="131"/>
      <c r="O273" s="131"/>
      <c r="P273" s="131"/>
      <c r="Q273" s="131"/>
      <c r="R273" s="131"/>
      <c r="S273" s="131"/>
      <c r="T273" s="131"/>
      <c r="U273" s="131"/>
    </row>
    <row r="274" spans="1:21" s="3" customFormat="1" ht="20.25" hidden="1">
      <c r="A274" s="49"/>
      <c r="B274" s="46" t="s">
        <v>94</v>
      </c>
      <c r="C274" s="191" t="s">
        <v>298</v>
      </c>
      <c r="D274" s="249"/>
      <c r="E274" s="46"/>
      <c r="F274" s="46"/>
      <c r="G274" s="46"/>
      <c r="H274" s="46"/>
      <c r="I274" s="123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</row>
    <row r="275" spans="1:21" s="7" customFormat="1" ht="78.75" hidden="1">
      <c r="A275" s="49" t="s">
        <v>315</v>
      </c>
      <c r="B275" s="41" t="s">
        <v>95</v>
      </c>
      <c r="C275" s="27" t="s">
        <v>297</v>
      </c>
      <c r="D275" s="27">
        <v>26.6</v>
      </c>
      <c r="E275" s="27" t="s">
        <v>277</v>
      </c>
      <c r="F275" s="127" t="s">
        <v>326</v>
      </c>
      <c r="G275" s="127"/>
      <c r="H275" s="127"/>
      <c r="I275" s="75">
        <v>190865.2</v>
      </c>
      <c r="J275" s="134">
        <v>147991</v>
      </c>
      <c r="K275" s="134">
        <v>146804.70000000001</v>
      </c>
      <c r="L275" s="134"/>
      <c r="M275" s="134">
        <v>1186.3</v>
      </c>
      <c r="N275" s="134"/>
      <c r="O275" s="134"/>
      <c r="P275" s="134"/>
      <c r="Q275" s="134"/>
      <c r="R275" s="134"/>
      <c r="S275" s="134"/>
      <c r="T275" s="134"/>
      <c r="U275" s="134"/>
    </row>
    <row r="276" spans="1:21" ht="78.75" hidden="1">
      <c r="A276" s="48" t="s">
        <v>316</v>
      </c>
      <c r="B276" s="41" t="s">
        <v>154</v>
      </c>
      <c r="C276" s="27" t="s">
        <v>298</v>
      </c>
      <c r="D276" s="27"/>
      <c r="E276" s="27"/>
      <c r="F276" s="27"/>
      <c r="G276" s="27"/>
      <c r="H276" s="27"/>
      <c r="I276" s="104"/>
      <c r="J276" s="134">
        <v>0</v>
      </c>
      <c r="K276" s="134">
        <v>0</v>
      </c>
      <c r="L276" s="134"/>
      <c r="M276" s="134">
        <v>0</v>
      </c>
      <c r="N276" s="132">
        <v>0</v>
      </c>
      <c r="O276" s="132">
        <v>0</v>
      </c>
      <c r="P276" s="132"/>
      <c r="Q276" s="132">
        <v>0</v>
      </c>
      <c r="R276" s="132"/>
      <c r="S276" s="132"/>
      <c r="T276" s="132"/>
      <c r="U276" s="132"/>
    </row>
    <row r="277" spans="1:21" s="7" customFormat="1" ht="47.25" hidden="1">
      <c r="A277" s="59"/>
      <c r="B277" s="63" t="s">
        <v>16</v>
      </c>
      <c r="C277" s="180" t="s">
        <v>298</v>
      </c>
      <c r="D277" s="63"/>
      <c r="E277" s="63"/>
      <c r="F277" s="63"/>
      <c r="G277" s="63"/>
      <c r="H277" s="63"/>
      <c r="I277" s="94"/>
      <c r="J277" s="131"/>
      <c r="K277" s="131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</row>
    <row r="278" spans="1:21" s="7" customFormat="1" ht="63" hidden="1">
      <c r="A278" s="59"/>
      <c r="B278" s="63" t="s">
        <v>28</v>
      </c>
      <c r="C278" s="180" t="s">
        <v>298</v>
      </c>
      <c r="D278" s="63"/>
      <c r="E278" s="63"/>
      <c r="F278" s="63"/>
      <c r="G278" s="63"/>
      <c r="H278" s="63"/>
      <c r="I278" s="94"/>
      <c r="J278" s="131"/>
      <c r="K278" s="131"/>
      <c r="L278" s="131"/>
      <c r="M278" s="131"/>
      <c r="N278" s="131"/>
      <c r="O278" s="131"/>
      <c r="P278" s="131"/>
      <c r="Q278" s="131"/>
      <c r="R278" s="131"/>
      <c r="S278" s="131"/>
      <c r="T278" s="131"/>
      <c r="U278" s="131"/>
    </row>
    <row r="279" spans="1:21" s="3" customFormat="1" ht="63" hidden="1">
      <c r="A279" s="49" t="s">
        <v>266</v>
      </c>
      <c r="B279" s="41" t="s">
        <v>128</v>
      </c>
      <c r="C279" s="82" t="s">
        <v>298</v>
      </c>
      <c r="D279" s="27" t="s">
        <v>380</v>
      </c>
      <c r="E279" s="27" t="s">
        <v>394</v>
      </c>
      <c r="F279" s="104">
        <v>506114.9</v>
      </c>
      <c r="G279" s="104"/>
      <c r="H279" s="104"/>
      <c r="I279" s="104"/>
      <c r="J279" s="134">
        <v>121343.79999999999</v>
      </c>
      <c r="K279" s="134">
        <v>117894.39999999999</v>
      </c>
      <c r="L279" s="134"/>
      <c r="M279" s="134">
        <v>3449.4</v>
      </c>
      <c r="N279" s="134">
        <v>384771.1</v>
      </c>
      <c r="O279" s="134">
        <v>373833.5</v>
      </c>
      <c r="P279" s="134"/>
      <c r="Q279" s="134">
        <v>10937.6</v>
      </c>
      <c r="R279" s="134"/>
      <c r="S279" s="134"/>
      <c r="T279" s="134"/>
      <c r="U279" s="134"/>
    </row>
    <row r="280" spans="1:21" s="5" customFormat="1" ht="20.25" hidden="1">
      <c r="A280" s="34"/>
      <c r="B280" s="34" t="s">
        <v>307</v>
      </c>
      <c r="C280" s="231" t="s">
        <v>298</v>
      </c>
      <c r="D280" s="28"/>
      <c r="E280" s="34"/>
      <c r="F280" s="34"/>
      <c r="G280" s="34"/>
      <c r="H280" s="34"/>
      <c r="I280" s="101"/>
      <c r="J280" s="157" t="e">
        <f>J285+J286+J287+J289+J291</f>
        <v>#REF!</v>
      </c>
      <c r="K280" s="157">
        <f>K285+K286+K287+K289+K291</f>
        <v>0</v>
      </c>
      <c r="L280" s="157"/>
      <c r="M280" s="157">
        <f>M285+M286+M287+M289+M291</f>
        <v>23383.1</v>
      </c>
      <c r="N280" s="157">
        <f>N285+N286+N287+N289+N291</f>
        <v>0</v>
      </c>
      <c r="O280" s="157">
        <f>O285+O286+O287+O289+O291</f>
        <v>0</v>
      </c>
      <c r="P280" s="157"/>
      <c r="Q280" s="157">
        <f>Q285+Q286+Q287+Q289+Q291</f>
        <v>0</v>
      </c>
      <c r="R280" s="157">
        <f>R285+R286+R287+R289+R291</f>
        <v>0</v>
      </c>
      <c r="S280" s="157">
        <f>S285+S286+S287+S289+S291</f>
        <v>0</v>
      </c>
      <c r="T280" s="157"/>
      <c r="U280" s="157">
        <f>U285+U286+U287+U289+U291</f>
        <v>0</v>
      </c>
    </row>
    <row r="281" spans="1:21" s="5" customFormat="1" ht="47.25" hidden="1">
      <c r="A281" s="91"/>
      <c r="B281" s="96" t="s">
        <v>286</v>
      </c>
      <c r="C281" s="243" t="s">
        <v>298</v>
      </c>
      <c r="D281" s="185"/>
      <c r="E281" s="244"/>
      <c r="F281" s="244"/>
      <c r="G281" s="244"/>
      <c r="H281" s="244"/>
      <c r="I281" s="102"/>
      <c r="J281" s="158"/>
      <c r="K281" s="158"/>
      <c r="L281" s="158"/>
      <c r="M281" s="158"/>
      <c r="N281" s="158"/>
      <c r="O281" s="158"/>
      <c r="P281" s="158"/>
      <c r="Q281" s="158"/>
      <c r="R281" s="158"/>
      <c r="S281" s="158"/>
      <c r="T281" s="158"/>
      <c r="U281" s="158"/>
    </row>
    <row r="282" spans="1:21" s="5" customFormat="1" ht="31.5" hidden="1">
      <c r="A282" s="90"/>
      <c r="B282" s="97" t="s">
        <v>287</v>
      </c>
      <c r="C282" s="242" t="s">
        <v>298</v>
      </c>
      <c r="D282" s="183"/>
      <c r="E282" s="236"/>
      <c r="F282" s="236"/>
      <c r="G282" s="236"/>
      <c r="H282" s="236"/>
      <c r="I282" s="103"/>
      <c r="J282" s="159"/>
      <c r="K282" s="159"/>
      <c r="L282" s="159"/>
      <c r="M282" s="159"/>
      <c r="N282" s="159"/>
      <c r="O282" s="159"/>
      <c r="P282" s="159"/>
      <c r="Q282" s="159"/>
      <c r="R282" s="159"/>
      <c r="S282" s="159"/>
      <c r="T282" s="159"/>
      <c r="U282" s="159"/>
    </row>
    <row r="283" spans="1:21" s="21" customFormat="1" ht="47.25" hidden="1">
      <c r="A283" s="70"/>
      <c r="B283" s="63" t="s">
        <v>16</v>
      </c>
      <c r="C283" s="229" t="s">
        <v>298</v>
      </c>
      <c r="D283" s="63"/>
      <c r="E283" s="63"/>
      <c r="F283" s="63"/>
      <c r="G283" s="63"/>
      <c r="H283" s="63"/>
      <c r="I283" s="94"/>
      <c r="J283" s="161"/>
      <c r="K283" s="161"/>
      <c r="L283" s="161"/>
      <c r="M283" s="161"/>
      <c r="N283" s="161"/>
      <c r="O283" s="161"/>
      <c r="P283" s="161"/>
      <c r="Q283" s="161"/>
      <c r="R283" s="161"/>
      <c r="S283" s="161"/>
      <c r="T283" s="161"/>
      <c r="U283" s="161"/>
    </row>
    <row r="284" spans="1:21" s="21" customFormat="1" ht="63" hidden="1">
      <c r="A284" s="70"/>
      <c r="B284" s="63" t="s">
        <v>28</v>
      </c>
      <c r="C284" s="229" t="s">
        <v>298</v>
      </c>
      <c r="D284" s="63"/>
      <c r="E284" s="63"/>
      <c r="F284" s="63"/>
      <c r="G284" s="63"/>
      <c r="H284" s="63"/>
      <c r="I284" s="94"/>
      <c r="J284" s="161"/>
      <c r="K284" s="161"/>
      <c r="L284" s="161"/>
      <c r="M284" s="161"/>
      <c r="N284" s="161"/>
      <c r="O284" s="161"/>
      <c r="P284" s="161"/>
      <c r="Q284" s="161"/>
      <c r="R284" s="161"/>
      <c r="S284" s="161"/>
      <c r="T284" s="161"/>
      <c r="U284" s="161"/>
    </row>
    <row r="285" spans="1:21" s="17" customFormat="1" ht="63" hidden="1">
      <c r="A285" s="49" t="s">
        <v>356</v>
      </c>
      <c r="B285" s="35" t="s">
        <v>33</v>
      </c>
      <c r="C285" s="82" t="s">
        <v>297</v>
      </c>
      <c r="D285" s="71">
        <v>29.4</v>
      </c>
      <c r="E285" s="82" t="s">
        <v>276</v>
      </c>
      <c r="F285" s="82"/>
      <c r="G285" s="82"/>
      <c r="H285" s="82"/>
      <c r="I285" s="109"/>
      <c r="J285" s="162" t="e">
        <f>#REF!+#REF!</f>
        <v>#REF!</v>
      </c>
      <c r="K285" s="162"/>
      <c r="L285" s="162"/>
      <c r="M285" s="162"/>
      <c r="N285" s="162"/>
      <c r="O285" s="162"/>
      <c r="P285" s="162"/>
      <c r="Q285" s="162"/>
      <c r="R285" s="162"/>
      <c r="S285" s="162"/>
      <c r="T285" s="162"/>
      <c r="U285" s="162"/>
    </row>
    <row r="286" spans="1:21" s="17" customFormat="1" ht="47.25" hidden="1">
      <c r="A286" s="49" t="s">
        <v>357</v>
      </c>
      <c r="B286" s="35" t="s">
        <v>34</v>
      </c>
      <c r="C286" s="82" t="s">
        <v>297</v>
      </c>
      <c r="D286" s="71">
        <v>29.4</v>
      </c>
      <c r="E286" s="82" t="s">
        <v>276</v>
      </c>
      <c r="F286" s="82"/>
      <c r="G286" s="82"/>
      <c r="H286" s="82"/>
      <c r="I286" s="109"/>
      <c r="J286" s="162" t="e">
        <f>#REF!+#REF!</f>
        <v>#REF!</v>
      </c>
      <c r="K286" s="162"/>
      <c r="L286" s="162"/>
      <c r="M286" s="162"/>
      <c r="N286" s="162"/>
      <c r="O286" s="162"/>
      <c r="P286" s="162"/>
      <c r="Q286" s="162"/>
      <c r="R286" s="162"/>
      <c r="S286" s="162"/>
      <c r="T286" s="162"/>
      <c r="U286" s="162"/>
    </row>
    <row r="287" spans="1:21" s="17" customFormat="1" ht="110.25" hidden="1">
      <c r="A287" s="49" t="s">
        <v>358</v>
      </c>
      <c r="B287" s="126" t="s">
        <v>330</v>
      </c>
      <c r="C287" s="82" t="s">
        <v>298</v>
      </c>
      <c r="D287" s="71" t="s">
        <v>379</v>
      </c>
      <c r="E287" s="82" t="s">
        <v>384</v>
      </c>
      <c r="F287" s="82"/>
      <c r="G287" s="82"/>
      <c r="H287" s="82"/>
      <c r="I287" s="109"/>
      <c r="J287" s="162">
        <v>8838.2999999999993</v>
      </c>
      <c r="K287" s="162">
        <v>0</v>
      </c>
      <c r="L287" s="162"/>
      <c r="M287" s="162">
        <v>8838.2999999999993</v>
      </c>
      <c r="N287" s="163"/>
      <c r="O287" s="163"/>
      <c r="P287" s="163"/>
      <c r="Q287" s="163"/>
      <c r="R287" s="163"/>
      <c r="S287" s="163"/>
      <c r="T287" s="163"/>
      <c r="U287" s="163"/>
    </row>
    <row r="288" spans="1:21" s="17" customFormat="1" ht="31.5" hidden="1">
      <c r="A288" s="49"/>
      <c r="B288" s="222" t="s">
        <v>19</v>
      </c>
      <c r="C288" s="82" t="s">
        <v>298</v>
      </c>
      <c r="D288" s="197"/>
      <c r="E288" s="82"/>
      <c r="F288" s="221"/>
      <c r="G288" s="221"/>
      <c r="H288" s="221"/>
      <c r="I288" s="198"/>
      <c r="J288" s="163">
        <v>8838.2999999999993</v>
      </c>
      <c r="K288" s="163">
        <v>0</v>
      </c>
      <c r="L288" s="163"/>
      <c r="M288" s="163">
        <v>8838.2999999999993</v>
      </c>
      <c r="N288" s="163"/>
      <c r="O288" s="163"/>
      <c r="P288" s="163"/>
      <c r="Q288" s="163"/>
      <c r="R288" s="163"/>
      <c r="S288" s="163"/>
      <c r="T288" s="163"/>
      <c r="U288" s="163"/>
    </row>
    <row r="289" spans="1:21" s="17" customFormat="1" ht="47.25" hidden="1">
      <c r="A289" s="49" t="s">
        <v>359</v>
      </c>
      <c r="B289" s="35" t="s">
        <v>324</v>
      </c>
      <c r="C289" s="82" t="s">
        <v>298</v>
      </c>
      <c r="D289" s="71" t="s">
        <v>379</v>
      </c>
      <c r="E289" s="82" t="s">
        <v>384</v>
      </c>
      <c r="F289" s="82"/>
      <c r="G289" s="82"/>
      <c r="H289" s="82"/>
      <c r="I289" s="109"/>
      <c r="J289" s="163">
        <v>3061.7</v>
      </c>
      <c r="K289" s="163">
        <v>0</v>
      </c>
      <c r="L289" s="163"/>
      <c r="M289" s="163">
        <v>3061.7</v>
      </c>
      <c r="N289" s="163"/>
      <c r="O289" s="163"/>
      <c r="P289" s="163"/>
      <c r="Q289" s="163"/>
      <c r="R289" s="163"/>
      <c r="S289" s="163"/>
      <c r="T289" s="163"/>
      <c r="U289" s="163"/>
    </row>
    <row r="290" spans="1:21" s="17" customFormat="1" ht="31.5" hidden="1">
      <c r="A290" s="49"/>
      <c r="B290" s="222" t="s">
        <v>19</v>
      </c>
      <c r="C290" s="82" t="s">
        <v>298</v>
      </c>
      <c r="D290" s="197"/>
      <c r="E290" s="82"/>
      <c r="F290" s="221"/>
      <c r="G290" s="221"/>
      <c r="H290" s="221"/>
      <c r="I290" s="198"/>
      <c r="J290" s="163">
        <v>3061.7</v>
      </c>
      <c r="K290" s="163">
        <v>0</v>
      </c>
      <c r="L290" s="163"/>
      <c r="M290" s="163">
        <v>3061.7</v>
      </c>
      <c r="N290" s="163"/>
      <c r="O290" s="163"/>
      <c r="P290" s="163"/>
      <c r="Q290" s="163"/>
      <c r="R290" s="163"/>
      <c r="S290" s="163"/>
      <c r="T290" s="163"/>
      <c r="U290" s="163"/>
    </row>
    <row r="291" spans="1:21" s="17" customFormat="1" ht="47.25" hidden="1">
      <c r="A291" s="49" t="s">
        <v>360</v>
      </c>
      <c r="B291" s="223" t="s">
        <v>325</v>
      </c>
      <c r="C291" s="224" t="s">
        <v>298</v>
      </c>
      <c r="D291" s="71" t="s">
        <v>379</v>
      </c>
      <c r="E291" s="82" t="s">
        <v>384</v>
      </c>
      <c r="F291" s="224"/>
      <c r="G291" s="224"/>
      <c r="H291" s="224"/>
      <c r="I291" s="112"/>
      <c r="J291" s="163">
        <v>11483.1</v>
      </c>
      <c r="K291" s="163">
        <v>0</v>
      </c>
      <c r="L291" s="163"/>
      <c r="M291" s="163">
        <v>11483.1</v>
      </c>
      <c r="N291" s="163"/>
      <c r="O291" s="163"/>
      <c r="P291" s="163"/>
      <c r="Q291" s="163"/>
      <c r="R291" s="163"/>
      <c r="S291" s="163"/>
      <c r="T291" s="163"/>
      <c r="U291" s="163"/>
    </row>
    <row r="292" spans="1:21" s="17" customFormat="1" ht="31.5" hidden="1">
      <c r="A292" s="49"/>
      <c r="B292" s="222" t="s">
        <v>19</v>
      </c>
      <c r="C292" s="82" t="s">
        <v>298</v>
      </c>
      <c r="D292" s="197"/>
      <c r="E292" s="82"/>
      <c r="F292" s="221"/>
      <c r="G292" s="221"/>
      <c r="H292" s="221"/>
      <c r="I292" s="198"/>
      <c r="J292" s="163">
        <v>11483.1</v>
      </c>
      <c r="K292" s="163">
        <v>0</v>
      </c>
      <c r="L292" s="163"/>
      <c r="M292" s="163">
        <v>11483.1</v>
      </c>
      <c r="N292" s="163"/>
      <c r="O292" s="163"/>
      <c r="P292" s="163"/>
      <c r="Q292" s="163"/>
      <c r="R292" s="163"/>
      <c r="S292" s="163"/>
      <c r="T292" s="163"/>
      <c r="U292" s="163"/>
    </row>
    <row r="293" spans="1:21" s="18" customFormat="1" ht="20.25" hidden="1">
      <c r="A293" s="58"/>
      <c r="B293" s="34" t="s">
        <v>306</v>
      </c>
      <c r="C293" s="231" t="s">
        <v>298</v>
      </c>
      <c r="D293" s="28"/>
      <c r="E293" s="34"/>
      <c r="F293" s="34"/>
      <c r="G293" s="34"/>
      <c r="H293" s="34"/>
      <c r="I293" s="101"/>
      <c r="J293" s="157" t="e">
        <f t="shared" ref="J293:U293" si="45">J296+J298</f>
        <v>#REF!</v>
      </c>
      <c r="K293" s="157" t="e">
        <f t="shared" si="45"/>
        <v>#REF!</v>
      </c>
      <c r="L293" s="157"/>
      <c r="M293" s="157" t="e">
        <f t="shared" si="45"/>
        <v>#REF!</v>
      </c>
      <c r="N293" s="157" t="e">
        <f t="shared" si="45"/>
        <v>#REF!</v>
      </c>
      <c r="O293" s="157" t="e">
        <f t="shared" si="45"/>
        <v>#REF!</v>
      </c>
      <c r="P293" s="157"/>
      <c r="Q293" s="157" t="e">
        <f t="shared" si="45"/>
        <v>#REF!</v>
      </c>
      <c r="R293" s="157" t="e">
        <f t="shared" si="45"/>
        <v>#REF!</v>
      </c>
      <c r="S293" s="157" t="e">
        <f t="shared" si="45"/>
        <v>#REF!</v>
      </c>
      <c r="T293" s="157"/>
      <c r="U293" s="157">
        <f t="shared" si="45"/>
        <v>100000</v>
      </c>
    </row>
    <row r="294" spans="1:21" s="11" customFormat="1" ht="47.25" hidden="1">
      <c r="A294" s="65"/>
      <c r="B294" s="63" t="s">
        <v>22</v>
      </c>
      <c r="C294" s="229" t="s">
        <v>298</v>
      </c>
      <c r="D294" s="230"/>
      <c r="E294" s="230"/>
      <c r="F294" s="230"/>
      <c r="G294" s="230"/>
      <c r="H294" s="230"/>
      <c r="I294" s="124"/>
      <c r="J294" s="164"/>
      <c r="K294" s="165"/>
      <c r="L294" s="165"/>
      <c r="M294" s="164"/>
      <c r="N294" s="165"/>
      <c r="O294" s="165"/>
      <c r="P294" s="165"/>
      <c r="Q294" s="165"/>
      <c r="R294" s="165"/>
      <c r="S294" s="165"/>
      <c r="T294" s="165"/>
      <c r="U294" s="165"/>
    </row>
    <row r="295" spans="1:21" s="11" customFormat="1" ht="63" hidden="1">
      <c r="A295" s="65"/>
      <c r="B295" s="63" t="s">
        <v>28</v>
      </c>
      <c r="C295" s="229" t="s">
        <v>298</v>
      </c>
      <c r="D295" s="63"/>
      <c r="E295" s="63"/>
      <c r="F295" s="63"/>
      <c r="G295" s="63"/>
      <c r="H295" s="63"/>
      <c r="I295" s="94"/>
      <c r="J295" s="164"/>
      <c r="K295" s="164"/>
      <c r="L295" s="164"/>
      <c r="M295" s="164"/>
      <c r="N295" s="165"/>
      <c r="O295" s="165"/>
      <c r="P295" s="165"/>
      <c r="Q295" s="165"/>
      <c r="R295" s="165"/>
      <c r="S295" s="165"/>
      <c r="T295" s="165"/>
      <c r="U295" s="165"/>
    </row>
    <row r="296" spans="1:21" ht="31.5" hidden="1">
      <c r="A296" s="49" t="s">
        <v>361</v>
      </c>
      <c r="B296" s="225" t="s">
        <v>117</v>
      </c>
      <c r="C296" s="226" t="s">
        <v>298</v>
      </c>
      <c r="D296" s="227"/>
      <c r="E296" s="82" t="s">
        <v>384</v>
      </c>
      <c r="F296" s="227"/>
      <c r="G296" s="227"/>
      <c r="H296" s="227"/>
      <c r="I296" s="228"/>
      <c r="J296" s="134">
        <v>4979.2</v>
      </c>
      <c r="K296" s="134">
        <v>0</v>
      </c>
      <c r="L296" s="134"/>
      <c r="M296" s="134">
        <v>4979.2</v>
      </c>
      <c r="N296" s="162"/>
      <c r="O296" s="148"/>
      <c r="P296" s="148"/>
      <c r="Q296" s="148"/>
      <c r="R296" s="162"/>
      <c r="S296" s="148"/>
      <c r="T296" s="148"/>
      <c r="U296" s="148"/>
    </row>
    <row r="297" spans="1:21" ht="31.5" hidden="1">
      <c r="A297" s="48"/>
      <c r="B297" s="222" t="s">
        <v>96</v>
      </c>
      <c r="C297" s="82" t="s">
        <v>298</v>
      </c>
      <c r="D297" s="197"/>
      <c r="E297" s="227" t="s">
        <v>395</v>
      </c>
      <c r="F297" s="221"/>
      <c r="G297" s="221"/>
      <c r="H297" s="221"/>
      <c r="I297" s="198"/>
      <c r="J297" s="134">
        <v>4979.2</v>
      </c>
      <c r="K297" s="134">
        <v>0</v>
      </c>
      <c r="L297" s="134"/>
      <c r="M297" s="134">
        <v>4979.2</v>
      </c>
      <c r="N297" s="162"/>
      <c r="O297" s="148"/>
      <c r="P297" s="148"/>
      <c r="Q297" s="148"/>
      <c r="R297" s="162"/>
      <c r="S297" s="148"/>
      <c r="T297" s="148"/>
      <c r="U297" s="148"/>
    </row>
    <row r="298" spans="1:21" ht="47.25" hidden="1">
      <c r="A298" s="49" t="s">
        <v>362</v>
      </c>
      <c r="B298" s="225" t="s">
        <v>172</v>
      </c>
      <c r="C298" s="226" t="s">
        <v>298</v>
      </c>
      <c r="D298" s="227"/>
      <c r="E298" s="227" t="s">
        <v>395</v>
      </c>
      <c r="F298" s="227"/>
      <c r="G298" s="227"/>
      <c r="H298" s="227"/>
      <c r="I298" s="228"/>
      <c r="J298" s="134" t="e">
        <f>K298+M298</f>
        <v>#REF!</v>
      </c>
      <c r="K298" s="134" t="e">
        <f>#REF!+#REF!</f>
        <v>#REF!</v>
      </c>
      <c r="L298" s="134"/>
      <c r="M298" s="134" t="e">
        <f>#REF!+#REF!</f>
        <v>#REF!</v>
      </c>
      <c r="N298" s="134" t="e">
        <f>O298+Q298</f>
        <v>#REF!</v>
      </c>
      <c r="O298" s="134" t="e">
        <f>#REF!+#REF!</f>
        <v>#REF!</v>
      </c>
      <c r="P298" s="134"/>
      <c r="Q298" s="134" t="e">
        <f>#REF!+#REF!</f>
        <v>#REF!</v>
      </c>
      <c r="R298" s="134" t="e">
        <f>S298+U298</f>
        <v>#REF!</v>
      </c>
      <c r="S298" s="134" t="e">
        <f>#REF!+O298</f>
        <v>#REF!</v>
      </c>
      <c r="T298" s="134"/>
      <c r="U298" s="134">
        <v>100000</v>
      </c>
    </row>
    <row r="299" spans="1:21" s="26" customFormat="1" ht="31.5" hidden="1">
      <c r="A299" s="48"/>
      <c r="B299" s="222" t="s">
        <v>96</v>
      </c>
      <c r="C299" s="82" t="s">
        <v>298</v>
      </c>
      <c r="D299" s="221"/>
      <c r="E299" s="227" t="s">
        <v>395</v>
      </c>
      <c r="F299" s="221"/>
      <c r="G299" s="221"/>
      <c r="H299" s="221"/>
      <c r="I299" s="198"/>
      <c r="J299" s="137" t="e">
        <f>K299+M299</f>
        <v>#REF!</v>
      </c>
      <c r="K299" s="137" t="e">
        <f>#REF!+#REF!</f>
        <v>#REF!</v>
      </c>
      <c r="L299" s="137"/>
      <c r="M299" s="137" t="e">
        <f>#REF!+#REF!</f>
        <v>#REF!</v>
      </c>
      <c r="N299" s="137" t="e">
        <f>O299+Q299</f>
        <v>#REF!</v>
      </c>
      <c r="O299" s="137" t="e">
        <f>#REF!+#REF!</f>
        <v>#REF!</v>
      </c>
      <c r="P299" s="137"/>
      <c r="Q299" s="137" t="e">
        <f>#REF!+#REF!</f>
        <v>#REF!</v>
      </c>
      <c r="R299" s="137" t="e">
        <f>S299+U299</f>
        <v>#REF!</v>
      </c>
      <c r="S299" s="137" t="e">
        <f>#REF!+O299</f>
        <v>#REF!</v>
      </c>
      <c r="T299" s="137"/>
      <c r="U299" s="137">
        <v>100000</v>
      </c>
    </row>
    <row r="300" spans="1:21">
      <c r="J300" s="288"/>
      <c r="K300" s="19"/>
      <c r="L300" s="19"/>
      <c r="M300" s="19"/>
      <c r="N300" s="288"/>
      <c r="O300" s="19"/>
      <c r="P300" s="19"/>
      <c r="Q300" s="19"/>
      <c r="R300" s="288"/>
      <c r="S300" s="19"/>
      <c r="T300" s="19"/>
      <c r="U300" s="19"/>
    </row>
    <row r="301" spans="1:21">
      <c r="J301" s="288"/>
      <c r="K301" s="19"/>
      <c r="L301" s="19"/>
      <c r="M301" s="19"/>
      <c r="N301" s="288"/>
      <c r="O301" s="19"/>
      <c r="P301" s="19"/>
      <c r="Q301" s="19"/>
      <c r="R301" s="288"/>
      <c r="S301" s="19"/>
      <c r="T301" s="19"/>
      <c r="U301" s="19"/>
    </row>
    <row r="302" spans="1:21">
      <c r="R302" s="2"/>
    </row>
  </sheetData>
  <autoFilter ref="A9:V299">
    <filterColumn colId="2">
      <filters>
        <filter val="Н"/>
      </filters>
    </filterColumn>
    <filterColumn colId="6"/>
    <filterColumn colId="7"/>
    <filterColumn colId="11"/>
    <filterColumn colId="15"/>
    <filterColumn colId="19"/>
  </autoFilter>
  <customSheetViews>
    <customSheetView guid="{6F6482B9-5158-4DED-8366-F1DE0C7A9116}" scale="55" showPageBreaks="1" printArea="1" showAutoFilter="1" view="pageBreakPreview" topLeftCell="X364">
      <selection activeCell="AX378" sqref="AX378"/>
      <pageMargins left="0.35433070866141736" right="0.15748031496062992" top="0.31496062992125984" bottom="0.74803149606299213" header="0.31496062992125984" footer="0.31496062992125984"/>
      <pageSetup paperSize="8" scale="42" fitToHeight="0" orientation="landscape" horizontalDpi="4294967294" verticalDpi="4294967294" r:id="rId1"/>
      <headerFooter scaleWithDoc="0">
        <oddFooter>&amp;C&amp;P из &amp;N</oddFooter>
      </headerFooter>
      <autoFilter ref="A7:AZ394"/>
    </customSheetView>
    <customSheetView guid="{B7878A10-52CF-4DBD-A353-79634A8314CE}" scale="60" showPageBreaks="1" printArea="1" showAutoFilter="1" view="pageBreakPreview">
      <pane ySplit="7" topLeftCell="A68" activePane="bottomLeft" state="frozen"/>
      <selection pane="bottomLeft" activeCell="F163" sqref="F163"/>
      <pageMargins left="0.35433070866141736" right="0.15748031496062992" top="0.31496062992125984" bottom="0.62992125984251968" header="0.31496062992125984" footer="0.31496062992125984"/>
      <pageSetup paperSize="8" scale="32" fitToHeight="0" orientation="landscape" horizontalDpi="4294967294" verticalDpi="4294967294" r:id="rId2"/>
      <headerFooter scaleWithDoc="0">
        <oddFooter>&amp;C&amp;P из &amp;N</oddFooter>
      </headerFooter>
      <autoFilter ref="A7:AT395"/>
    </customSheetView>
    <customSheetView guid="{C81D99DF-0832-43B6-AA94-692CD5B05152}" scale="70" showPageBreaks="1" printArea="1" showAutoFilter="1" view="pageBreakPreview">
      <pane ySplit="7" topLeftCell="A41" activePane="bottomLeft" state="frozen"/>
      <selection pane="bottomLeft" activeCell="F44" sqref="F44"/>
      <pageMargins left="0.35433070866141736" right="0.15748031496062992" top="0.31496062992125984" bottom="0.74803149606299213" header="0.31496062992125984" footer="0.31496062992125984"/>
      <pageSetup paperSize="8" scale="42" fitToHeight="0" orientation="landscape" horizontalDpi="4294967294" verticalDpi="4294967294" r:id="rId3"/>
      <headerFooter scaleWithDoc="0">
        <oddFooter>&amp;C&amp;P из &amp;N</oddFooter>
      </headerFooter>
      <autoFilter ref="A7:AH341"/>
    </customSheetView>
  </customSheetViews>
  <mergeCells count="25">
    <mergeCell ref="R1:U2"/>
    <mergeCell ref="E5:I6"/>
    <mergeCell ref="E7:E8"/>
    <mergeCell ref="F7:F8"/>
    <mergeCell ref="G7:G8"/>
    <mergeCell ref="H7:H8"/>
    <mergeCell ref="I7:I8"/>
    <mergeCell ref="A3:U3"/>
    <mergeCell ref="J6:M6"/>
    <mergeCell ref="J5:M5"/>
    <mergeCell ref="N6:Q6"/>
    <mergeCell ref="R6:U6"/>
    <mergeCell ref="N5:Q5"/>
    <mergeCell ref="R7:R8"/>
    <mergeCell ref="S7:U7"/>
    <mergeCell ref="K7:M7"/>
    <mergeCell ref="A5:A8"/>
    <mergeCell ref="N7:N8"/>
    <mergeCell ref="R5:U5"/>
    <mergeCell ref="O7:Q7"/>
    <mergeCell ref="B4:U4"/>
    <mergeCell ref="J7:J8"/>
    <mergeCell ref="B5:B8"/>
    <mergeCell ref="C5:C8"/>
    <mergeCell ref="D5:D8"/>
  </mergeCells>
  <pageMargins left="0.35433070866141736" right="0.15748031496062992" top="0.31496062992125984" bottom="0.62992125984251968" header="0.31496062992125984" footer="0.31496062992125984"/>
  <pageSetup paperSize="8" scale="57" fitToHeight="0" orientation="landscape" horizontalDpi="4294967294" verticalDpi="4294967294" r:id="rId4"/>
  <headerFooter scaleWithDoc="0"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АИП предл ГРБС</vt:lpstr>
      <vt:lpstr>'АИП предл ГРБС'!Заголовки_для_печати</vt:lpstr>
      <vt:lpstr>'АИП предл ГРБС'!Область_печати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Геннадьевна</dc:creator>
  <cp:lastModifiedBy>gshum-admfin07</cp:lastModifiedBy>
  <cp:lastPrinted>2023-05-15T07:56:51Z</cp:lastPrinted>
  <dcterms:created xsi:type="dcterms:W3CDTF">2006-09-16T00:00:00Z</dcterms:created>
  <dcterms:modified xsi:type="dcterms:W3CDTF">2023-12-01T05:30:09Z</dcterms:modified>
</cp:coreProperties>
</file>