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15" windowWidth="15180" windowHeight="7680" activeTab="5"/>
  </bookViews>
  <sheets>
    <sheet name="прилож1" sheetId="1" r:id="rId1"/>
    <sheet name="прилож 2" sheetId="2" r:id="rId2"/>
    <sheet name="прилож3" sheetId="3" r:id="rId3"/>
    <sheet name="прилож4" sheetId="4" r:id="rId4"/>
    <sheet name="прил5" sheetId="5" r:id="rId5"/>
    <sheet name="прил6" sheetId="6" r:id="rId6"/>
  </sheets>
  <definedNames>
    <definedName name="_xlnm.Print_Area" localSheetId="1">'прилож 2'!$A$1:$C$198</definedName>
    <definedName name="_xlnm.Print_Area" localSheetId="0">'прилож1'!$A$1:$D$261</definedName>
    <definedName name="_xlnm.Print_Area" localSheetId="2">'прилож3'!$A$1:$F$1027</definedName>
  </definedNames>
  <calcPr fullCalcOnLoad="1"/>
</workbook>
</file>

<file path=xl/sharedStrings.xml><?xml version="1.0" encoding="utf-8"?>
<sst xmlns="http://schemas.openxmlformats.org/spreadsheetml/2006/main" count="7145" uniqueCount="1535">
  <si>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</si>
  <si>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</si>
  <si>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</si>
  <si>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870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</si>
  <si>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</si>
  <si>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</si>
  <si>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Исполнение судебных актов Российской Федерации и мировых соглашений по возмещению причиненного вреда</t>
  </si>
  <si>
    <t>Приобретение антитеррористического и досмотрового оборудования</t>
  </si>
  <si>
    <t>Ц8305S2620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</si>
  <si>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</si>
  <si>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Ц850000000</t>
  </si>
  <si>
    <t>Ц850200000</t>
  </si>
  <si>
    <t>Ц850276260</t>
  </si>
  <si>
    <t>Другие вопросы в области национальной безопасности и правоохранительной деятельности</t>
  </si>
  <si>
    <t>Основное мероприятие "Предупреждение и ликвидация болезней животных"</t>
  </si>
  <si>
    <t>Строительство объектов инженерной инфраструктуры для модульных фельдшерско - акушерских пунктов</t>
  </si>
  <si>
    <t>Развитие газификации в сельской местностив рамках мероприятий по устойчивому развитию сельских территорий</t>
  </si>
  <si>
    <t>Ц9902L5673</t>
  </si>
  <si>
    <t>Основное мероприятие "Содействие благоустройству населенных пунктов Чувашской Республики"</t>
  </si>
  <si>
    <t>Строительство (приобретение), реконструкция объектов капитального строительства  дошкольных образовательных организаций за счет субсидии, предоставляемой из республиканского бюджета Чувашской Республики</t>
  </si>
  <si>
    <t>Ц711612090</t>
  </si>
  <si>
    <t>Ц7116S2090</t>
  </si>
  <si>
    <t>Подготовка и проведение празднования на федеральном уровне памятных дат субъектов Российской Федерации</t>
  </si>
  <si>
    <t>Улучшение жилищных условий граждан, проживающих в сельской местности, в рамках мероприятий по устойчивому развитию сельских территорий</t>
  </si>
  <si>
    <t>Ц9901L5671</t>
  </si>
  <si>
    <t>Строительство (приобретение), реконструкция котельных образовательных организаций (софинансирование)</t>
  </si>
  <si>
    <t>Ц7116S2110</t>
  </si>
  <si>
    <t>Основное мероприятие "Развитие систем водоснабжения муниципальных образований"</t>
  </si>
  <si>
    <t>Капитальные вложения в объекты государственной (муниципальной) собственности</t>
  </si>
  <si>
    <t>Основное мероприятие "Укрепление материально-технической базы объектов образования"</t>
  </si>
  <si>
    <t>Ц710300000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</si>
  <si>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</si>
  <si>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Ц711600000</t>
  </si>
  <si>
    <t>Ц740000000</t>
  </si>
  <si>
    <t>Основное мероприятие "Развитие образования в сфере культуры и искусства"</t>
  </si>
  <si>
    <t>Ц410600000</t>
  </si>
  <si>
    <t>Ц4106S9270</t>
  </si>
  <si>
    <t>Ц7101S7080</t>
  </si>
  <si>
    <t>Молодежная политика</t>
  </si>
  <si>
    <t>Основное мероприятие "Государственная поддержка талантливой и одаренной молодежи"</t>
  </si>
  <si>
    <t>Ц720200000</t>
  </si>
  <si>
    <t xml:space="preserve">Поддержка талантливой и одаренной молодежи </t>
  </si>
  <si>
    <t>Ц720272130</t>
  </si>
  <si>
    <t>Благоуствойство</t>
  </si>
  <si>
    <t>Муниципальная программа Ибресинского района Чувашской Республики "Развитие культуры и туризма"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</si>
  <si>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</si>
  <si>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Межбюджетные трансферты общего характера бюджетам бюджетной системы Российской Федерации</t>
  </si>
  <si>
    <t>Ч410417680</t>
  </si>
  <si>
    <t>Ц710500000</t>
  </si>
  <si>
    <t>Ц520000000</t>
  </si>
  <si>
    <t>Ц520100000</t>
  </si>
  <si>
    <t>Обеспечение деятельности муниципальных детско-юношеских спортивных школ</t>
  </si>
  <si>
    <t>Ц520170340</t>
  </si>
  <si>
    <t>Субсидия автономным учреждениям</t>
  </si>
  <si>
    <t>Основное мероприятие "Реализация проектов и мероприятий по инновационному развитию системы образования"</t>
  </si>
  <si>
    <t>Ц710900000</t>
  </si>
  <si>
    <t>Ц710971850</t>
  </si>
  <si>
    <t>Поддержка талантливой и одаренной молодежи</t>
  </si>
  <si>
    <t>Ц711172130</t>
  </si>
  <si>
    <t xml:space="preserve">Стипендии </t>
  </si>
  <si>
    <t>340</t>
  </si>
  <si>
    <t>Ц720000000</t>
  </si>
  <si>
    <t>Основное мероприятие "Организация отдыха детей"</t>
  </si>
  <si>
    <t>Ц720300000</t>
  </si>
  <si>
    <t>Ц720372140</t>
  </si>
  <si>
    <t>Ц720312170</t>
  </si>
  <si>
    <t>Основное мероприятие "Допризывная подготовка молодежи"</t>
  </si>
  <si>
    <t>Ц720400000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</si>
  <si>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</si>
  <si>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Ц720472150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</si>
  <si>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 муниципальных образований</t>
  </si>
  <si>
    <t>Ц710170700</t>
  </si>
  <si>
    <t>Ц7Э0100200</t>
  </si>
  <si>
    <t>Ц7Э0111990</t>
  </si>
  <si>
    <t>Основное мероприятие "Меры социальной поддержки"</t>
  </si>
  <si>
    <t>Ц711400000</t>
  </si>
  <si>
    <t>Ц711412030</t>
  </si>
  <si>
    <t>Ц711452600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</si>
  <si>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за счет субвенции, предоставляемой из республиканского бюджета Чувашской Республики</t>
  </si>
  <si>
    <t>Ц711412040</t>
  </si>
  <si>
    <t xml:space="preserve">Финансовый отдел администрации Ибресинского района </t>
  </si>
  <si>
    <t>Ч4Э0000000</t>
  </si>
  <si>
    <t>Ч4Э0100200</t>
  </si>
  <si>
    <t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</si>
  <si>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Ч4104Д0071</t>
  </si>
  <si>
    <t>Ч410451180</t>
  </si>
  <si>
    <t>Субвнеции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</si>
  <si>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</si>
  <si>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</si>
  <si>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</si>
  <si>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</t>
  </si>
  <si>
    <t>510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</si>
  <si>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</si>
  <si>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Ч4104Г0040</t>
  </si>
  <si>
    <t xml:space="preserve">Всего </t>
  </si>
  <si>
    <t>081</t>
  </si>
  <si>
    <t>Федеральная служба по ветеринарному и фитосанитарному надзору</t>
  </si>
  <si>
    <t>Денежные взыскания (штрафы)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</si>
  <si>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</si>
  <si>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1 08 07010 01 0000 110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</si>
  <si>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</si>
  <si>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1 08 06000 01 0000 110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</si>
  <si>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</si>
  <si>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</si>
  <si>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</si>
  <si>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</si>
  <si>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Субсидия бюджетам муниципальных районов на поддержку отрасли культуры</t>
  </si>
  <si>
    <t>2 02 20051 05 0000 151</t>
  </si>
  <si>
    <t>2 02 20077 05 0000 151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</si>
  <si>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</si>
  <si>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2 02 40014 05 0000 151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</si>
  <si>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</si>
  <si>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</si>
  <si>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</si>
  <si>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</si>
  <si>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Дотации бюджетам бюджетной системы Российской Федерации</t>
  </si>
  <si>
    <t>2 18 60010 05 0000 180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</si>
  <si>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</si>
  <si>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</t>
  </si>
  <si>
    <t>Ц810000000</t>
  </si>
  <si>
    <t>Основное мероприятие "Обеспечение безопасности населения и муниципальной (коммунальной) инфраструктуры"</t>
  </si>
  <si>
    <t>Ц810500000</t>
  </si>
  <si>
    <t>Мероприятия, направленные на снижение количества преступлений, совершаемых несовершеннолетними гражданами</t>
  </si>
  <si>
    <t>Основное мероприятие "Информационная работа по профилактике терроризма и экстремистской деятельности"</t>
  </si>
  <si>
    <t>Ц830400000</t>
  </si>
  <si>
    <t>Ц830476030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</si>
  <si>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</si>
  <si>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Подпрограмма "Повышение безопасности дорожного движения" муниципальной программы "Развитие транспортной системы"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</si>
  <si>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</si>
  <si>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</si>
  <si>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</si>
  <si>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 xml:space="preserve">Охрана окружающей среды </t>
  </si>
  <si>
    <t>Другие вопросы в области охраны окружающей среды</t>
  </si>
  <si>
    <t>Ч300000000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</si>
  <si>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</si>
  <si>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Ц411400000</t>
  </si>
  <si>
    <t>Укрепление материально-технической базы муниципальных образовательных организаций</t>
  </si>
  <si>
    <t>Дополнительное образование детей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</si>
  <si>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</si>
  <si>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Основное мероприятие "Реализация отдельных мероприятий приоритетного проекта "Ипотека и арендное жилье" (предоставление субсидии на обеспечение жильем молодых семей в рамках федеральной целевой программы "Жилище" на 2015-2020 годы)</t>
  </si>
  <si>
    <t>Ц120300000</t>
  </si>
  <si>
    <t>Муниципальная программа Ибресинского района Чувашской Республики "Развитие потенциала природно - сырьевых ресурсов и повышение экологической безопасности"</t>
  </si>
  <si>
    <t xml:space="preserve">Подпрограмма "Развитие водохозяйственного комплекса Чувашской Республики" муниципальной программы Ибресинского района "Развитие потенциала природно-сырьевых ресурсов и повышение экологической безопасности" </t>
  </si>
  <si>
    <t>Ч340000000</t>
  </si>
  <si>
    <t>Основное мероприятие "Повышение эксплуатационной надежности гидротехнических сооружений, в том числе бесхозяйных"</t>
  </si>
  <si>
    <t>Ч340300000</t>
  </si>
  <si>
    <t>Разработка проектной документации на осуществление капитального ремонта гидротехнических сооружений, находящихся в муниципальной собственности</t>
  </si>
  <si>
    <t>Ч340373390</t>
  </si>
  <si>
    <t>Реализация проектов развития общественной инфраструктуры, основанных на местных инициативах</t>
  </si>
  <si>
    <t>Ч4204S6570</t>
  </si>
  <si>
    <t>1 01 02010 01 1000 110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</si>
  <si>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платежа)</t>
  </si>
  <si>
    <t xml:space="preserve">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</si>
  <si>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1 01 02010 01 2100 110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</si>
  <si>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</si>
  <si>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1 01 0201001 3000 110</t>
  </si>
  <si>
    <t>1 01 02020 01 1000 110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</si>
  <si>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</si>
  <si>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</si>
  <si>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</si>
  <si>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</si>
  <si>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1 01 02020 01 3000 110</t>
  </si>
  <si>
    <t>1 01 02030 01 1000 110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</si>
  <si>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</si>
  <si>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</si>
  <si>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1 01 02030 01 2100 110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</si>
  <si>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</si>
  <si>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1 01 02030 01 3000 110</t>
  </si>
  <si>
    <t>1 05 02010 02 1000 110</t>
  </si>
  <si>
    <t>Единый налог на вмененный доход для отдельных видов деятельности (пени)</t>
  </si>
  <si>
    <t>Единый налог на вмененный доход для отдельных видов деятельности (суммы денежных взысканий (штрафов))</t>
  </si>
  <si>
    <t>1 05 02010 02 2100 110</t>
  </si>
  <si>
    <t>1 05 02010 02 3000 110</t>
  </si>
  <si>
    <t>1 05 03010 01 1000 110</t>
  </si>
  <si>
    <t>Единый сельскохозяйственный налог (суммы денежных взысканий (штрафов))</t>
  </si>
  <si>
    <t>1 05 03010 01 2100 110</t>
  </si>
  <si>
    <t>1 05 03010 01 3000 110</t>
  </si>
  <si>
    <t>1 05 04020 02 1000 110</t>
  </si>
  <si>
    <t>Налог, взимаемый в связи с применением патентной системы налогообложения, зачисляемый в бюджеты муниципальных районов (пени)</t>
  </si>
  <si>
    <t>1 05 04020 02 2100 110</t>
  </si>
  <si>
    <t>1 06 04011 02 1000 110</t>
  </si>
  <si>
    <t>Транспортный налог с организаций (суммы денежных взысканий (штрафов))</t>
  </si>
  <si>
    <t>1 06 04011 02 3000 110</t>
  </si>
  <si>
    <t>1 06 04011 02 2100 110</t>
  </si>
  <si>
    <t>1 06 04012 02 1000 110</t>
  </si>
  <si>
    <t>1 06 04012 02 2100 110</t>
  </si>
  <si>
    <t xml:space="preserve"> Налог на добычу общераспространенных полезных ископаемых (сумма платежа)</t>
  </si>
  <si>
    <t>Налог на добычу общераспространенных полезных ископаемых (пени)</t>
  </si>
  <si>
    <t>1 07 01020 01 2100 110</t>
  </si>
  <si>
    <t>1 08 07100 01 8034 110</t>
  </si>
  <si>
    <t>Государственная пошлина за выдачу и обмен паспорта гражданина Российской Федерации</t>
  </si>
  <si>
    <t>1 08 07100 01 8035 110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</si>
  <si>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</si>
  <si>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1 08 07141 01 8000 110</t>
  </si>
  <si>
    <t>1 08 07020 01 8000 110</t>
  </si>
  <si>
    <t>1 08 07150 01 1000 110</t>
  </si>
  <si>
    <t>1 12 01010 01 6000 120</t>
  </si>
  <si>
    <t>1 12 01030 01 6000 120</t>
  </si>
  <si>
    <t>1 12 01041 01 6000 120</t>
  </si>
  <si>
    <t xml:space="preserve">Плата за размещение отходов производства </t>
  </si>
  <si>
    <t>Плата за размещение твердых коммунальных отходов</t>
  </si>
  <si>
    <t>1 12 01042 01 6000 120</t>
  </si>
  <si>
    <t>1 16 08020 01 6000 140</t>
  </si>
  <si>
    <t>1 16 25050 01 6000 140</t>
  </si>
  <si>
    <t>1 16 28000 01 6000 140</t>
  </si>
  <si>
    <t>1 16 03030 01 6000 140</t>
  </si>
  <si>
    <t>1 16 21050 05 6000 140</t>
  </si>
  <si>
    <t>1 16 3003001 6000 140</t>
  </si>
  <si>
    <t>1 16 43000 01 6000 140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</si>
  <si>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</si>
  <si>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1 16 32000 05 0000 140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</si>
  <si>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</si>
  <si>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поддержку региональных проектов в сфере информационных технологий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</si>
  <si>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</si>
  <si>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</si>
  <si>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мероприятий по устойчивому развитию сельских территорий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</si>
  <si>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</si>
  <si>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дотации бюджетам муниципальных районов</t>
  </si>
  <si>
    <t xml:space="preserve"> Субсидии бюджетам муниципальных районов на софинансирование капитальных вложений в объекты муниципальной собственности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</si>
  <si>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</si>
  <si>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</si>
  <si>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</si>
  <si>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</si>
  <si>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1 08 07141 01 0000 110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</si>
  <si>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</si>
  <si>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Главный распорядитель</t>
  </si>
  <si>
    <t>Раздел</t>
  </si>
  <si>
    <t>Подраздел</t>
  </si>
  <si>
    <t>Целевая статья (муниципальные программы и непрограммные напровления деятельности)</t>
  </si>
  <si>
    <t>Группа вида расходов</t>
  </si>
  <si>
    <t>в том числе</t>
  </si>
  <si>
    <t>за счет собственных средств</t>
  </si>
  <si>
    <t>за счет вышестоящих бюджетов</t>
  </si>
  <si>
    <t>2</t>
  </si>
  <si>
    <t>3</t>
  </si>
  <si>
    <t>4</t>
  </si>
  <si>
    <t>5</t>
  </si>
  <si>
    <t>6</t>
  </si>
  <si>
    <t>8</t>
  </si>
  <si>
    <t>9</t>
  </si>
  <si>
    <t>Обеспечение деятельности административных комиссий для рассмотрения дел об административных правонарушениях (за счет собственных средств)</t>
  </si>
  <si>
    <t>Ч5Э0173800</t>
  </si>
  <si>
    <t>Резервные фонды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</si>
  <si>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</si>
  <si>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</si>
  <si>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</si>
  <si>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</si>
  <si>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</si>
  <si>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</si>
  <si>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</si>
  <si>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</si>
  <si>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 xml:space="preserve"> Плата за сбросы загрязняющих веществ в водные объекты</t>
  </si>
  <si>
    <t xml:space="preserve"> Плата за размещение отходов производства и потребления</t>
  </si>
  <si>
    <t>1 12 01010 01 0000 120</t>
  </si>
  <si>
    <t>1 12 01020 01 0000 120</t>
  </si>
  <si>
    <t>1 12 01030 01 0000 120</t>
  </si>
  <si>
    <t xml:space="preserve"> Доходы, поступающие в порядке возмещения расходов, понесенных в связи с эксплуатацией  имущества муниципальных районов</t>
  </si>
  <si>
    <t xml:space="preserve"> Прочие доходы от компенсации затрат  бюджетов муниципальных районов</t>
  </si>
  <si>
    <t xml:space="preserve">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</si>
  <si>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</si>
  <si>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</si>
  <si>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</si>
  <si>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Управление Федеральной службы по надзору в сфере природопользования (Росприроднадзора) по Чувашской Республике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</si>
  <si>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</si>
  <si>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</si>
  <si>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Управление государственного автодорожного надзора по Чувашской Республике Федеральной службы по надзору в сфере транспорта</t>
  </si>
  <si>
    <t>Управление Федеральной службы по надзору в сфере защиты прав потребителей и благополучия человека по Чувашской Республике – Чувашии</t>
  </si>
  <si>
    <t>1 16 90050 05 6000 140</t>
  </si>
  <si>
    <t>Федеральная служба государственной статистики</t>
  </si>
  <si>
    <t>Управление Федеральной налоговой службы по Чувашской Республике</t>
  </si>
  <si>
    <t>Министерство внутренних дел по Чувашской Республике</t>
  </si>
  <si>
    <t>Управление Федеральной миграционной службы России  по Чувашской Республике</t>
  </si>
  <si>
    <t>Прокуратура Чувашской Республики</t>
  </si>
  <si>
    <t>Министерство образования и молодежной политики Чувашской Республики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</si>
  <si>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</si>
  <si>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1 11 101050 05 0000 120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</si>
  <si>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соотвествтии с заключенными соглашениями</t>
  </si>
  <si>
    <t>Межбюджетные трансыерты, передаваемые бюджетам муниципальных районов на комплектование книжных фондов бибилиотек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</si>
  <si>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</si>
  <si>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</si>
  <si>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</si>
  <si>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</si>
  <si>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</si>
  <si>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</si>
  <si>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</si>
  <si>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</si>
  <si>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</si>
  <si>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</si>
  <si>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Межбюджетные трансферты, передаваемые бюджетам муниципальных районов для компенсации расходов, возникших в результате решений, принятых органами власти другого уровня</t>
  </si>
  <si>
    <t>Обеспечение проведения выборов и референдумов</t>
  </si>
  <si>
    <t>360</t>
  </si>
  <si>
    <t>Иные выплаты населению</t>
  </si>
  <si>
    <t>Материальное стимулирование деятельности народных дружинников</t>
  </si>
  <si>
    <t>Капиальные вложения в объекты недвижимостаи государственной (муниципальной) собственности</t>
  </si>
  <si>
    <t>Подпрограмма "Устойчивое развитие сельских территорий" муниципальной программы Ибресинского района Чувашской Республики "Развитие сельского хозяйства и регулирование рынка сельскохозяйственной продукции, сырья и продовольствия" на 2014-2020 годы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</si>
  <si>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 (федеральные государственные органы. Банк России, органы управления государственными внебюджетными фондами РФ)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</si>
  <si>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</si>
  <si>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Федеральная служба судебных приставов</t>
  </si>
  <si>
    <t xml:space="preserve"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 </t>
  </si>
  <si>
    <t>Министерство природных ресурсов и экологии Чувашской Республики</t>
  </si>
  <si>
    <t>Государственная пошлина за выдачу и обмен паспорта гражданина РФ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</si>
  <si>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</si>
  <si>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1 08 07020 01 0000 110</t>
  </si>
  <si>
    <t>1 08 07100 01 0000 110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</si>
  <si>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</si>
  <si>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</si>
  <si>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продажи земель, находящихся в собственности муниципальных районов (за исключением земельных участков муниципальных автономных учреждений)</t>
  </si>
  <si>
    <t>1 14 06025 05 0000 430</t>
  </si>
  <si>
    <t>Субвенции бюджетам муниципальных районов на оплату жилищно-коммунальных услуг отдельным категориям граждан</t>
  </si>
  <si>
    <t>2 02 03001 05 0000 151</t>
  </si>
  <si>
    <t>Субвенции бюджетам муниципальных районов на проведение Всероссийской сельскохозяйственной переписи в 2016 году</t>
  </si>
  <si>
    <t>2 02 03121 05 0000 151</t>
  </si>
  <si>
    <t>Межбюджетные трансферты, передаваемые бюджетам муниципальных районов, на подключение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</si>
  <si>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2 02 04041 05 0000 151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</si>
  <si>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 (сумма платежа)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</si>
  <si>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автономныхучреждений, а также имущества муниципальных унитарных предприятий, в том числе казенных), в части реализации основных средств по указанному имуществуных средств по указанному имуществу</t>
  </si>
  <si>
    <t>Доходы от реализации иного имущества, находящегося в собственности</t>
  </si>
  <si>
    <t>1 14 02000 00 0000 410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</si>
  <si>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</si>
  <si>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Собрание депутатов Ибресинского района Чувашской Республики</t>
  </si>
  <si>
    <t>Ч500000000</t>
  </si>
  <si>
    <t>Ч5Э0000000</t>
  </si>
  <si>
    <t>Основное мероприятие "Общепрограммные расходы"</t>
  </si>
  <si>
    <t>Ч5Э0100000</t>
  </si>
  <si>
    <t>Ч5Э0100200</t>
  </si>
  <si>
    <t>Расходы на выплату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</si>
  <si>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</si>
  <si>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</si>
  <si>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</si>
  <si>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</si>
  <si>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</si>
  <si>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</si>
  <si>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Ц100000000</t>
  </si>
  <si>
    <t>Ц600000000</t>
  </si>
  <si>
    <r>
      <t>Подпрограмма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"Улучшение условий труда, охраны труда и здоровья работающих"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муниципальной программы Ибресинского района Чувашской Республики "Содействие занятости населения" на 2014–2020 годы</t>
    </r>
  </si>
  <si>
    <t>Ц630000000</t>
  </si>
  <si>
    <t>Ц630112440</t>
  </si>
  <si>
    <t>Ц700000000</t>
  </si>
  <si>
    <t>Ц7Э0000000</t>
  </si>
  <si>
    <t>Ц7Э0100000</t>
  </si>
  <si>
    <t>Ч540000000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</si>
  <si>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</si>
  <si>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</si>
  <si>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</si>
  <si>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</si>
  <si>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Ч400000000</t>
  </si>
  <si>
    <t>Ч410000000</t>
  </si>
  <si>
    <t>Ц800000000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</si>
  <si>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</si>
  <si>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</si>
  <si>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Ц830000000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</si>
  <si>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</si>
  <si>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</si>
  <si>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</si>
  <si>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</si>
  <si>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Ч100000000</t>
  </si>
  <si>
    <t>Организация предоставления государственных и муниципальных услуг в многофункциональных центрах</t>
  </si>
  <si>
    <t>620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</si>
  <si>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</si>
  <si>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</si>
  <si>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Расхдоы на выплаты персоналу казенных учреждений</t>
  </si>
  <si>
    <t>110</t>
  </si>
  <si>
    <t>Исполнение судебных актов</t>
  </si>
  <si>
    <t>830</t>
  </si>
  <si>
    <t>Ч5Э0100600</t>
  </si>
  <si>
    <t>Иные межбюджетные ассигнования</t>
  </si>
  <si>
    <t xml:space="preserve">Выполнение других обязательств муниципального образования Чувашской Республики  </t>
  </si>
  <si>
    <t>Ч5Э0173770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</si>
  <si>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</si>
  <si>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</si>
  <si>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Ц900000000</t>
  </si>
  <si>
    <t>Ц960272660</t>
  </si>
  <si>
    <t>Ц970000000</t>
  </si>
  <si>
    <t>Ч200000000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</si>
  <si>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</si>
  <si>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</si>
  <si>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Жилищнон хозяйство</t>
  </si>
  <si>
    <t>бюджетные инвестици</t>
  </si>
  <si>
    <t>410</t>
  </si>
  <si>
    <t>Ц99000000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</si>
  <si>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</si>
  <si>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Ц990200000</t>
  </si>
  <si>
    <t>Ц990274830</t>
  </si>
  <si>
    <t>Основное мероприятие "Строительство (приобретение), реконструкция объектов капитального строительства  образовательных организаций"</t>
  </si>
  <si>
    <t>Ц71600000</t>
  </si>
  <si>
    <t>Субсидия бюджетным учреждениям</t>
  </si>
  <si>
    <t>610</t>
  </si>
  <si>
    <t>Строительство (приобретение), реконструкция объектов капитального строительства  дошкольных образовательных организаций</t>
  </si>
  <si>
    <t>Ц300000000</t>
  </si>
  <si>
    <t>Ц310000000</t>
  </si>
  <si>
    <t>Основное мероприятие "Создание благоприятных условий жизнедеятельности ветеранам, гражданам пожилого возраста, инвалидам"</t>
  </si>
  <si>
    <t>Ц310500000</t>
  </si>
  <si>
    <t>Проведение мероприятий, связанных с празднованием годовщины Победы в Великой Отечественной войне</t>
  </si>
  <si>
    <t>Ц310510640</t>
  </si>
  <si>
    <t>Осуществление мероприятий связанных с проведением Дня пожилых людей</t>
  </si>
  <si>
    <t>Ц310574810</t>
  </si>
  <si>
    <t>Ц400000000</t>
  </si>
  <si>
    <t>Ц410000000</t>
  </si>
  <si>
    <t>Основное мероприятие "Развитие библиотечного дела"</t>
  </si>
  <si>
    <t>Ц410200000</t>
  </si>
  <si>
    <t>Обеспечение деятельности муниципальных библиотек</t>
  </si>
  <si>
    <t>Основное мероприятие "Сохранение и развитие народного творчества"</t>
  </si>
  <si>
    <t>Ц410700000</t>
  </si>
  <si>
    <t>Ц411000000</t>
  </si>
  <si>
    <t>Ц960000000</t>
  </si>
  <si>
    <t>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</si>
  <si>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>Ц960200000</t>
  </si>
  <si>
    <t>Ц990000000</t>
  </si>
  <si>
    <t>Субсидии</t>
  </si>
  <si>
    <t>520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</si>
  <si>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</si>
  <si>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</si>
  <si>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Ц310170520</t>
  </si>
  <si>
    <t>Публичные нормативные социальные  выплаты гражданам</t>
  </si>
  <si>
    <t>310</t>
  </si>
  <si>
    <t>Социальное обеспечение населения</t>
  </si>
  <si>
    <t>Ц120000000</t>
  </si>
  <si>
    <t>Социальные выплаты гражданам, кроме публичных нормативных социальных выплат</t>
  </si>
  <si>
    <t>320</t>
  </si>
  <si>
    <t>Обеспечение мер социальной поддержки отдельных категорий граждан по оплате жилищно-коммунальных услуг за счет субвенции, предоставляемой из республиканского бюджета Чувашской Республики</t>
  </si>
  <si>
    <t>Ц310110550</t>
  </si>
  <si>
    <t>Ц310110610</t>
  </si>
  <si>
    <t>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</si>
  <si>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>Основное мероприятие "Улучшение жилищных условий граждан на селе"</t>
  </si>
  <si>
    <t>Ц990100000</t>
  </si>
  <si>
    <t>Ц500000000</t>
  </si>
  <si>
    <t xml:space="preserve">Подпрограмма "Развитие физической культуры и массового спорта" муниципальной программы "Развитие физической культуры и спорта" </t>
  </si>
  <si>
    <t>Ц510000000</t>
  </si>
  <si>
    <t>Ч600000000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</si>
  <si>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</si>
  <si>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</si>
  <si>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</si>
  <si>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детских дошкольных образовательных организаций</t>
  </si>
  <si>
    <t>Ц710170670</t>
  </si>
  <si>
    <t xml:space="preserve">Основное мероприятие "Финансовое обеспечение получения дошкольного образования, начального общего, основного общего, среднего общего образования" </t>
  </si>
  <si>
    <t>Ц710200000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</si>
  <si>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</si>
  <si>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Ц710212000</t>
  </si>
  <si>
    <t>Основное мероприятие "Капитальный ремонт объектов образования"</t>
  </si>
  <si>
    <t>Ц711500000</t>
  </si>
  <si>
    <t>Капитальный (текущий) ремонт объектов муниципальных образовательных организаций</t>
  </si>
  <si>
    <t>Ц711572070</t>
  </si>
  <si>
    <t>Строительство (приобретение), реконструкция котельных образовательных организаций (не в рамках софинансирования)</t>
  </si>
  <si>
    <t>Ц711672110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</si>
  <si>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</si>
  <si>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</si>
  <si>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</si>
  <si>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</si>
  <si>
    <t>Ц710212010</t>
  </si>
  <si>
    <t>Федеральное казначейство</t>
  </si>
  <si>
    <t>Предоставление субсидий бюджетным, автономным учреждениям и иным коммерческим организациям</t>
  </si>
  <si>
    <t>Организация конкурсов, выставок и ярмарок с участием организаций агропромышленного комплекса</t>
  </si>
  <si>
    <t>Муниципальная программа Ибресинского района Чувашской Республики "Социальная поддержка граждан" на 2014–2020 годы</t>
  </si>
  <si>
    <t>Подпрограмма "Социальная защита населения" муниципальной программы Ибресинского района Чувашской Республики "Социальная поддержка граждан" на 2014–2020 годы</t>
  </si>
  <si>
    <t>Социальное обеспечение и иные выплаты населению</t>
  </si>
  <si>
    <t>Оказание материальной помощи гражданам, находящимся в трудной жизненной ситуации</t>
  </si>
  <si>
    <t>Охрана семьи и детства</t>
  </si>
  <si>
    <t>Пропаганда физической культуры и спорта</t>
  </si>
  <si>
    <t>Предоставление субсидий  бюджетным, автономным учреждениям и иным некоммерческим организациям</t>
  </si>
  <si>
    <t>Проведение мероприятий в области образования для детей и молодежи</t>
  </si>
  <si>
    <t>Организация отдыха детей в загородных, пришкольных и других лагерях</t>
  </si>
  <si>
    <t>Приобретение путевок в детские оздоровительные лагеря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</si>
  <si>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</si>
  <si>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</si>
  <si>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1 05 03000 01 0000 110</t>
  </si>
  <si>
    <t>1 05 02000 02 0000 110</t>
  </si>
  <si>
    <t>1 05 00000 00 0000 000</t>
  </si>
  <si>
    <t>1 01 02000 01 0000 110</t>
  </si>
  <si>
    <t>1 01 00000 00 0000 000</t>
  </si>
  <si>
    <t>1 00 00000 00 0000 000</t>
  </si>
  <si>
    <t>540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</si>
  <si>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</si>
  <si>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530</t>
  </si>
  <si>
    <t>Дорожное хозяйство (дорожные фонды)</t>
  </si>
  <si>
    <t>Субвенции бюджетам муниципальных районов на ежемесячное денежное вознаграждение за классное руководство</t>
  </si>
  <si>
    <t>Общегосударственные расходы</t>
  </si>
  <si>
    <t>08</t>
  </si>
  <si>
    <t>Культура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</si>
  <si>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</si>
  <si>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</si>
  <si>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неналоговые доходы бюджетов муниципальных районов</t>
  </si>
  <si>
    <t>Код бюджетной классификации</t>
  </si>
  <si>
    <t>администратора поступлений</t>
  </si>
  <si>
    <t>Кассовое исполнение</t>
  </si>
  <si>
    <t>Наименование показателя</t>
  </si>
  <si>
    <t>доходов бюджета Ибресинского района Чувашской Республики</t>
  </si>
  <si>
    <t>1 01 02010 01 0000 110</t>
  </si>
  <si>
    <t>1 01 02020 01 0000 110</t>
  </si>
  <si>
    <t>048</t>
  </si>
  <si>
    <t>903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</si>
  <si>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</si>
  <si>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</si>
  <si>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</si>
  <si>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</si>
  <si>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</si>
  <si>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</si>
  <si>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Муниципальная программа Ибресинского района Чувашской Республики "Содействие занятости населения" на 2014-2020 годы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</si>
  <si>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</si>
  <si>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</si>
  <si>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</si>
  <si>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800</t>
  </si>
  <si>
    <t>600</t>
  </si>
  <si>
    <t>400</t>
  </si>
  <si>
    <t>500</t>
  </si>
  <si>
    <t>300</t>
  </si>
  <si>
    <t>930</t>
  </si>
  <si>
    <t>974</t>
  </si>
  <si>
    <t>1 01 02030 01 0000 110</t>
  </si>
  <si>
    <t>1 01 02040 01 0000 110</t>
  </si>
  <si>
    <t>1 05 02010 02 0000 110</t>
  </si>
  <si>
    <t>1 05 02020 02 0000 110</t>
  </si>
  <si>
    <t>Единый сельскохозяйственный налог</t>
  </si>
  <si>
    <t>1 05 03010 01 0000 110</t>
  </si>
  <si>
    <t>1 05 03020 01 0000 110</t>
  </si>
  <si>
    <t>Налог на добычу общераспространенных полезных ископаемых</t>
  </si>
  <si>
    <t>1 07 01020 01 0000 110</t>
  </si>
  <si>
    <t>Сбор за пользование объектами животного мира</t>
  </si>
  <si>
    <t>1 07 04010 01 0000 110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</si>
  <si>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</si>
  <si>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</si>
  <si>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1 17 05050 05 0000 180</t>
  </si>
  <si>
    <t>Субвенции бюджетам муниципальных районов на государственную регистрацию актов гражданского состояния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</si>
  <si>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</si>
  <si>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</si>
  <si>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</si>
  <si>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2 02 03999 05 0000 151</t>
  </si>
  <si>
    <t>Прочие субвенции бюджетам муниципальных районов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</si>
  <si>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</si>
  <si>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</si>
  <si>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</si>
  <si>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</si>
  <si>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</si>
  <si>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</si>
  <si>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</si>
  <si>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</si>
  <si>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</si>
  <si>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</si>
  <si>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межбюджетные трансферты, передаваемые бюджетам муниципальных районов</t>
  </si>
  <si>
    <t>Органы юстиции</t>
  </si>
  <si>
    <t>Прочие неналоговые доходы</t>
  </si>
  <si>
    <t>Прочие субсидии бюджетам муниципальных районов</t>
  </si>
  <si>
    <t>Иные межбюджетные трансферты</t>
  </si>
  <si>
    <t>Коммунальное хозяйство</t>
  </si>
  <si>
    <t>Молодежная политика и оздоровление детей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</si>
  <si>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</si>
  <si>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Субсидии бюджетам муниципальных районов на обеспечение жильем молодых семей</t>
  </si>
  <si>
    <t>Наименование</t>
  </si>
  <si>
    <t>Общегосударственные вопросы</t>
  </si>
  <si>
    <t>01</t>
  </si>
  <si>
    <t>1 12 01000 01 0000 120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</si>
  <si>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</si>
  <si>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</si>
  <si>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</si>
  <si>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Плата за негативное воздействие на окружающую среду</t>
  </si>
  <si>
    <t>Доходы, всего</t>
  </si>
  <si>
    <t>в том числе:</t>
  </si>
  <si>
    <t>1 08 03010 01 0000 110</t>
  </si>
  <si>
    <t>Доходы всего</t>
  </si>
  <si>
    <t>000</t>
  </si>
  <si>
    <t>Денежные взыскания (штрафы) за нарушение законодательства в области охраны окружающей среды</t>
  </si>
  <si>
    <t>Федеральная антимонопольная служба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</si>
  <si>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</si>
  <si>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</si>
  <si>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2 18 05000 05 0000 180</t>
  </si>
  <si>
    <t>Доходы бюджетов муниципальных районов от возврата организациями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</si>
  <si>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</si>
  <si>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</si>
  <si>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</si>
  <si>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</si>
  <si>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Налог на прибыль организаций, зачислявшийся до 1 января 2005 года в местные бюджеты, мобилизуемый на территориях муниципальных районов</t>
  </si>
  <si>
    <t>1 09 01030 05 0000 110</t>
  </si>
  <si>
    <t>Платежи за добычу подземных вод</t>
  </si>
  <si>
    <t>1 09 03023 01 0000 110</t>
  </si>
  <si>
    <t>1 09 06010 02 0000 110</t>
  </si>
  <si>
    <t>Налог с продаж</t>
  </si>
  <si>
    <t>1 09 07033 05 0000 110</t>
  </si>
  <si>
    <t xml:space="preserve"> Дотации бюджетам муниципальных районов на поддержку мер по обеспечению сбалансированности бюджетов</t>
  </si>
  <si>
    <t xml:space="preserve"> 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</si>
  <si>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2 02 04070 05 0000 151</t>
  </si>
  <si>
    <t xml:space="preserve">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</si>
  <si>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Невыясненные поступления</t>
  </si>
  <si>
    <t xml:space="preserve"> Невыясненные поступления, зачисляемые в бюджеты муниципальных районов</t>
  </si>
  <si>
    <t>1 17 01000 00 0000 180</t>
  </si>
  <si>
    <t>1 17 01050 05 0000 180</t>
  </si>
  <si>
    <t>1 16 25085 05 0000 140</t>
  </si>
  <si>
    <t xml:space="preserve"> Прочие межбюджетные трансферты, передаваемые бюджетам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</si>
  <si>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 20.25 Кодекса Российской Федерации об административных правонарушениях</t>
  </si>
  <si>
    <t>1 16 43000 01 0000 140</t>
  </si>
  <si>
    <t>1 16 30030 01 0000 140</t>
  </si>
  <si>
    <t>Прочие денежные взыскания (штрафы) за правонарушения в области дорожного движения</t>
  </si>
  <si>
    <t>Федеральная служба государственной регистрации, кадастра и картографии</t>
  </si>
  <si>
    <t>Государственная жилищная инспекция Чувашской Республики</t>
  </si>
  <si>
    <t>Государственная ветеринарная служба Чувашской Республики</t>
  </si>
  <si>
    <t>Государственная инспекция по надзору за техническим состоянием самоходных машин и других видов техники Чувашской Республики</t>
  </si>
  <si>
    <t>Администрация Ибресинского района Чувашской Республики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</si>
  <si>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</si>
  <si>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</si>
  <si>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</si>
  <si>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</si>
  <si>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</si>
  <si>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</si>
  <si>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</si>
  <si>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1 13 02065 05 0000 130</t>
  </si>
  <si>
    <t>1 14 06013 05 0000 430</t>
  </si>
  <si>
    <t>04</t>
  </si>
  <si>
    <t>05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</si>
  <si>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</si>
  <si>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</si>
  <si>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11</t>
  </si>
  <si>
    <t>12</t>
  </si>
  <si>
    <t>14</t>
  </si>
  <si>
    <t>Национальная безопасность и правоохранительная деятельность</t>
  </si>
  <si>
    <t>03</t>
  </si>
  <si>
    <t>02</t>
  </si>
  <si>
    <t>Субсидии бюджетам муниципальных районов на реализацию федеральных целевых программ</t>
  </si>
  <si>
    <t>Национальная экономика</t>
  </si>
  <si>
    <t>Сельское хозяйство и рыболовство</t>
  </si>
  <si>
    <t>Единый налог на вмененный доход для отдельных видов деятельности</t>
  </si>
  <si>
    <t>Дорожное хозяйство</t>
  </si>
  <si>
    <t>09</t>
  </si>
  <si>
    <t>Благоустройство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</si>
  <si>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</si>
  <si>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</si>
  <si>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</si>
  <si>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</si>
  <si>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</si>
  <si>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13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</si>
  <si>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</si>
  <si>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</si>
  <si>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</si>
  <si>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10</t>
  </si>
  <si>
    <t>Социальная политика</t>
  </si>
  <si>
    <t>00</t>
  </si>
  <si>
    <t>Пенсионное обеспечение</t>
  </si>
  <si>
    <t>Социальное обеспечение  населения</t>
  </si>
  <si>
    <t xml:space="preserve">Охрана семьи и  детства </t>
  </si>
  <si>
    <t>Национальная оборона</t>
  </si>
  <si>
    <t xml:space="preserve">Наименование </t>
  </si>
  <si>
    <t>Код бюджетной классификации (раздел, подраздел)</t>
  </si>
  <si>
    <t xml:space="preserve">Кассовое исполнение </t>
  </si>
  <si>
    <t>Другие общегосударственные вопросы</t>
  </si>
  <si>
    <t>Жилищное хозяйство</t>
  </si>
  <si>
    <t>Культура, кинематография</t>
  </si>
  <si>
    <t xml:space="preserve">Социальная политика </t>
  </si>
  <si>
    <t xml:space="preserve">Физическая культура </t>
  </si>
  <si>
    <t xml:space="preserve">Периодическая печать и издательства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</si>
  <si>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</si>
  <si>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общего характера</t>
  </si>
  <si>
    <t xml:space="preserve">Расходы, всего </t>
  </si>
  <si>
    <t>Приложение № 4</t>
  </si>
  <si>
    <t xml:space="preserve">Расходы </t>
  </si>
  <si>
    <t xml:space="preserve">Источники финансирования дефицита </t>
  </si>
  <si>
    <t>администратора источника финансирования</t>
  </si>
  <si>
    <t>источника финансирования</t>
  </si>
  <si>
    <t>Источники финансирования дефицита бюджета, закрепляемые за всеми администраторами</t>
  </si>
  <si>
    <t>Изменение остатков средств на счетах по учету средств</t>
  </si>
  <si>
    <t>0105 0000 00 0000 000</t>
  </si>
  <si>
    <t>Код бюджетной классификации Российской Федерации</t>
  </si>
  <si>
    <t>кассовое исполнение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</si>
  <si>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</si>
  <si>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</si>
  <si>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</si>
  <si>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 внутреннего финансирования дефицита бюджета Ибресинского района Чувашской Республики – всего:</t>
  </si>
  <si>
    <t>из них:</t>
  </si>
  <si>
    <t>Бюджетные кредиты, предоставленные внутри страны в валюте Российской Федерации</t>
  </si>
  <si>
    <t>0106 0500 00 0000 000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</si>
  <si>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</si>
  <si>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0106 0502 05 0000 540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</si>
  <si>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</si>
  <si>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0106 0502 05 0000 640</t>
  </si>
  <si>
    <t>0105 0201 05 0000 510</t>
  </si>
  <si>
    <t>0105 0201 05 0000 610</t>
  </si>
  <si>
    <t>Источники внутреннего финансирования дефицита бюджета Ибресинского района Чувашской Республики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</si>
  <si>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</si>
  <si>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</si>
  <si>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</si>
  <si>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</si>
  <si>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</si>
  <si>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</si>
  <si>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</si>
  <si>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</si>
  <si>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</si>
  <si>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</si>
  <si>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</si>
  <si>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</si>
  <si>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0100 0000 00 0000 000</t>
  </si>
  <si>
    <t xml:space="preserve"> 0106 0000 00 0000 000</t>
  </si>
  <si>
    <t xml:space="preserve"> 0106 0500 00 0000 000</t>
  </si>
  <si>
    <t xml:space="preserve"> 0106 0500 00 0000 500</t>
  </si>
  <si>
    <t xml:space="preserve"> 0106 0500 00 0000 600</t>
  </si>
  <si>
    <t>0106 0502 00 0000 540</t>
  </si>
  <si>
    <t>0106 0502 00 0000 640</t>
  </si>
  <si>
    <t xml:space="preserve"> 0106 0502 05 0000 640</t>
  </si>
  <si>
    <t xml:space="preserve"> 0105 0000 00 0000 000</t>
  </si>
  <si>
    <t>0105 0000 00 0000 500</t>
  </si>
  <si>
    <t>0105 0200 00 0000 500</t>
  </si>
  <si>
    <t>0105 0201 00 0000 510</t>
  </si>
  <si>
    <t>0105 0000 00 0000 600</t>
  </si>
  <si>
    <t>0105 0200 00 0000 600</t>
  </si>
  <si>
    <t>0105 0201 00 0000 610</t>
  </si>
  <si>
    <t xml:space="preserve">Источники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</si>
  <si>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</si>
  <si>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Физическая культура</t>
  </si>
  <si>
    <t>Дотации на выравнивание бюджетной обеспеченности субъектов Россисйкой Федерации и муниципальных образований</t>
  </si>
  <si>
    <t>Иные дотации</t>
  </si>
  <si>
    <t>992</t>
  </si>
  <si>
    <t>Межбюджетные трансферты</t>
  </si>
  <si>
    <t>Судебная система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</si>
  <si>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</si>
  <si>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Жилищно-коммунальное хозяйство</t>
  </si>
  <si>
    <t>Налог на доходы физических лиц</t>
  </si>
  <si>
    <t>(рублей)</t>
  </si>
  <si>
    <t>Финансовый отдел администрации Ибресинского района Чувашской Республики</t>
  </si>
  <si>
    <t>Отдел образования администрации Ибресинского района</t>
  </si>
  <si>
    <t>1 13 02995 05 0000 130</t>
  </si>
  <si>
    <t>Прочие доходы от компенсации затрат бюджетов муниципальных районов</t>
  </si>
  <si>
    <t>2 02 03021 05 0000 151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</si>
  <si>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</si>
  <si>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2 02 03078 05 0000 151</t>
  </si>
  <si>
    <t>2 02 04012 05 0000 151</t>
  </si>
  <si>
    <t>2 02 04999 05 0000 151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</si>
  <si>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</si>
  <si>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</si>
  <si>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Дотации бюджетам муниципальных районов на выравнивание бюджетной обеспеченности</t>
  </si>
  <si>
    <t>2 02 02008 05 0000 151</t>
  </si>
  <si>
    <t>2 02 02051 05 0000 151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</si>
  <si>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</si>
  <si>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</si>
  <si>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</si>
  <si>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</si>
  <si>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</si>
  <si>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</si>
  <si>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1 08 07150 01 0000 110</t>
  </si>
  <si>
    <t>Государственная пошлина за выдачу разрешения на установку рекламной конструкции</t>
  </si>
  <si>
    <t xml:space="preserve">ДОХОДЫ, всего </t>
  </si>
  <si>
    <t>НАЛОГОВЫЕ И НЕНАЛОГОВЫЕ ДОХОДЫ</t>
  </si>
  <si>
    <t>НАЛОГИ НА ПРИБЫЛЬ, ДОХОДЫ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</si>
  <si>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</si>
  <si>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</si>
  <si>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</si>
  <si>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</si>
  <si>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</si>
  <si>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 года в местные бюджеты</t>
  </si>
  <si>
    <t>Платежи за пользование природными ресурсами</t>
  </si>
  <si>
    <t>1 09 06000 02 0000 110</t>
  </si>
  <si>
    <t>Прочие налоги и сборы (по отмененным налогам и сборам субъектов Российской Федерации)</t>
  </si>
  <si>
    <t>1 09 07000 00 0000 110</t>
  </si>
  <si>
    <t>Прочие налоги и сборы (по отмененным местным налогам и сборам)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</si>
  <si>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</si>
  <si>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</si>
  <si>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</si>
  <si>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</si>
  <si>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</si>
  <si>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1 11 07000 00 0000 120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</si>
  <si>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</si>
  <si>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</si>
  <si>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1 12 00000 00 0000 000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</si>
  <si>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</si>
  <si>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</si>
  <si>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</si>
  <si>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1 13 01000 00 0000 130</t>
  </si>
  <si>
    <t>Доходы от компенсации затрат государства</t>
  </si>
  <si>
    <t>1 13 02000 00 0000 130</t>
  </si>
  <si>
    <t>1 14 00000 00 0000 000</t>
  </si>
  <si>
    <t>ДОХОДЫ ОТ ПРОДАЖИ МАТЕРИАЛЬНЫХ И НЕМАТЕРИАЛЬНЫХ АКТИВОВ</t>
  </si>
  <si>
    <t>1 14 06000 00 0000 430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</si>
  <si>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</si>
  <si>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</si>
  <si>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</si>
  <si>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</si>
  <si>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1 17 05000 00 0000 180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</si>
  <si>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</si>
  <si>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</si>
  <si>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2 02 00000 00 0000 000</t>
  </si>
  <si>
    <t>2 00 00000 00 0000 000</t>
  </si>
  <si>
    <t>Другие вопросы в области национальной экономики</t>
  </si>
  <si>
    <t>Мобилизационная и вневойсковая подготовка</t>
  </si>
  <si>
    <t>Субвенции бюджетам муниципальных районов на модернизацию региональных систем общего образования</t>
  </si>
  <si>
    <t>1 09 01000 00 0000 110</t>
  </si>
  <si>
    <t>1 09 03000 00 0000 110</t>
  </si>
  <si>
    <t>1 09 00000 00 0000 000</t>
  </si>
  <si>
    <t>1 08 07000 01 0000 110</t>
  </si>
  <si>
    <t>1 08 03000 01 0000 110</t>
  </si>
  <si>
    <t>1 08 00000 00 0000 000</t>
  </si>
  <si>
    <t>1 07 00000 00 0000 000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</si>
  <si>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</si>
  <si>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</si>
  <si>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деятельности (оказание услуг) муниципальных учреждений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</si>
  <si>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</si>
  <si>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</si>
  <si>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</si>
  <si>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НАЛОГИ НА ТОВАРЫ (РАБОТЫ, УСЛУГИ), РЕАЛИЗУЕМЫЕ НА ТЕРРИТОРИИ РОССИЙСКОЙ ФЕДЕРАЦИИ</t>
  </si>
  <si>
    <t xml:space="preserve"> Акцизы по подакцизным товарам (продукции), производимым на территории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</si>
  <si>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</si>
  <si>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</si>
  <si>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</si>
  <si>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</si>
  <si>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</si>
  <si>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</si>
  <si>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 xml:space="preserve"> Единый налог на вмененный доход для отдельных видов деятельности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</si>
  <si>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</si>
  <si>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 xml:space="preserve"> Единый сельскохозяйственный налог</t>
  </si>
  <si>
    <t xml:space="preserve"> Единый сельскохозяйственный налог (за налоговые периоды, истекшие до 1 января 2011 года)</t>
  </si>
  <si>
    <t xml:space="preserve"> Налог, взимаемый в связи с применением патентной системы налогообложения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</si>
  <si>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</si>
  <si>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>1 05 04000 02 0000 110</t>
  </si>
  <si>
    <t>1 05 04020 02 0000 110</t>
  </si>
  <si>
    <t xml:space="preserve"> НАЛОГИ НА ИМУЩЕСТВО</t>
  </si>
  <si>
    <t xml:space="preserve"> Транспортный налог</t>
  </si>
  <si>
    <t>1 06 00000 00 0000 000</t>
  </si>
  <si>
    <t>1 06 04000 02 0000 110</t>
  </si>
  <si>
    <t xml:space="preserve"> Государственная пошлина по делам, рассматриваемым в судах общей юрисдикции, мировыми судьями</t>
  </si>
  <si>
    <t xml:space="preserve">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</si>
  <si>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</si>
  <si>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 xml:space="preserve">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</si>
  <si>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</si>
  <si>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 xml:space="preserve">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</si>
  <si>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</si>
  <si>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</si>
  <si>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</si>
  <si>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Федеральное агентство по рыболовству</t>
  </si>
  <si>
    <t>076</t>
  </si>
  <si>
    <t xml:space="preserve">        Прочие поступления от денежных взысканий (штрафов) и иных сумм в возмещение ущерба, зачисляемые в бюджеты муниципальных районов</t>
  </si>
  <si>
    <t>1 169 90050 05 6000 120</t>
  </si>
  <si>
    <t>Транспортный налог с физических лиц (пени)</t>
  </si>
  <si>
    <t>Транспортный налог с физических лиц (сумма платежа)</t>
  </si>
  <si>
    <t>Транспортный налог с организаций (пени)</t>
  </si>
  <si>
    <t>Транспортный налог с организаций (сумма платежа)</t>
  </si>
  <si>
    <t>Налог, взимаемый в связи с применением патентной системы налогообложения, зачисляемый в бюджеты муниципальных районов</t>
  </si>
  <si>
    <t>Единый сельскохозяйственный налог (пени)</t>
  </si>
  <si>
    <t>Единый сельскохозяйственный налог (сумма платежа)</t>
  </si>
  <si>
    <t>Единый налог на вмененный доход для отдельных видов деятельности (сумма платежа)</t>
  </si>
  <si>
    <t>Транспортный налог с физических лиц</t>
  </si>
  <si>
    <t>1 06 04012 02 4000 110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</si>
  <si>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</si>
  <si>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</si>
  <si>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1 16 06000 01 6000 140</t>
  </si>
  <si>
    <t xml:space="preserve">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</si>
  <si>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1 08 06000 01 8005 110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</si>
  <si>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</si>
  <si>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1 16 30014 01 6000 140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</si>
  <si>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</si>
  <si>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2 02 20216 05 0000 150</t>
  </si>
  <si>
    <t>2 02 25497 05 0000 150</t>
  </si>
  <si>
    <t>2 02 25509 05 0000 150</t>
  </si>
  <si>
    <t>2 02 25519 05 0000 150</t>
  </si>
  <si>
    <t>Субсидии бюджетам муниципальных районов на обеспечение устойчивого развития сельских территорий</t>
  </si>
  <si>
    <t>2 02 29999 05 0000 150</t>
  </si>
  <si>
    <t>2 02 30024 05 0000 150</t>
  </si>
  <si>
    <t>2 02 35082 05 0000 150</t>
  </si>
  <si>
    <t>2 02 35120 05 0000 150</t>
  </si>
  <si>
    <t>2 02 35930 05 0000 150</t>
  </si>
  <si>
    <t>2 02 40014 05 0000 150</t>
  </si>
  <si>
    <t>2 02 49999 05 0000 150</t>
  </si>
  <si>
    <t>2 02 30029 05 0000 150</t>
  </si>
  <si>
    <t>2 02 35260 05 0000 150</t>
  </si>
  <si>
    <t>2 02 15001 05 0000 150</t>
  </si>
  <si>
    <t>2 02 15002 05 0000 150</t>
  </si>
  <si>
    <t>2 02 19999 05 0000 150</t>
  </si>
  <si>
    <t>2 02 25467 05 0000 150</t>
  </si>
  <si>
    <t>2 02 25555 05 0000 150</t>
  </si>
  <si>
    <t>2 02 35118 05 0000 150</t>
  </si>
  <si>
    <t>2 19 60010 05 0000 150</t>
  </si>
  <si>
    <t>1 12 01041 01 0000 120</t>
  </si>
  <si>
    <t xml:space="preserve"> Плата за размещение твердых коммунальных отходов</t>
  </si>
  <si>
    <t>1 12 01042 01 0000 120</t>
  </si>
  <si>
    <t xml:space="preserve"> </t>
  </si>
  <si>
    <t>1 16 30014 01 0000 140</t>
  </si>
  <si>
    <t>2 02 10000 00 0000 150</t>
  </si>
  <si>
    <t>2 02 25028 05 0000 150</t>
  </si>
  <si>
    <t>2 02 20077 05 0000 150</t>
  </si>
  <si>
    <t>2 02 03000 00 0000 150</t>
  </si>
  <si>
    <t>2 02 04000 00 0000 150</t>
  </si>
  <si>
    <t>2 19 25020 05 0000 150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</si>
  <si>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</si>
  <si>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</si>
  <si>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</si>
  <si>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Создание комиссий по делам несовершеннолетних и защите их прав и организация деятельности таких комиссий</t>
  </si>
  <si>
    <t>Обеспечение деятельности административных комиссий для рассмотрения дел об административных правонарушениях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</si>
  <si>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</si>
  <si>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</si>
  <si>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Основное мероприятие "Эффективное управление муниципальным имуществом"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</si>
  <si>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</si>
  <si>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Основное мероприятие "Организация предоставления государственных и муниципальных услуг по принципу "одного окна"</t>
  </si>
  <si>
    <t>Ч150000000</t>
  </si>
  <si>
    <t>Ч150200000</t>
  </si>
  <si>
    <t>Ч150274780</t>
  </si>
  <si>
    <t>Муниципальная программа Ибресинского района Чувашской Республики "Развитие потенциала муниципального управления"</t>
  </si>
  <si>
    <t>Муниципальная программа "Содействие занятости населения"</t>
  </si>
  <si>
    <t>Основное мероприятие "Обеспечение управления оперативной обстановкой в муниципальном образовании"</t>
  </si>
  <si>
    <t>Содержание и развитие единой дежурно-диспетчерской службы (ЕДДС)</t>
  </si>
  <si>
    <t>Ц850500000</t>
  </si>
  <si>
    <t>Ц850576320</t>
  </si>
  <si>
    <t>Основное мероприятие "Дальнейшее развитие многоуровневой системы профилактики правонарушений"</t>
  </si>
  <si>
    <t>Материально-техническое обеспечение деятельности народных дружинников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</si>
  <si>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</si>
  <si>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</si>
  <si>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Основное мероприятие "Совершенствование системы мер по сокращению предложения наркотиков"</t>
  </si>
  <si>
    <t>Приобретение (изготовление) информационных материалов</t>
  </si>
  <si>
    <t>Ц970100000</t>
  </si>
  <si>
    <t>Ц970112750</t>
  </si>
  <si>
    <t>Ч210300000</t>
  </si>
  <si>
    <t>Строительство, содержание, модернизация и ремонт технических средств организации дорожного движения</t>
  </si>
  <si>
    <t>Ч230174360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</si>
  <si>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</si>
  <si>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</si>
  <si>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Муниципальная программа "Модернизация и развитие сферы жилищно-коммунального хозяйства"</t>
  </si>
  <si>
    <t>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</si>
  <si>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Основное мероприятие "Обеспечение качества жилищно-коммунальных услуг"</t>
  </si>
  <si>
    <t>Реализация отдельных полномочий в области обращения с твердыми коммунальными отходами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</si>
  <si>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</si>
  <si>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Основное мероприятие "Реализация мероприятий регионального проекта "Успех каждого ребенка"</t>
  </si>
  <si>
    <t>Персонифицированное финансирование дополнительного образования детей</t>
  </si>
  <si>
    <t>Субсидии автономным учреждениям</t>
  </si>
  <si>
    <t>Муниципальная программа "Развитие культуры и туризма"</t>
  </si>
  <si>
    <t>Подпрограмма "Развитие культуры в Чувашской Республике" муниципальной программы "Развитие культуры и туризма"</t>
  </si>
  <si>
    <t>Ц41024А410</t>
  </si>
  <si>
    <t>Основное мероприятие "Проведение мероприятий в сфере культуры и искусства, архивного дела"</t>
  </si>
  <si>
    <t>Ц411071060</t>
  </si>
  <si>
    <t>Ц4114L5090</t>
  </si>
  <si>
    <t>Основное мероприятие "Развитие муниципальных учреждений культуры"</t>
  </si>
  <si>
    <t>Ц411500000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</si>
  <si>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</si>
  <si>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Ц4115S7090</t>
  </si>
  <si>
    <t>Муниципальная программа "Социальная поддержка граждан"</t>
  </si>
  <si>
    <t xml:space="preserve">Муниципальная программа Ибресинского района Чувашской Республики "Развитие сельского хозяйства и регулирование рынка сельскохозяйственной продукции, сырья и продовольствия" </t>
  </si>
  <si>
    <t>Обеспечение жильем молодых семей в рамках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</si>
  <si>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</si>
  <si>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Муниципальная  программа Ибресинского района Чувашской Республики "Развитие физической культуры и спорта" </t>
  </si>
  <si>
    <t>Основное мероприятие "Физкультурно-оздоровительная и спортивно-массовая работа с населением"</t>
  </si>
  <si>
    <t>Ц510100000</t>
  </si>
  <si>
    <t>Ц510171470</t>
  </si>
  <si>
    <t>Подпрограмма "Массовые коммуникации" муниципальной программы "Цифровое общество Чувашии"</t>
  </si>
  <si>
    <t>Ч640000000</t>
  </si>
  <si>
    <t>Основное мероприятие "Обеспечение деятельности муниципальных учреждений средств массовой информации"</t>
  </si>
  <si>
    <t>Ч640100000</t>
  </si>
  <si>
    <t>Ч640173920</t>
  </si>
  <si>
    <t>Общеэкономические вопросы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</si>
  <si>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</si>
  <si>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Основное мероприятие "Мероприятия в области содействия занятости населения Чувашской Республики"</t>
  </si>
  <si>
    <t>Организация временного трудоустройства несовершеннолетних граждан в возрасте от 14 до 18 лет в свободное от учебы время</t>
  </si>
  <si>
    <t>Ц610000000</t>
  </si>
  <si>
    <t>Ц610100000</t>
  </si>
  <si>
    <t>Ц610172260</t>
  </si>
  <si>
    <t>Муниципальная программа Ибресинского района Чувашской Республики "Повышение безопасности жизнедеятельности населения и территорий"</t>
  </si>
  <si>
    <t>Муниципальная программа "Управление общественными финансами и муниципальным долгом"</t>
  </si>
  <si>
    <t>460</t>
  </si>
  <si>
    <t>Основное мероприятие "Капитальный ремонт зданий государственных общеобразовательных организаций Чувашской Республики, муниципальных общеобразовательных организаций, имеющих износ 50 процентов и выше"</t>
  </si>
  <si>
    <t>Ц740200000</t>
  </si>
  <si>
    <t>Ц7402S1660</t>
  </si>
  <si>
    <t>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</si>
  <si>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Муниципальная программа Ибресинского района Чувашской Республики "Развитие физической культуры и спорта"</t>
  </si>
  <si>
    <t>Основное мероприятие "Реализация мероприятий регионального проекта "Формирование комфортной городской среды"</t>
  </si>
  <si>
    <t>Реализация программ формирования современной городской среды</t>
  </si>
  <si>
    <t>Ц4115L4670</t>
  </si>
  <si>
    <t>2 02 20000 00 0000 150</t>
  </si>
  <si>
    <t>Приложение № 6</t>
  </si>
  <si>
    <t>Приложение № 5</t>
  </si>
  <si>
    <t xml:space="preserve">Приложение № 2 </t>
  </si>
  <si>
    <t xml:space="preserve">Приложение № 1 </t>
  </si>
  <si>
    <t>1 12 01010 01 2100 120</t>
  </si>
  <si>
    <t>1 12 01041 01 2100 120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</si>
  <si>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</si>
  <si>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1 16 10123 01 0051 140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</si>
  <si>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</si>
  <si>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1 01 02010 01 4000 110 </t>
  </si>
  <si>
    <t>Налог, взимаемый с налогоплательщиков, выбравших в качестве объекта налогообложения доходы (сумма платежа)</t>
  </si>
  <si>
    <t>1 05 01011 01 1000 110</t>
  </si>
  <si>
    <t>Налог, взимаемый с налогоплательщиков, выбравших в качестве объекта налогообложения доходы (пени)</t>
  </si>
  <si>
    <t>1 05 01011 01 2100 110</t>
  </si>
  <si>
    <t>Налог, взимаемый с налогоплательщиков, выбравших в качестве объекта налогообложения доходы (сумма денежных взысканий (штрафов))</t>
  </si>
  <si>
    <t>1 05 01011 01 3000 110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</si>
  <si>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</si>
  <si>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1 05 01021 01 1000 110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</si>
  <si>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(пени)</t>
  </si>
  <si>
    <t>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</si>
  <si>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(сумма денежных взысканий (штрафов))</t>
  </si>
  <si>
    <t>1 05 01021 01 3000 110</t>
  </si>
  <si>
    <t>1 07 01020 01 1000 110</t>
  </si>
  <si>
    <t>1 16 10129 01 0000 140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</si>
  <si>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</si>
  <si>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Министерство юстиции Чувашской Республики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</si>
  <si>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</si>
  <si>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1 16 01053 01 9000 140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</si>
  <si>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</si>
  <si>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1 16 01063 01 0101 140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</si>
  <si>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</si>
  <si>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</si>
  <si>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</si>
  <si>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1 16 01073 01 0027 140</t>
  </si>
  <si>
    <t>1 16 01083 01 0281 140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</si>
  <si>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</si>
  <si>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</si>
  <si>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</si>
  <si>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1 16 01143 01 9000 140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</si>
  <si>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</si>
  <si>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</si>
  <si>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</si>
  <si>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1 16 01153 01 9000 140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</si>
  <si>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</si>
  <si>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1 16 01173 01 0008 140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</si>
  <si>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</si>
  <si>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1 16 01193 01 0005 140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</si>
  <si>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</si>
  <si>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1 16 01193 01 0007 140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</si>
  <si>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</si>
  <si>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</si>
  <si>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</si>
  <si>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1 16 01193 01 0029 140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</si>
  <si>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</si>
  <si>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1 16 01203 01 0008 140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</si>
  <si>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</si>
  <si>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</si>
  <si>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</si>
  <si>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1 16 01203 01 9000 140</t>
  </si>
  <si>
    <t>1 16 01203 01 0000 140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</si>
  <si>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</si>
  <si>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</si>
  <si>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</si>
  <si>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1 16 01123 01 0002 140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</si>
  <si>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</si>
  <si>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</si>
  <si>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</si>
  <si>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1 11 05013 13 00000 120</t>
  </si>
  <si>
    <t>1 16 01073 01 0000 140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</si>
  <si>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</si>
  <si>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1 16 07090 05 0000 140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</si>
  <si>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</si>
  <si>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</si>
  <si>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</si>
  <si>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1 16 10081 05 0000 140</t>
  </si>
  <si>
    <t>2 02 25576 05 0000 150</t>
  </si>
  <si>
    <t>2 02 49001 05 0000 150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</si>
  <si>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</si>
  <si>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1 16 07010 05 0000 140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</si>
  <si>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</si>
  <si>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</si>
  <si>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</si>
  <si>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</si>
  <si>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Налог, взимаемый с налогоплательщиков, выбравших в качестве объекта налогообложения доходы</t>
  </si>
  <si>
    <t>1 05 01011 01 0000 110</t>
  </si>
  <si>
    <t>1 05 00000 01 0000 110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</si>
  <si>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</si>
  <si>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</si>
  <si>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</si>
  <si>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</si>
  <si>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</si>
  <si>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</si>
  <si>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1 16 01053 01 0000 140</t>
  </si>
  <si>
    <t>1 16 01063 01 0000 140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</si>
  <si>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</si>
  <si>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</si>
  <si>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1 16 01133 01 0000 140</t>
  </si>
  <si>
    <t xml:space="preserve">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</si>
  <si>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</si>
  <si>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</si>
  <si>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</si>
  <si>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 xml:space="preserve">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</si>
  <si>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</si>
  <si>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</si>
  <si>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1 16 01193 01 0000 140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</si>
  <si>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</si>
  <si>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</si>
  <si>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</si>
  <si>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</si>
  <si>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</si>
  <si>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Специальные расходы</t>
  </si>
  <si>
    <t>880</t>
  </si>
  <si>
    <t>Муниципальная программа "Комплексное развитие сельских территорий Чувашской Республики"</t>
  </si>
  <si>
    <t>А600000000</t>
  </si>
  <si>
    <t>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</t>
  </si>
  <si>
    <t>А620000000</t>
  </si>
  <si>
    <t>муниципальная программа "Развитие культуры и туризма"</t>
  </si>
  <si>
    <t>Подпрограмма "Развитие культуры" муниципальной программы "Развитие культуры и туризма"</t>
  </si>
  <si>
    <t>Укрепление материально-технической базы муниципальных архивов</t>
  </si>
  <si>
    <t>Ц4115S9820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</si>
  <si>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</si>
  <si>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</si>
  <si>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</si>
  <si>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</si>
  <si>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Ц81057591С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</si>
  <si>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</si>
  <si>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Ч210374181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</si>
  <si>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</si>
  <si>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Ч210374182</t>
  </si>
  <si>
    <t>Ч2103S4181</t>
  </si>
  <si>
    <t>Ч2103S4182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</si>
  <si>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</si>
  <si>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</si>
  <si>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>Содержание автомобильных дорог общего пользования местного значения в границах населенных пунктов поселения</t>
  </si>
  <si>
    <t>Ч2103S4192</t>
  </si>
  <si>
    <t>Ч2103S4210</t>
  </si>
  <si>
    <t>А620100000</t>
  </si>
  <si>
    <t>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</si>
  <si>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А6201S5330</t>
  </si>
  <si>
    <t>Бюджетные инвестиции</t>
  </si>
  <si>
    <t>А100000000</t>
  </si>
  <si>
    <t>А110000000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</si>
  <si>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</si>
  <si>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А110300000</t>
  </si>
  <si>
    <t>Обеспечение мероприятий по капитальному ремонту многоквартирных домов, находящихся в муниципальной собственности</t>
  </si>
  <si>
    <t>А110372770</t>
  </si>
  <si>
    <t>А110100000</t>
  </si>
  <si>
    <t>А1101S9760</t>
  </si>
  <si>
    <t>А500000000</t>
  </si>
  <si>
    <t>А510000000</t>
  </si>
  <si>
    <t>А510200000</t>
  </si>
  <si>
    <t>Реализация мероприятий по благоустройству дворовых территорий и тротуаров</t>
  </si>
  <si>
    <t>Организация и проведение фестивалей, конкурсов,  торжественных вечеров, концертов и иных зрелищных мероприятий</t>
  </si>
  <si>
    <t>Укрепление материально-технической базы муниципальных библиотек</t>
  </si>
  <si>
    <t>Ц4115S9830</t>
  </si>
  <si>
    <t>Укрепление материально-технической базы муниципальных учреждений культурно-досугового типа</t>
  </si>
  <si>
    <t>Ц4115S5340</t>
  </si>
  <si>
    <t>Муниципальная программа Чувашской Республики "Комплексное развитие сельских территорий Чувашской Республики"</t>
  </si>
  <si>
    <t>Подпрограмма "Создание условий для обеспечения доступным и комфортным жильем сельского населения"</t>
  </si>
  <si>
    <t>А610000000</t>
  </si>
  <si>
    <t>А610100000</t>
  </si>
  <si>
    <t>Улучшение жилищных условий граждан, проживающих на сельских территориях</t>
  </si>
  <si>
    <t>А6101L5764</t>
  </si>
  <si>
    <t>А6201S6570</t>
  </si>
  <si>
    <t>Ц7115S1660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</si>
  <si>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Чувашской Республики"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</si>
  <si>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</si>
  <si>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</si>
  <si>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</si>
  <si>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Ц7114L3040</t>
  </si>
  <si>
    <t>Ц71Е200000</t>
  </si>
  <si>
    <t>Ц410670560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</si>
  <si>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</si>
  <si>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Основное мероприятие "Развитие спортивной инфраструктуры, в том числе с использованием принципов государственно-частного партнерства и софинансирования из всех уровней бюджетов"</t>
  </si>
  <si>
    <t>Ц510200000</t>
  </si>
  <si>
    <t>Укрепление материально-технической базы муниципальных учреждений в сфере физической культуры и спорта</t>
  </si>
  <si>
    <t>Ц5102S9820</t>
  </si>
  <si>
    <t>Ц71Е275150</t>
  </si>
  <si>
    <t>1 08 03010 01 1050 110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</si>
  <si>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</si>
  <si>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</si>
  <si>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1 08 03010 01 1060 110</t>
  </si>
  <si>
    <t>1 08 03010 01 4000 110</t>
  </si>
  <si>
    <t>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</si>
  <si>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</si>
  <si>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</si>
  <si>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1 16 01063 01 0091 140</t>
  </si>
  <si>
    <t xml:space="preserve">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</si>
  <si>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</si>
  <si>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1 16 01103 01 9000 140</t>
  </si>
  <si>
    <t xml:space="preserve">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</si>
  <si>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1 16 01143 01 0016 140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</si>
  <si>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</si>
  <si>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1 16 01153 01 0012 140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</si>
  <si>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</si>
  <si>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1 16 01173 01 9000 140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</si>
  <si>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</si>
  <si>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1 16 01193 01 9000 140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</si>
  <si>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</si>
  <si>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</si>
  <si>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 xml:space="preserve"> Межбюджетные трансферты, передаваемые бюджетам муниципальных районов на создание модельных муниципальных библиотек</t>
  </si>
  <si>
    <t>2 02 45454 05 0000 150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</si>
  <si>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</si>
  <si>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2 18 60010 05 0000 150</t>
  </si>
  <si>
    <t>Возврат остатков субсидий на реализацию мероприятий по обеспечению жильем молодых семей из бюджетов муниципальных районов</t>
  </si>
  <si>
    <t>2 19 25497 05 0000 150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</si>
  <si>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</si>
  <si>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</si>
  <si>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 xml:space="preserve">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</si>
  <si>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</si>
  <si>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>2 19 25018 05 0000 150</t>
  </si>
  <si>
    <t xml:space="preserve">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</si>
  <si>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Администрации сельских (городского) поселений Ибресинского района Чувашской Республики</t>
  </si>
  <si>
    <t>1 16 01084 01 0000 140</t>
  </si>
  <si>
    <t>1 16 10123 01 0000 140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</si>
  <si>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</si>
  <si>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1 16 01103 01 0000 140</t>
  </si>
  <si>
    <t>2 02 03021 05 0000 150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</si>
  <si>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</si>
  <si>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 xml:space="preserve"> Возврат остатков субсидий на реализацию мероприятий по обеспечению жильем молодых семей из бюджетов муниципальных районов</t>
  </si>
  <si>
    <t xml:space="preserve">Муниципальная программа Ибресинского района Чувашской Республики "Развитие потенциала муниципального управления" </t>
  </si>
  <si>
    <t xml:space="preserve">Обеспечение реализации муниципальной программы Ибресинского района Чувашской Республики "Развитие потенциала муниципального управления" </t>
  </si>
  <si>
    <t>Адимнистрация Ибресинского района Чувашской Республики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</si>
  <si>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</si>
  <si>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</si>
  <si>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Ч410455491</t>
  </si>
  <si>
    <t>Укрепление материально-технической базы администраций муниципальных районов и городских округов Чувашской Республики</t>
  </si>
  <si>
    <t>Ч5Э0101530</t>
  </si>
  <si>
    <t xml:space="preserve">Муниципальная  программа "Обеспечение граждан в Чувашской Республике доступным и комфортным жильем" </t>
  </si>
  <si>
    <t>А200000000</t>
  </si>
  <si>
    <t xml:space="preserve">Подпрограмма "Поддержка строительства жилья в Чувашской Республике"муниципальной программы "Обеспечение граждан в Чувашской Республике доступным и комфортным жильем" </t>
  </si>
  <si>
    <t>А210000000</t>
  </si>
  <si>
    <t>А210312980</t>
  </si>
  <si>
    <t xml:space="preserve">Муниципальная  программа "Обеспечение общественного порядка и противодействие преступности" </t>
  </si>
  <si>
    <t>А300000000</t>
  </si>
  <si>
    <t xml:space="preserve"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 </t>
  </si>
  <si>
    <t>А330000000</t>
  </si>
  <si>
    <t>Основное мероприятие "Предупреждение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</si>
  <si>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А330100000</t>
  </si>
  <si>
    <t>А330111980</t>
  </si>
  <si>
    <t>Обеспечение реализации государственной программы Чувашской Республики "Обеспечение общественного порядка и противодействие преступности"</t>
  </si>
  <si>
    <t>А3Э0000000</t>
  </si>
  <si>
    <t>А3Э0100000</t>
  </si>
  <si>
    <t>А3Э0113800</t>
  </si>
  <si>
    <r>
      <t>Подпрограмма "</t>
    </r>
    <r>
      <rPr>
        <sz val="11"/>
        <rFont val="Times New Roman"/>
        <family val="1"/>
      </rPr>
      <t>Совершенствование государственного управления в сфере юстиции</t>
    </r>
    <r>
      <rPr>
        <sz val="11"/>
        <color indexed="8"/>
        <rFont val="Times New Roman"/>
        <family val="1"/>
      </rPr>
      <t xml:space="preserve">" муниципальной программы Ибресинского района Чувашской Республики  "Развитие потенциала муниципального управления" </t>
    </r>
  </si>
  <si>
    <r>
      <t>Муниципальная программа Ибресинского района Чувашской Республики "</t>
    </r>
    <r>
      <rPr>
        <sz val="11"/>
        <rFont val="Times New Roman"/>
        <family val="1"/>
      </rPr>
      <t>Управление муниципальными финансами и государственным долгом "</t>
    </r>
  </si>
  <si>
    <r>
      <t>Подпрограмма "</t>
    </r>
    <r>
      <rPr>
        <sz val="11"/>
        <rFont val="Times New Roman"/>
        <family val="1"/>
      </rPr>
      <t xml:space="preserve">Совершенствование бюджетной политики и эффективное использование бюджетного потенциала " муниципальной программы Ибресинского района Чувашской Республики "Управление муниципальными финансами и государственным долгом" </t>
    </r>
  </si>
  <si>
    <t xml:space="preserve">Муниципальная программа "Развитие земельных и имущественных отношений" </t>
  </si>
  <si>
    <t>А400000000</t>
  </si>
  <si>
    <t xml:space="preserve">Подпрограмма "Управление муниципальным имуществом" муниципальной программы "Развитие земельных и имущественных отношений" </t>
  </si>
  <si>
    <t>А410000000</t>
  </si>
  <si>
    <t>А410200000</t>
  </si>
  <si>
    <t>А410276120</t>
  </si>
  <si>
    <t xml:space="preserve">Подпрограмма "Формирование эффективного государственного сектора экономики Чувашской Республики"муниципальной программы "Развитие земельных и имущественных отношений" </t>
  </si>
  <si>
    <t>А420000000</t>
  </si>
  <si>
    <t>А420200000</t>
  </si>
  <si>
    <t>А420273610</t>
  </si>
  <si>
    <t>Подпрограмма "Повышение качества предоставления государственных и муниципальных услуг" государственной программы Чувашской Республики "Экономическое развитие Чувашской Республики"</t>
  </si>
  <si>
    <t>Предоставление субсидий бюджетным, автономным учреждениям и иным некомерческим организациям</t>
  </si>
  <si>
    <t xml:space="preserve">Подпрограмма "Совершенствование государственного управления в сфере юстиции" муниципальной программы Ибресинского района Чувашской Республики "Развитие потенциала муниципального управления" </t>
  </si>
  <si>
    <t xml:space="preserve">Муниципальная программа Ибресинского района Чувашской Республики "Повышение безопасности жизнедеятельности населения и территорий " </t>
  </si>
  <si>
    <t xml:space="preserve">Подпрограмма "Профилактика правонарушений" муниципальная программы "Обеспечение общественного порядка и противодействие преступности" </t>
  </si>
  <si>
    <t>А310000000</t>
  </si>
  <si>
    <t>А310100000</t>
  </si>
  <si>
    <t>А310170380</t>
  </si>
  <si>
    <t>А310170390</t>
  </si>
  <si>
    <t>А310172540</t>
  </si>
  <si>
    <t>А310200000</t>
  </si>
  <si>
    <t>А310272550</t>
  </si>
  <si>
    <t>А310300000</t>
  </si>
  <si>
    <t>А310376280</t>
  </si>
  <si>
    <t>А310600000</t>
  </si>
  <si>
    <t>А310672560</t>
  </si>
  <si>
    <t xml:space="preserve"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 </t>
  </si>
  <si>
    <t>А320000000</t>
  </si>
  <si>
    <t>А320100000</t>
  </si>
  <si>
    <t>А320172630</t>
  </si>
  <si>
    <t>А330179930</t>
  </si>
  <si>
    <t>Муниципальная программа  "Повышение безопасности жизнедеятельности населения и территорий Чувашской Республики"</t>
  </si>
  <si>
    <t xml:space="preserve">Подпрограмма "Профилактика терроризма и экстремистской деятельности в Чувашской Республике" муниципальной программы Ибресинского района Чувашской Республики "Повышение безопасности и жизнедеятельности населения и территорий" </t>
  </si>
  <si>
    <t>Ц830572620</t>
  </si>
  <si>
    <t xml:space="preserve">Ммуниципальная программа Ибресинского района «Развитие сельского хозяйства и регулирование рынка сельскохозяйственной продукции, сырья и продовольствия» </t>
  </si>
  <si>
    <t xml:space="preserve">Подпрограмма "Организация научного и информационного обслуживания агропромышленного комплекса" муниципальной программы "Развитие сельского хозяйства и регулирование рынка сельскохозяйственной продукции, сырья и продовольствия " </t>
  </si>
  <si>
    <t xml:space="preserve">Подпрограмма «Развитие ветеринарии» муниципальной программы Ибресинского района "развитие сельского хозяйства и регулирования рынка сельскохозяйственной продукции, сырья и продовольствия" </t>
  </si>
  <si>
    <t>Финансовое обеспечение передаваемых государственных полномочий Чувашской Республики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</si>
  <si>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Организация и проведение на территории Чувашской Республики мероприятий по отлову и содержанию безнадзорных животных (за счет собственных средств муниципальных образований)</t>
  </si>
  <si>
    <t>Ц970172750</t>
  </si>
  <si>
    <t>Подпрограмма "Развитие отраслей агропромышленного комплекса"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</si>
  <si>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Ц9И0000000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</si>
  <si>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</si>
  <si>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Ц9И09S6810</t>
  </si>
  <si>
    <t xml:space="preserve">Муниципальная программа Ибресинского района Чувашской Республики "Развитие транспортной системы" </t>
  </si>
  <si>
    <t>Подпрограмма "Автомобильные дороги" муниципальной программы   "Развитие транспортной системы"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</si>
  <si>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</si>
  <si>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Ч2103S4180</t>
  </si>
  <si>
    <t>Иные закупки товаров, работ и услуг для обеспечения государственных (муниципальных) нужд (свое софинансирование)</t>
  </si>
  <si>
    <t>Иные закупки товаров, работ и услуг для обеспечения государственных (муниципальных) нужд (средства республиканского бюджета ЧР)</t>
  </si>
  <si>
    <t xml:space="preserve"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</t>
  </si>
  <si>
    <t>Ч2103S4190</t>
  </si>
  <si>
    <t>А410277590</t>
  </si>
  <si>
    <t>Муниципальная программа  "Экономическое развитие "</t>
  </si>
  <si>
    <t>Подпрограмма "Развитие субъектов малого и среднего предпринимательства " муниципальной программы "Экономическое развитие "</t>
  </si>
  <si>
    <t>Ч120000000</t>
  </si>
  <si>
    <t>Основное мероприятие "Развитие механизмов финансово-имущественной поддержки субъектов малого и среднего предпринимательства"</t>
  </si>
  <si>
    <t>Ч120200000</t>
  </si>
  <si>
    <t>Оказание поддержки начинающим  субъектам малого предпринимательства в создании и развитии собственного бизнеса</t>
  </si>
  <si>
    <t>Ч120274480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</si>
  <si>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</si>
  <si>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</si>
  <si>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"Реализация отдельных мероприятий регионального  проекта "Жилье"</t>
  </si>
  <si>
    <t>А21F100000</t>
  </si>
  <si>
    <t>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</si>
  <si>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А21F112940</t>
  </si>
  <si>
    <t>А210312940</t>
  </si>
  <si>
    <t>Перевод многоквартирных домов с централизованного на индивидуальное отопление</t>
  </si>
  <si>
    <t>А1102S5670</t>
  </si>
  <si>
    <t xml:space="preserve">Муниципальная программа Ибресинского района Чувашской Республики «Развитие сельского хозяйства и регулирование рынка сельскохозяйственной продукции, сырья и продовольствия» </t>
  </si>
  <si>
    <t xml:space="preserve">Подпрограмма «Устойчивое развитие сельских территорий» муниципальной программы Ибресинского района Чувашской Республики "Развитие сельского хозяйства и регулирование рынка сельскохозяйственной продукции, сырья и продовольствия" </t>
  </si>
  <si>
    <t>А5102S2710</t>
  </si>
  <si>
    <t>Охрана окружающей среды</t>
  </si>
  <si>
    <t xml:space="preserve">Муниципальная  программа  "Развитие потенциала природно-сырьевых ресурсов и повышение экологической безопасности" </t>
  </si>
  <si>
    <t>Подпрограмма "Обращение с отходами, в том числе с твердыми коммунальными отходами, на территории Чувашской Республики" муниципальной программы "Развитие потенциала природно-сырьевых ресурсов и обеспечение экологической безопасности"</t>
  </si>
  <si>
    <t>Ч360000000</t>
  </si>
  <si>
    <t>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</si>
  <si>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>Ч360200000</t>
  </si>
  <si>
    <t>Рекультивация действующих полигонов твердых бытовых отходов</t>
  </si>
  <si>
    <t>Ч360273250</t>
  </si>
  <si>
    <t xml:space="preserve">Муниципальная программа Ибресинского района Чувашской Республики «Социальная поддержка граждан» </t>
  </si>
  <si>
    <t xml:space="preserve">Подпрограмма «Социальная защита населения» муниципальной программы Ибресинского района Чувашской Республики "Социальная поддержка граждан" </t>
  </si>
  <si>
    <t xml:space="preserve">Муниципальная программа Ибресинского района Чувашской Республики "Развитие культуры и туризма" </t>
  </si>
  <si>
    <t xml:space="preserve">Подпрограмма "Развитие культуры в Ибресинском районе" муниципальной программы Ибресинского района Чувашской Республики "Развитие культуры и туризма" </t>
  </si>
  <si>
    <t xml:space="preserve">Комплектование книжных фондов библиотек муниципальных образований в рамках поддержки отрасли культуры </t>
  </si>
  <si>
    <t>Ц4115L5193</t>
  </si>
  <si>
    <t>Ц4107L5194</t>
  </si>
  <si>
    <t>Обеспечение деятельности  учреждений культурно-досугового типа и народного творчества</t>
  </si>
  <si>
    <t>Ц41077А390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</si>
  <si>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</si>
  <si>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Основное мероприятие "Реализация мероприятий регионального проекта "Культурная среда"</t>
  </si>
  <si>
    <t>Ц41А100000</t>
  </si>
  <si>
    <t>Создание модельных муниципальных библиотек</t>
  </si>
  <si>
    <t>Ц41А154540</t>
  </si>
  <si>
    <t>Основное мероприятие "Реализация мероприятий регионального проекта "Творческие люди"</t>
  </si>
  <si>
    <t>Ц41А200000</t>
  </si>
  <si>
    <t>Ц41А255194</t>
  </si>
  <si>
    <t xml:space="preserve">Муниципальная программа  "Повышение безопасности жизнедеятельности населения и территорий Чувашской Республики" </t>
  </si>
  <si>
    <t>Модернизация, установка и обслуживание в образовательных организациях, учреждениях культуры и спорта, иных объектах с массовым пребыванием граждан систем видеонаблюдения, оборудование их системами прямой, экстренной связи со службами экстренного реагирования посредством специальных устройств (типа «гражданин полиция»)</t>
  </si>
  <si>
    <t xml:space="preserve">Муниципальная программа  "Развитие сельского хозяйства и регулирование рынка сельскохозяйственной продукции, сырья и продовольствия" </t>
  </si>
  <si>
    <t>Реализация вопросов местного значения в сфере образования, культуры и физической культуры и спорта</t>
  </si>
  <si>
    <t>Ч4104SА720</t>
  </si>
  <si>
    <t xml:space="preserve">Муниципальная программа Ибресинского района Чувашской Республики "Социальная поддержка граждан" </t>
  </si>
  <si>
    <t xml:space="preserve">Подпрограмма "Социальная защита населения" муниципальной программы Ибресинского района Чувашской Республики "Социальная поддержка граждан" </t>
  </si>
  <si>
    <t xml:space="preserve">Выплаты пенсии за выслугу лет муниципальным служащим </t>
  </si>
  <si>
    <t xml:space="preserve">Предоставление жилых помещений по договорам социального найма гражданам, в том числе состоящим на учете в качестве нуждающихся в жилых помещениях, в соответствии со статьями 49, 57 Жилищного кодекса Российской Федерации </t>
  </si>
  <si>
    <t>А21F172960</t>
  </si>
  <si>
    <t>Обеспечение жильем молодых семей в рамках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</si>
  <si>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А21F1L4970</t>
  </si>
  <si>
    <t xml:space="preserve">Муниципальная программа Ибресинского района Чувашской Республики "Развитие жилищного строительства и сферы жилищно-коммунального хозяйства" </t>
  </si>
  <si>
    <t xml:space="preserve">Подпрограмма "Государственная поддержка молодых семей в решении жилищной проблемы" муниципальной программы Ибресинского района Чувашской Республики "Развитие жилищного строительства и сферы жилищно-коммунального хозяйства" </t>
  </si>
  <si>
    <t>Ц1203L4970</t>
  </si>
  <si>
    <t>А2103L4970</t>
  </si>
  <si>
    <t xml:space="preserve"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 "Обеспечение граждан в Чувашской Республике доступным и комфортным жильем" </t>
  </si>
  <si>
    <t>А220000000</t>
  </si>
  <si>
    <t>Основное мероприятие "Обеспечение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помещениями"</t>
  </si>
  <si>
    <t>А220100000</t>
  </si>
  <si>
    <t>А22011А820</t>
  </si>
  <si>
    <t>Капитальные вложения в объекты недвижимого имущества государственной (муниципальной) собственности</t>
  </si>
  <si>
    <t>А22011R820</t>
  </si>
  <si>
    <t xml:space="preserve">Муниципальная программа Ибресинского района Чувашской Республики "Информационное общество" </t>
  </si>
  <si>
    <t>Муниципальная поддержка печатных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</si>
  <si>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</si>
  <si>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</si>
  <si>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"Реализация мер по оптимизации муниципального долга и своевременному исполнению долговых обязательств"</t>
  </si>
  <si>
    <t>Ч410500000</t>
  </si>
  <si>
    <t>Процентные платежи по государственному долгу Чувашской Республики</t>
  </si>
  <si>
    <t>Ч410573490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</si>
  <si>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</si>
  <si>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</si>
  <si>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</si>
  <si>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</si>
  <si>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НАЦИОНАЛЬНАЯ ЭКОНОМИКА</t>
  </si>
  <si>
    <t xml:space="preserve">Муниципальная программа Ибресинского района Чувашской Республики "Развитие образования" </t>
  </si>
  <si>
    <t xml:space="preserve">Подпрограмма "Поддержка развития образования" муниципальной  программы Ибресинского района Чувашской Республики "Развитие образования" </t>
  </si>
  <si>
    <t xml:space="preserve">Укрепление материально-технической базы муниципальных образовательных организаций </t>
  </si>
  <si>
    <t>Ц7103S1660</t>
  </si>
  <si>
    <t>Основное мероприятие "Модернизация инфраструктуры муниципальных образовательных организаций"</t>
  </si>
  <si>
    <t>Ц713000000</t>
  </si>
  <si>
    <t>Укрепление материально-технической базы муниципальных образовательных организаций (в части модернизации инфраструктуры)</t>
  </si>
  <si>
    <t>Ц7130S0860</t>
  </si>
  <si>
    <t xml:space="preserve">Муниципальная программа Ибресинского района Чувашской Республики "Повышение безопасности жизнедеятельности населения и территорий" </t>
  </si>
  <si>
    <t xml:space="preserve">Муниципальная  программа "Модернизация и развитие сферы жилищно-коммунального хозяйства" </t>
  </si>
  <si>
    <t xml:space="preserve">Подпрограмма "Обеспечение населения Чувашской Республики качественной питьевой водой" муниципальной программы "Модернизация и развитие сферы жилищно-коммунального хозяйства" </t>
  </si>
  <si>
    <t>А130000000</t>
  </si>
  <si>
    <t>А130100000</t>
  </si>
  <si>
    <t xml:space="preserve">Строительство (реконструкция) объектов водоснабжения (водозаборных сооружений, водопроводов и др.)  муниципальных образований </t>
  </si>
  <si>
    <t>А130173080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</si>
  <si>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недвижимости</t>
  </si>
  <si>
    <t xml:space="preserve">Муниципальная программа "Содействие занятости населения" </t>
  </si>
  <si>
    <t xml:space="preserve">Подпрограмма "Активная политика занятости населения и социальная поддержка безработных граждан" муниципальной программы  "Содействие занятости населения" </t>
  </si>
  <si>
    <t xml:space="preserve">Подпрограмма "Поддержка развития образования" муниципальной программы Ибресинского района Чувашской Республики "Развитие образования" </t>
  </si>
  <si>
    <t>Ц71Е250970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</si>
  <si>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за счет гранта за достижение показателей деятельности органов исполнительной власти субъектов Российской Федерации</t>
  </si>
  <si>
    <t xml:space="preserve"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государственной программы Чувашской Республики "Развитие образования" </t>
  </si>
  <si>
    <t xml:space="preserve">Муниципальная программа "Развитие культуры и туризма" 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</si>
  <si>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</si>
  <si>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Основное мероприятие "Содержание спортивных школ"</t>
  </si>
  <si>
    <t xml:space="preserve">Муниципальная программа Ибресинского района  Чувашской Республики "Развитие образования" 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</si>
  <si>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</si>
  <si>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Муниципальная программа Ибресинского района Чувашской Республики "Развитие сельского хозяйства и регулирование рынка сельскохозяйственной продукции, сырья и продовольствия"</t>
  </si>
  <si>
    <t>Ц9902S6570</t>
  </si>
  <si>
    <t xml:space="preserve">Подпрограмма "Молодежь" муниципальной  программы Ибресинского района Чувашской Республики "Развитие образования" </t>
  </si>
  <si>
    <t>Основное мероприятие "Повышение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результатов"</t>
  </si>
  <si>
    <t>Ц712000000</t>
  </si>
  <si>
    <t>Приобретение оборудования для государственных и муниципальных образовательных организаций</t>
  </si>
  <si>
    <t>Ц712100000</t>
  </si>
  <si>
    <t>Приобретение оборудования для муниципальных образовательных организаций в целях укрепления материально-технической базы</t>
  </si>
  <si>
    <t>Ц712179280</t>
  </si>
  <si>
    <t xml:space="preserve">Обеспечение реализации муниципальной программы Ибресинского района Чувашской Республики "Развитие образования" </t>
  </si>
  <si>
    <t>Обеспечение реализации государственной программы Чувашской Республики "Социальная поддержка граждан"</t>
  </si>
  <si>
    <t>Ц3Э0000000</t>
  </si>
  <si>
    <t>Ц3Э0100000</t>
  </si>
  <si>
    <t>Организация и осуществление деятельности по опеке и попечительству</t>
  </si>
  <si>
    <t>Ц3Э0111990</t>
  </si>
  <si>
    <t>Выплата социальных пособий обучающимся общеобразовательных организаций из малоимущих семей, нуждающимся в приобретении проездных билетов для проезда между пунктами проживания и обучения на транспорте городского и (или) пригородного сообщения на территории Чувашской Республики</t>
  </si>
  <si>
    <t>Основное мероприятие "Реализация мероприятий регионального проекта  "Поддержка семей, имеющих детей"</t>
  </si>
  <si>
    <t>Ц71Е300000</t>
  </si>
  <si>
    <t>Ц71Е352600</t>
  </si>
  <si>
    <t>Обеспечение бесплатным двухразовым питанием обучающихся с ограниченными возможностями здоровья, получающих образование вне организаций, осуществляющих образовательную деятельность, в форме семейного образования, которые проживают на территории Чувашской Республики</t>
  </si>
  <si>
    <t>Ц711401010</t>
  </si>
  <si>
    <t>Выплата компенсации затрат на получение обучающимися начального общего, основного общего, среднего общего образования в форме семейного образования</t>
  </si>
  <si>
    <t>Ц711401020</t>
  </si>
  <si>
    <t xml:space="preserve">Муниципальная программа Ибресинского района Чувашской Республики "Управление муниципальными финансами и муниципальным долгом" </t>
  </si>
  <si>
    <t xml:space="preserve">Обеспечение реализации муниципальной программы Ибресинского района Чувашской Республики "Управление муниципальными финансами и муниципальным долгом" </t>
  </si>
  <si>
    <t xml:space="preserve">Подпрограмма "Совершенствование бюджетной политики и эффективное использование бюджетного потенциала" муниципальной программы Ибресинского района "Управление муниципальными финансами и муниципальным долгом" </t>
  </si>
  <si>
    <t xml:space="preserve">Муниципальная программа Ибресинского района «Развитие сельского хозяйства и регулирование рынка сельскохозяйственной продукции, сырья и продовольствия» </t>
  </si>
  <si>
    <t xml:space="preserve">Подпрограмма «Развитие ветеринарии» муниципальной программы Ибресинского района "Развитие сельского хозяйства и регулирования рынка сельскохозяйственной продукции, сырья и продовольствия" </t>
  </si>
  <si>
    <t xml:space="preserve"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 </t>
  </si>
  <si>
    <t>Подпрограмма "Устойчивое развитие сельских территорий" муниципальной программы Ибресинского района Чувашской Республики "Развитие сельского хозяйства и регулирование рынка сельскохозяйственной продукции, сырья и продовольствия"</t>
  </si>
  <si>
    <t xml:space="preserve">Муниципальная  программа "Формирование современной городской среды на территории Чувашской Республики" </t>
  </si>
  <si>
    <t>Подпрограмма "Благоустройство дворовых и общественых территорий" муниципальной программы "Формирование современной городской среды на территории Чувашской Республики"</t>
  </si>
  <si>
    <t>А51F200000</t>
  </si>
  <si>
    <t>А51F255550</t>
  </si>
  <si>
    <t>Обустройство и восстановление воинских захоронений</t>
  </si>
  <si>
    <t>Ц4115L2990</t>
  </si>
  <si>
    <t xml:space="preserve">Муниципальная программа Ибресинского района Чувашской Республики "Управление муниципальными финансами и муниципальным  долгом" </t>
  </si>
  <si>
    <t xml:space="preserve">Подпрограмма "Совершенствование бюджетной политики и эффективное использование бюджетного потенциала" муниципальной программы Ибресинского района Чувашской Республики "Управление муниципальными финансами и муниципальным долгом" </t>
  </si>
  <si>
    <t>Подпрограмма "Совершенствование бюджетной политики и эффективное использование бюджетного потенциала" муниципальной программы Ибресинского района Чувашской Республики "Управление муниципальными финансами и муниципальным долгом"</t>
  </si>
  <si>
    <t xml:space="preserve">Подпрограмма "Устойчивое развитие сельских территорий" муниципальной программы Ибресинского района Чувашской Республики "Развитие сельского хозяйства и регулирование рынка сельскохозяйственной продукции, сырья и продовольствия" </t>
  </si>
  <si>
    <t>Строительство сельского дома культуры на 150 мест в с. Малые Кармалы Ибресинского района Чувашской Республики (софинансирование за счет бюджета)</t>
  </si>
  <si>
    <t>Ц9902S7360</t>
  </si>
  <si>
    <t xml:space="preserve">Подпрограмма "Развитие культуры" муниципальной программы Ибресинского райцона Чувашской Республики "Развитие культуры и туризма" </t>
  </si>
  <si>
    <t>Основное мероприятие "Инвестиционные мероприятия. Укрепление материально-технической базы учреждений культуры и архивов"</t>
  </si>
  <si>
    <t>Строительство (реконструкция) зданий муниципальных учреждений культуры</t>
  </si>
  <si>
    <t>Ц411071220</t>
  </si>
  <si>
    <t>к решению собрания депутатов Ибресинского муниципального округа Чувашской Республики "Об утверждении отчета об исполнении бюджета Ибресинского района за 2022 год"</t>
  </si>
  <si>
    <t>от___________ 2023г. № ______</t>
  </si>
  <si>
    <t xml:space="preserve">Доходы бюджета Ибресинского района Чувашской Республики по кодам классификации доходов бюджетов за 2022 год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</si>
  <si>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</si>
  <si>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1 01 02080 01 1000 110</t>
  </si>
  <si>
    <t xml:space="preserve"> Налог на добычу общераспространенных полезных ископаемых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</si>
  <si>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</si>
  <si>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1 16 01063 01 0008 140</t>
  </si>
  <si>
    <t>1 16 01073 01 0017 140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</si>
  <si>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</si>
  <si>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1 16 01073 01 9000 140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</si>
  <si>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</si>
  <si>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</si>
  <si>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1 16 01203 01 0010 140</t>
  </si>
  <si>
    <t xml:space="preserve">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</si>
  <si>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1 11 05313 05 0000 120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</si>
  <si>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</si>
  <si>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</si>
  <si>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2 02 20302 05 0000 150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</si>
  <si>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</si>
  <si>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2 02 25065 05 0000 150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</si>
  <si>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</si>
  <si>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2 02 25502 05 0000 150</t>
  </si>
  <si>
    <t>Субсидии бюджетам муниципальных районов на проведение комплексных кадастровых работ</t>
  </si>
  <si>
    <t>2 02 25511 05 0000 150</t>
  </si>
  <si>
    <t>2 02 27112 05 0000 150</t>
  </si>
  <si>
    <t xml:space="preserve">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</si>
  <si>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1 16 10031 05 0000 140</t>
  </si>
  <si>
    <t xml:space="preserve"> 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</si>
  <si>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2 02 25169 05 0000 150</t>
  </si>
  <si>
    <t xml:space="preserve">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</si>
  <si>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1 16 11050 01 0000 140 </t>
  </si>
  <si>
    <t>к решению собрания депутатов Ибресинского муниципального округа "Об утверждении отчета об исполнении бюджета Ибресинского района за 2022 год"</t>
  </si>
  <si>
    <t>от ________.2023 г. № ___</t>
  </si>
  <si>
    <t>Доходы бюджета Ибресинского района Чувашской Республики по кодам видов доходов, подвидов доходов, классификации операций сектора государственного управления, относящихся к доходам бюджета, за 2022 год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</si>
  <si>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</si>
  <si>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1 16 01083 01 0000 140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</si>
  <si>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</si>
  <si>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2 18 05010 05 0000 150</t>
  </si>
  <si>
    <t>Доходы бюджетов муниципальных районов от возврата автономными учреждениями остатков субсидий прошлых лет</t>
  </si>
  <si>
    <t>2 18 05020 05 0000 150</t>
  </si>
  <si>
    <t>от ________. 2023 г. № ___</t>
  </si>
  <si>
    <t>бюджета Ибресинского района Чувашской Республики по разделам и подразделам классификации расходов  бюджета Ибресинского района за 2022 год</t>
  </si>
  <si>
    <t>от ________.2023 г. № ____</t>
  </si>
  <si>
    <t>бюджета Ибресинского района Чувашской Республики  по кодам классификации источников финансирования дефицита бюджетов за 2022 год</t>
  </si>
  <si>
    <t>от ______.2023 г. № ___</t>
  </si>
  <si>
    <t>финансирования дефицита бюджета Ибресинского района Чувашской республики по кодам групп, подгрупп, статей, видов источников финансирования дефицита бюджетов, классификации операций сектора государственного управления, относящихся к источникам финансирования дефицита бюджетов, за 2022 год</t>
  </si>
  <si>
    <t>Ведомственная структура расходов бюджета Ибресинского района Чувашской Республики на 2022 год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</si>
  <si>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</si>
  <si>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</si>
  <si>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Проведение комплексных кадастровых работ на территории Чувашской Республики</t>
  </si>
  <si>
    <t>А4102L5110</t>
  </si>
  <si>
    <t>Иные межбюджетные трансферты бюджетам муниципальных районов, муниципальных округов и городских округов для частичной компенсации дополнительных расходов на повышение оплаты труда отдельных категорий работников в связи с увеличением минимального размера оплаты труда</t>
  </si>
  <si>
    <t>Ч410422360</t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</si>
  <si>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</si>
  <si>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инициативных проектов</t>
  </si>
  <si>
    <t>Подпрограмма "Развитие мелиорации земель сельскохозяйственного назначения Чувашской Республики"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</si>
  <si>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Ц9Б0000000</t>
  </si>
  <si>
    <t>основное мероприятие "Подготовка проектов межевания земельных участков и на проведение кадастровых работ"</t>
  </si>
  <si>
    <t>Ц9Б0300000</t>
  </si>
  <si>
    <t>Cубсидии на подготовку проектов межевания земельных участков и на проведение кадастровых работ</t>
  </si>
  <si>
    <t>Ц9Б03L1118</t>
  </si>
  <si>
    <t xml:space="preserve">Субсидии </t>
  </si>
  <si>
    <t>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</si>
  <si>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>Ц9И0765020</t>
  </si>
  <si>
    <t>Стимулирование развития приоритетных подотраслей агропромышленного комплекса и развитие малых форм хозяйствования</t>
  </si>
  <si>
    <t>Ц9И07L5020</t>
  </si>
  <si>
    <t xml:space="preserve"> Субсидии на поддержку граждан, ведущих личное подсобное хозяйство и применяющих специальный налоговый режим "Налог на профессиональный доход"</t>
  </si>
  <si>
    <t>Ц9И07S5020</t>
  </si>
  <si>
    <t>Субсидии на поддержку граждан, ведущих личное подсобное хозяйство и применяющих специальный налоговый режим "Налог на профессиональный доход"</t>
  </si>
  <si>
    <t>Ц9И17S021П</t>
  </si>
  <si>
    <t>Водное хозяйство</t>
  </si>
  <si>
    <t>Муниципальная программа "Развитие потенциала природно-сырьевых ресурсов и повышение экологической безопасности"</t>
  </si>
  <si>
    <t>Подпрограмма "Развитие водохозяйственного комплекса Чувашской Республики" муниципальной программы "Развитие потенциала природно-сырьевых ресурсов и повышение экологической безопасности"</t>
  </si>
  <si>
    <t>Капитальный ремонт гидротехнических сооружений, находящихся в муниципальной собственности</t>
  </si>
  <si>
    <t>Ч3403L0650</t>
  </si>
  <si>
    <t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муниципальной программы "Модернизация и развитие сферы жилищно-коммунального хозяйства"</t>
  </si>
  <si>
    <t>Основное мероприятие "Повышение качества водоснабжения"</t>
  </si>
  <si>
    <t>А130200000</t>
  </si>
  <si>
    <t>Строительство водопроводных сетей от колодца КП-2 группового водовода и до д. Сосновка Ибресинского района Чувашской Республики</t>
  </si>
  <si>
    <t>А130211113</t>
  </si>
  <si>
    <t>Муниципальная программа "Формирование современной городской среды на территории Чувашской Республики"</t>
  </si>
  <si>
    <t xml:space="preserve">Субсидия </t>
  </si>
  <si>
    <t>Финансовое обеспечение повышения оплаты труда отдельным категориям работников бюджетной сферы, предусмотренным указами Президента Российской Федерации от 7 мая 2012 г. № 597, от 1 июня 2012 г. № 761</t>
  </si>
  <si>
    <t>Ч410422680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</si>
  <si>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</t>
  </si>
  <si>
    <t>Ц310122570</t>
  </si>
  <si>
    <t>Основное мероприятие "Обеспечение граждан доступным жильем"</t>
  </si>
  <si>
    <t>А210300000</t>
  </si>
  <si>
    <t>Предоставление многодетным семьям, имеющим пять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</si>
  <si>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>А210320490</t>
  </si>
  <si>
    <t>Другие вопросы в области социальной политики</t>
  </si>
  <si>
    <t>Муниципальная программа "Развитие потенциала муниципального управления"</t>
  </si>
  <si>
    <t>Обеспечение реализации государственной программы Чувашской Республики "Развитие потенциала государственного управления"</t>
  </si>
  <si>
    <t>Прочие выплаты по обязательствам муниципального образования Чувашской Республики</t>
  </si>
  <si>
    <t>Ч5Э0173450</t>
  </si>
  <si>
    <t>Основное мероприятие "Реализация мероприятий регионального проекта "Современная школа"</t>
  </si>
  <si>
    <t>Ц71Е100000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</si>
  <si>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</si>
  <si>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Ц71Е151690</t>
  </si>
  <si>
    <t>Ц7114S1560</t>
  </si>
  <si>
    <t>Проведение неотложных аварийно-восстановительных работ на социально значимых объектах образования за счет средств резервного фонда Кабинета Министров Чувашской Республики</t>
  </si>
  <si>
    <t>Ц711520410</t>
  </si>
  <si>
    <t>Подпрограмма "Патриотическое воспитание и допризывная подготовка молодежи Чувашской Республики" муниципальной программы "Развитие образования"</t>
  </si>
  <si>
    <t>Ц760000000</t>
  </si>
  <si>
    <t>Основное мероприятие "Реализация мероприятий регионального проекта "Патриотическое воспитание граждан Российской Федерации"</t>
  </si>
  <si>
    <t>Ц76ЕВ00000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</si>
  <si>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</si>
  <si>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Ц76ЕВ5179F</t>
  </si>
  <si>
    <t>Иные межбюджетные трансферты для частичной компенсации доп.расходов на повышение оплаты труда отдельных категорий работников в связи с увеличением минимального размера оплаты труда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</si>
  <si>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</si>
  <si>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</si>
  <si>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>Подпрограмма "Строительство (реконструкция) и модернизация муниципальных учреждений культуры клубного типа" государственной программы Чувашской Республики "Развитие культуры и туризма"</t>
  </si>
  <si>
    <t>Ц460000000</t>
  </si>
  <si>
    <t>Основное мероприятие "Строительство (реконструкция) муниципальных учреждений клубного типа"</t>
  </si>
  <si>
    <t>Ц460100000</t>
  </si>
  <si>
    <t xml:space="preserve"> Строительство объекта "Сельский дом культуры на 150 мест в с. Новое Чурашево Ибресинского района Чувашской Республики"</t>
  </si>
  <si>
    <t>Ц460121260</t>
  </si>
  <si>
    <t>Иные межбюджетные трансферты бюджетам поселений в целях обеспечения надлежащего осуществления полномочий по решению вопросов местного значения</t>
  </si>
  <si>
    <t>Ч410470610</t>
  </si>
  <si>
    <t>Подпрограмма "Совершенствование государственного управления в сфере юстиции" муниципальной программы "Развитие потенциала муниципального управления"</t>
  </si>
  <si>
    <t>Основное мероприятие "Проведение регионального этапа Всероссийского конкурса "Лучшая муниципальная практика"</t>
  </si>
  <si>
    <t>Ч540700000</t>
  </si>
  <si>
    <t>Поощрение победителей регионального этапа Всероссийского конкурса "Лучшая муниципальная практика"</t>
  </si>
  <si>
    <t>Ч540717600</t>
  </si>
  <si>
    <t xml:space="preserve">Приложение №3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</si>
</sst>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,##0.0000"/>
    <numFmt numFmtId="182" formatCode="[$-FC19]d\ mmmm\ yyyy\ &quot;г.&quot;"/>
  </numFmts>
  <fonts count="79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Arial Cyr"/>
      <family val="0"/>
    </font>
    <font>
      <sz val="8"/>
      <name val="Calibri"/>
      <family val="2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1">
      <alignment horizontal="left" wrapText="1" indent="1"/>
      <protection/>
    </xf>
    <xf numFmtId="0" fontId="57" fillId="0" borderId="2">
      <alignment horizontal="left" vertical="top" wrapText="1"/>
      <protection/>
    </xf>
    <xf numFmtId="49" fontId="27" fillId="0" borderId="3">
      <alignment horizontal="center" shrinkToFit="1"/>
      <protection/>
    </xf>
    <xf numFmtId="4" fontId="27" fillId="0" borderId="3">
      <alignment horizontal="right" shrinkToFit="1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4" applyNumberFormat="0" applyAlignment="0" applyProtection="0"/>
    <xf numFmtId="0" fontId="59" fillId="27" borderId="5" applyNumberFormat="0" applyAlignment="0" applyProtection="0"/>
    <xf numFmtId="0" fontId="60" fillId="27" borderId="4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28" borderId="10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172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72" fontId="11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3" fillId="0" borderId="0" xfId="57">
      <alignment/>
      <protection/>
    </xf>
    <xf numFmtId="0" fontId="21" fillId="0" borderId="13" xfId="57" applyFont="1" applyBorder="1" applyAlignment="1">
      <alignment horizontal="center" wrapText="1"/>
      <protection/>
    </xf>
    <xf numFmtId="0" fontId="21" fillId="0" borderId="13" xfId="57" applyFont="1" applyBorder="1" applyAlignment="1">
      <alignment horizontal="justify" vertical="top" wrapText="1"/>
      <protection/>
    </xf>
    <xf numFmtId="0" fontId="8" fillId="0" borderId="13" xfId="57" applyFont="1" applyBorder="1" applyAlignment="1">
      <alignment horizontal="center" wrapText="1"/>
      <protection/>
    </xf>
    <xf numFmtId="0" fontId="7" fillId="0" borderId="13" xfId="57" applyFont="1" applyBorder="1" applyAlignment="1">
      <alignment horizontal="right" wrapText="1"/>
      <protection/>
    </xf>
    <xf numFmtId="0" fontId="22" fillId="0" borderId="14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4" xfId="0" applyFont="1" applyBorder="1" applyAlignment="1">
      <alignment vertical="top"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49" fontId="23" fillId="0" borderId="14" xfId="0" applyNumberFormat="1" applyFont="1" applyBorder="1" applyAlignment="1">
      <alignment horizontal="center" wrapText="1"/>
    </xf>
    <xf numFmtId="4" fontId="23" fillId="0" borderId="14" xfId="0" applyNumberFormat="1" applyFont="1" applyBorder="1" applyAlignment="1">
      <alignment horizontal="right" wrapText="1"/>
    </xf>
    <xf numFmtId="4" fontId="23" fillId="0" borderId="14" xfId="0" applyNumberFormat="1" applyFont="1" applyBorder="1" applyAlignment="1">
      <alignment horizontal="center" vertical="top" wrapText="1"/>
    </xf>
    <xf numFmtId="4" fontId="22" fillId="0" borderId="14" xfId="0" applyNumberFormat="1" applyFont="1" applyBorder="1" applyAlignment="1">
      <alignment horizontal="right" wrapText="1"/>
    </xf>
    <xf numFmtId="0" fontId="25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4" fontId="24" fillId="0" borderId="14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4" fontId="23" fillId="0" borderId="14" xfId="0" applyNumberFormat="1" applyFont="1" applyFill="1" applyBorder="1" applyAlignment="1">
      <alignment horizontal="right" wrapText="1"/>
    </xf>
    <xf numFmtId="2" fontId="26" fillId="0" borderId="14" xfId="0" applyNumberFormat="1" applyFont="1" applyFill="1" applyBorder="1" applyAlignment="1">
      <alignment horizontal="left" wrapText="1"/>
    </xf>
    <xf numFmtId="49" fontId="26" fillId="0" borderId="14" xfId="0" applyNumberFormat="1" applyFont="1" applyFill="1" applyBorder="1" applyAlignment="1">
      <alignment horizontal="center" wrapText="1"/>
    </xf>
    <xf numFmtId="49" fontId="18" fillId="0" borderId="14" xfId="0" applyNumberFormat="1" applyFont="1" applyFill="1" applyBorder="1" applyAlignment="1">
      <alignment horizontal="center" wrapText="1"/>
    </xf>
    <xf numFmtId="2" fontId="28" fillId="0" borderId="14" xfId="0" applyNumberFormat="1" applyFont="1" applyFill="1" applyBorder="1" applyAlignment="1">
      <alignment horizontal="left" wrapText="1"/>
    </xf>
    <xf numFmtId="49" fontId="28" fillId="0" borderId="14" xfId="0" applyNumberFormat="1" applyFont="1" applyFill="1" applyBorder="1" applyAlignment="1">
      <alignment horizontal="center" wrapText="1"/>
    </xf>
    <xf numFmtId="49" fontId="22" fillId="0" borderId="14" xfId="0" applyNumberFormat="1" applyFont="1" applyFill="1" applyBorder="1" applyAlignment="1">
      <alignment horizontal="center" wrapText="1"/>
    </xf>
    <xf numFmtId="2" fontId="23" fillId="0" borderId="14" xfId="0" applyNumberFormat="1" applyFont="1" applyFill="1" applyBorder="1" applyAlignment="1">
      <alignment horizontal="left" wrapText="1"/>
    </xf>
    <xf numFmtId="49" fontId="15" fillId="0" borderId="14" xfId="0" applyNumberFormat="1" applyFont="1" applyFill="1" applyBorder="1" applyAlignment="1">
      <alignment horizontal="center" wrapText="1"/>
    </xf>
    <xf numFmtId="2" fontId="28" fillId="0" borderId="14" xfId="0" applyNumberFormat="1" applyFont="1" applyFill="1" applyBorder="1" applyAlignment="1">
      <alignment wrapText="1"/>
    </xf>
    <xf numFmtId="2" fontId="26" fillId="0" borderId="14" xfId="0" applyNumberFormat="1" applyFont="1" applyFill="1" applyBorder="1" applyAlignment="1">
      <alignment wrapText="1"/>
    </xf>
    <xf numFmtId="2" fontId="22" fillId="0" borderId="14" xfId="0" applyNumberFormat="1" applyFont="1" applyFill="1" applyBorder="1" applyAlignment="1">
      <alignment horizontal="left" wrapText="1"/>
    </xf>
    <xf numFmtId="2" fontId="30" fillId="0" borderId="14" xfId="0" applyNumberFormat="1" applyFont="1" applyFill="1" applyBorder="1" applyAlignment="1">
      <alignment horizontal="left" wrapText="1"/>
    </xf>
    <xf numFmtId="49" fontId="26" fillId="0" borderId="14" xfId="0" applyNumberFormat="1" applyFont="1" applyFill="1" applyBorder="1" applyAlignment="1">
      <alignment horizontal="left" wrapText="1"/>
    </xf>
    <xf numFmtId="49" fontId="30" fillId="0" borderId="14" xfId="0" applyNumberFormat="1" applyFont="1" applyFill="1" applyBorder="1" applyAlignment="1">
      <alignment horizontal="center" wrapText="1"/>
    </xf>
    <xf numFmtId="49" fontId="31" fillId="0" borderId="14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23" fillId="0" borderId="0" xfId="0" applyNumberFormat="1" applyFont="1" applyFill="1" applyAlignment="1">
      <alignment horizontal="right"/>
    </xf>
    <xf numFmtId="172" fontId="23" fillId="0" borderId="0" xfId="0" applyNumberFormat="1" applyFont="1" applyFill="1" applyAlignment="1">
      <alignment horizontal="right"/>
    </xf>
    <xf numFmtId="4" fontId="23" fillId="0" borderId="0" xfId="0" applyNumberFormat="1" applyFont="1" applyFill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wrapText="1"/>
    </xf>
    <xf numFmtId="49" fontId="25" fillId="0" borderId="14" xfId="0" applyNumberFormat="1" applyFont="1" applyBorder="1" applyAlignment="1">
      <alignment horizontal="center" wrapText="1"/>
    </xf>
    <xf numFmtId="4" fontId="32" fillId="0" borderId="14" xfId="0" applyNumberFormat="1" applyFont="1" applyBorder="1" applyAlignment="1">
      <alignment horizontal="right" wrapText="1"/>
    </xf>
    <xf numFmtId="49" fontId="24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4" fontId="33" fillId="0" borderId="14" xfId="0" applyNumberFormat="1" applyFont="1" applyBorder="1" applyAlignment="1">
      <alignment horizontal="right" wrapText="1"/>
    </xf>
    <xf numFmtId="49" fontId="25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center"/>
    </xf>
    <xf numFmtId="4" fontId="25" fillId="0" borderId="14" xfId="0" applyNumberFormat="1" applyFont="1" applyFill="1" applyBorder="1" applyAlignment="1">
      <alignment horizontal="center"/>
    </xf>
    <xf numFmtId="172" fontId="25" fillId="0" borderId="14" xfId="0" applyNumberFormat="1" applyFont="1" applyFill="1" applyBorder="1" applyAlignment="1">
      <alignment horizontal="right"/>
    </xf>
    <xf numFmtId="0" fontId="32" fillId="0" borderId="14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0" borderId="14" xfId="33" applyNumberFormat="1" applyFont="1" applyBorder="1" applyAlignment="1" applyProtection="1">
      <alignment horizontal="left" wrapText="1"/>
      <protection/>
    </xf>
    <xf numFmtId="49" fontId="24" fillId="0" borderId="14" xfId="35" applyNumberFormat="1" applyFont="1" applyBorder="1" applyAlignment="1" applyProtection="1">
      <alignment horizontal="center" shrinkToFit="1"/>
      <protection/>
    </xf>
    <xf numFmtId="4" fontId="24" fillId="0" borderId="14" xfId="36" applyNumberFormat="1" applyFont="1" applyBorder="1" applyAlignment="1" applyProtection="1">
      <alignment horizontal="right" shrinkToFit="1"/>
      <protection/>
    </xf>
    <xf numFmtId="4" fontId="24" fillId="0" borderId="14" xfId="36" applyNumberFormat="1" applyFont="1" applyBorder="1" applyProtection="1">
      <alignment horizontal="right" shrinkToFit="1"/>
      <protection/>
    </xf>
    <xf numFmtId="4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5" fillId="0" borderId="14" xfId="0" applyFont="1" applyBorder="1" applyAlignment="1">
      <alignment horizontal="justify"/>
    </xf>
    <xf numFmtId="4" fontId="25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 horizontal="justify"/>
    </xf>
    <xf numFmtId="4" fontId="24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 horizontal="justify" wrapText="1"/>
    </xf>
    <xf numFmtId="0" fontId="25" fillId="0" borderId="14" xfId="0" applyFont="1" applyBorder="1" applyAlignment="1">
      <alignment horizontal="justify" wrapText="1"/>
    </xf>
    <xf numFmtId="172" fontId="2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24" fillId="0" borderId="14" xfId="0" applyNumberFormat="1" applyFont="1" applyBorder="1" applyAlignment="1">
      <alignment wrapText="1"/>
    </xf>
    <xf numFmtId="172" fontId="24" fillId="0" borderId="14" xfId="0" applyNumberFormat="1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172" fontId="34" fillId="0" borderId="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5" fillId="0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172" fontId="2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Fill="1" applyAlignment="1">
      <alignment/>
    </xf>
    <xf numFmtId="3" fontId="33" fillId="0" borderId="14" xfId="0" applyNumberFormat="1" applyFont="1" applyBorder="1" applyAlignment="1">
      <alignment horizontal="center" wrapText="1"/>
    </xf>
    <xf numFmtId="0" fontId="22" fillId="0" borderId="14" xfId="0" applyFont="1" applyBorder="1" applyAlignment="1">
      <alignment horizontal="center" vertical="top" wrapText="1"/>
    </xf>
    <xf numFmtId="4" fontId="22" fillId="0" borderId="14" xfId="0" applyNumberFormat="1" applyFont="1" applyFill="1" applyBorder="1" applyAlignment="1">
      <alignment/>
    </xf>
    <xf numFmtId="0" fontId="25" fillId="0" borderId="14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/>
    </xf>
    <xf numFmtId="4" fontId="24" fillId="0" borderId="14" xfId="0" applyNumberFormat="1" applyFont="1" applyFill="1" applyBorder="1" applyAlignment="1">
      <alignment/>
    </xf>
    <xf numFmtId="4" fontId="25" fillId="0" borderId="14" xfId="0" applyNumberFormat="1" applyFont="1" applyBorder="1" applyAlignment="1">
      <alignment horizontal="right"/>
    </xf>
    <xf numFmtId="4" fontId="25" fillId="0" borderId="14" xfId="0" applyNumberFormat="1" applyFont="1" applyBorder="1" applyAlignment="1">
      <alignment/>
    </xf>
    <xf numFmtId="4" fontId="24" fillId="0" borderId="14" xfId="0" applyNumberFormat="1" applyFont="1" applyBorder="1" applyAlignment="1">
      <alignment/>
    </xf>
    <xf numFmtId="0" fontId="25" fillId="0" borderId="14" xfId="0" applyFont="1" applyBorder="1" applyAlignment="1">
      <alignment horizontal="left"/>
    </xf>
    <xf numFmtId="0" fontId="22" fillId="33" borderId="14" xfId="0" applyFont="1" applyFill="1" applyBorder="1" applyAlignment="1">
      <alignment wrapText="1"/>
    </xf>
    <xf numFmtId="0" fontId="22" fillId="33" borderId="14" xfId="0" applyFont="1" applyFill="1" applyBorder="1" applyAlignment="1">
      <alignment horizontal="center"/>
    </xf>
    <xf numFmtId="4" fontId="22" fillId="33" borderId="14" xfId="0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" fontId="22" fillId="0" borderId="14" xfId="0" applyNumberFormat="1" applyFont="1" applyFill="1" applyBorder="1" applyAlignment="1">
      <alignment horizontal="right"/>
    </xf>
    <xf numFmtId="4" fontId="23" fillId="0" borderId="14" xfId="0" applyNumberFormat="1" applyFont="1" applyFill="1" applyBorder="1" applyAlignment="1">
      <alignment horizontal="right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left"/>
    </xf>
    <xf numFmtId="0" fontId="22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3" fillId="0" borderId="0" xfId="0" applyFont="1" applyAlignment="1">
      <alignment horizontal="right"/>
    </xf>
    <xf numFmtId="0" fontId="22" fillId="0" borderId="14" xfId="0" applyFont="1" applyBorder="1" applyAlignment="1">
      <alignment horizontal="left"/>
    </xf>
    <xf numFmtId="4" fontId="22" fillId="0" borderId="14" xfId="0" applyNumberFormat="1" applyFont="1" applyBorder="1" applyAlignment="1">
      <alignment horizontal="right"/>
    </xf>
    <xf numFmtId="0" fontId="23" fillId="0" borderId="14" xfId="0" applyFont="1" applyBorder="1" applyAlignment="1">
      <alignment horizontal="left"/>
    </xf>
    <xf numFmtId="0" fontId="28" fillId="0" borderId="0" xfId="57" applyFont="1" applyAlignment="1">
      <alignment horizontal="center" wrapText="1"/>
      <protection/>
    </xf>
    <xf numFmtId="0" fontId="28" fillId="0" borderId="0" xfId="57" applyFont="1" applyAlignment="1">
      <alignment horizontal="center"/>
      <protection/>
    </xf>
    <xf numFmtId="0" fontId="22" fillId="0" borderId="14" xfId="0" applyFont="1" applyBorder="1" applyAlignment="1">
      <alignment/>
    </xf>
    <xf numFmtId="49" fontId="22" fillId="0" borderId="14" xfId="0" applyNumberFormat="1" applyFont="1" applyBorder="1" applyAlignment="1">
      <alignment horizontal="center"/>
    </xf>
    <xf numFmtId="4" fontId="22" fillId="0" borderId="14" xfId="0" applyNumberFormat="1" applyFont="1" applyBorder="1" applyAlignment="1">
      <alignment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/>
    </xf>
    <xf numFmtId="4" fontId="23" fillId="0" borderId="14" xfId="0" applyNumberFormat="1" applyFont="1" applyBorder="1" applyAlignment="1">
      <alignment/>
    </xf>
    <xf numFmtId="4" fontId="23" fillId="0" borderId="14" xfId="0" applyNumberFormat="1" applyFont="1" applyBorder="1" applyAlignment="1">
      <alignment horizontal="right"/>
    </xf>
    <xf numFmtId="0" fontId="28" fillId="0" borderId="14" xfId="0" applyFont="1" applyBorder="1" applyAlignment="1">
      <alignment vertical="top" wrapText="1"/>
    </xf>
    <xf numFmtId="49" fontId="22" fillId="0" borderId="14" xfId="0" applyNumberFormat="1" applyFont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22" fillId="0" borderId="15" xfId="0" applyFont="1" applyFill="1" applyBorder="1" applyAlignment="1">
      <alignment wrapText="1"/>
    </xf>
    <xf numFmtId="49" fontId="22" fillId="0" borderId="14" xfId="0" applyNumberFormat="1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/>
    </xf>
    <xf numFmtId="0" fontId="26" fillId="0" borderId="0" xfId="57" applyFont="1">
      <alignment/>
      <protection/>
    </xf>
    <xf numFmtId="0" fontId="26" fillId="0" borderId="0" xfId="57" applyFont="1" applyAlignment="1">
      <alignment horizontal="right" wrapText="1"/>
      <protection/>
    </xf>
    <xf numFmtId="0" fontId="26" fillId="0" borderId="0" xfId="57" applyFont="1" applyAlignment="1">
      <alignment horizontal="left" wrapText="1"/>
      <protection/>
    </xf>
    <xf numFmtId="0" fontId="26" fillId="0" borderId="0" xfId="57" applyFont="1" applyAlignment="1">
      <alignment horizontal="right"/>
      <protection/>
    </xf>
    <xf numFmtId="0" fontId="26" fillId="0" borderId="0" xfId="57" applyFont="1" applyAlignment="1">
      <alignment/>
      <protection/>
    </xf>
    <xf numFmtId="0" fontId="28" fillId="0" borderId="0" xfId="57" applyFont="1">
      <alignment/>
      <protection/>
    </xf>
    <xf numFmtId="0" fontId="26" fillId="0" borderId="0" xfId="57" applyFont="1" applyAlignment="1">
      <alignment vertical="center"/>
      <protection/>
    </xf>
    <xf numFmtId="0" fontId="26" fillId="0" borderId="0" xfId="57" applyFont="1" applyBorder="1" applyAlignment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8" fillId="0" borderId="0" xfId="57" applyFont="1" applyAlignment="1">
      <alignment horizontal="center" vertical="center"/>
      <protection/>
    </xf>
    <xf numFmtId="0" fontId="26" fillId="0" borderId="0" xfId="57" applyFont="1" applyAlignment="1">
      <alignment vertical="top"/>
      <protection/>
    </xf>
    <xf numFmtId="0" fontId="26" fillId="0" borderId="0" xfId="57" applyFont="1" applyBorder="1" applyAlignment="1">
      <alignment vertical="top"/>
      <protection/>
    </xf>
    <xf numFmtId="0" fontId="26" fillId="0" borderId="0" xfId="57" applyFont="1" applyBorder="1" applyAlignment="1">
      <alignment horizontal="right"/>
      <protection/>
    </xf>
    <xf numFmtId="0" fontId="26" fillId="0" borderId="0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/>
      <protection/>
    </xf>
    <xf numFmtId="4" fontId="28" fillId="0" borderId="0" xfId="57" applyNumberFormat="1" applyFont="1" applyBorder="1" applyAlignment="1">
      <alignment horizontal="right"/>
      <protection/>
    </xf>
    <xf numFmtId="4" fontId="26" fillId="0" borderId="0" xfId="57" applyNumberFormat="1" applyFont="1" applyBorder="1" applyAlignment="1">
      <alignment horizontal="right"/>
      <protection/>
    </xf>
    <xf numFmtId="0" fontId="2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3" fontId="26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49" fontId="26" fillId="0" borderId="14" xfId="0" applyNumberFormat="1" applyFont="1" applyBorder="1" applyAlignment="1">
      <alignment horizontal="center" wrapText="1"/>
    </xf>
    <xf numFmtId="49" fontId="24" fillId="0" borderId="14" xfId="35" applyNumberFormat="1" applyFont="1" applyBorder="1" applyProtection="1">
      <alignment horizontal="center" shrinkToFit="1"/>
      <protection/>
    </xf>
    <xf numFmtId="0" fontId="24" fillId="0" borderId="14" xfId="0" applyNumberFormat="1" applyFont="1" applyBorder="1" applyAlignment="1">
      <alignment horizontal="justify"/>
    </xf>
    <xf numFmtId="0" fontId="25" fillId="0" borderId="14" xfId="0" applyFont="1" applyBorder="1" applyAlignment="1">
      <alignment vertical="top" wrapText="1"/>
    </xf>
    <xf numFmtId="172" fontId="23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 vertical="top" wrapText="1"/>
    </xf>
    <xf numFmtId="0" fontId="25" fillId="0" borderId="14" xfId="33" applyNumberFormat="1" applyFont="1" applyBorder="1" applyAlignment="1" applyProtection="1">
      <alignment horizontal="left" wrapText="1"/>
      <protection/>
    </xf>
    <xf numFmtId="49" fontId="25" fillId="0" borderId="14" xfId="35" applyNumberFormat="1" applyFont="1" applyBorder="1" applyAlignment="1" applyProtection="1">
      <alignment horizontal="center" shrinkToFit="1"/>
      <protection/>
    </xf>
    <xf numFmtId="4" fontId="25" fillId="0" borderId="14" xfId="36" applyNumberFormat="1" applyFont="1" applyBorder="1" applyAlignment="1" applyProtection="1">
      <alignment horizontal="right" shrinkToFit="1"/>
      <protection/>
    </xf>
    <xf numFmtId="4" fontId="24" fillId="0" borderId="14" xfId="36" applyNumberFormat="1" applyFont="1" applyFill="1" applyBorder="1" applyProtection="1">
      <alignment horizontal="right" shrinkToFit="1"/>
      <protection/>
    </xf>
    <xf numFmtId="2" fontId="0" fillId="0" borderId="0" xfId="0" applyNumberFormat="1" applyFill="1" applyAlignment="1">
      <alignment horizontal="left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2" fontId="26" fillId="0" borderId="0" xfId="0" applyNumberFormat="1" applyFont="1" applyFill="1" applyBorder="1" applyAlignment="1">
      <alignment horizontal="left" wrapText="1"/>
    </xf>
    <xf numFmtId="172" fontId="28" fillId="0" borderId="14" xfId="0" applyNumberFormat="1" applyFont="1" applyFill="1" applyBorder="1" applyAlignment="1">
      <alignment wrapText="1"/>
    </xf>
    <xf numFmtId="172" fontId="26" fillId="0" borderId="18" xfId="0" applyNumberFormat="1" applyFont="1" applyFill="1" applyBorder="1" applyAlignment="1">
      <alignment horizontal="right" wrapText="1"/>
    </xf>
    <xf numFmtId="172" fontId="26" fillId="0" borderId="14" xfId="0" applyNumberFormat="1" applyFont="1" applyFill="1" applyBorder="1" applyAlignment="1">
      <alignment wrapText="1"/>
    </xf>
    <xf numFmtId="2" fontId="0" fillId="0" borderId="0" xfId="0" applyNumberFormat="1" applyFill="1" applyAlignment="1">
      <alignment wrapText="1"/>
    </xf>
    <xf numFmtId="172" fontId="23" fillId="0" borderId="14" xfId="0" applyNumberFormat="1" applyFont="1" applyFill="1" applyBorder="1" applyAlignment="1">
      <alignment wrapText="1"/>
    </xf>
    <xf numFmtId="2" fontId="14" fillId="0" borderId="0" xfId="0" applyNumberFormat="1" applyFont="1" applyFill="1" applyAlignment="1">
      <alignment wrapText="1"/>
    </xf>
    <xf numFmtId="172" fontId="30" fillId="0" borderId="14" xfId="0" applyNumberFormat="1" applyFont="1" applyFill="1" applyBorder="1" applyAlignment="1">
      <alignment horizontal="right" wrapText="1"/>
    </xf>
    <xf numFmtId="172" fontId="26" fillId="0" borderId="14" xfId="0" applyNumberFormat="1" applyFont="1" applyFill="1" applyBorder="1" applyAlignment="1">
      <alignment horizontal="right" wrapText="1"/>
    </xf>
    <xf numFmtId="172" fontId="30" fillId="0" borderId="14" xfId="0" applyNumberFormat="1" applyFont="1" applyFill="1" applyBorder="1" applyAlignment="1">
      <alignment wrapText="1"/>
    </xf>
    <xf numFmtId="2" fontId="23" fillId="0" borderId="14" xfId="0" applyNumberFormat="1" applyFont="1" applyFill="1" applyBorder="1" applyAlignment="1">
      <alignment wrapText="1"/>
    </xf>
    <xf numFmtId="0" fontId="73" fillId="0" borderId="2" xfId="34" applyNumberFormat="1" applyFont="1" applyProtection="1">
      <alignment horizontal="left" vertical="top" wrapText="1"/>
      <protection/>
    </xf>
    <xf numFmtId="0" fontId="25" fillId="0" borderId="0" xfId="0" applyFont="1" applyAlignment="1">
      <alignment/>
    </xf>
    <xf numFmtId="0" fontId="73" fillId="0" borderId="2" xfId="34" applyNumberFormat="1" applyFont="1" applyAlignment="1" applyProtection="1">
      <alignment horizontal="left" vertical="top" wrapText="1"/>
      <protection/>
    </xf>
    <xf numFmtId="4" fontId="24" fillId="34" borderId="14" xfId="36" applyNumberFormat="1" applyFont="1" applyFill="1" applyBorder="1" applyProtection="1">
      <alignment horizontal="right" shrinkToFit="1"/>
      <protection/>
    </xf>
    <xf numFmtId="49" fontId="23" fillId="34" borderId="14" xfId="0" applyNumberFormat="1" applyFont="1" applyFill="1" applyBorder="1" applyAlignment="1">
      <alignment horizontal="center"/>
    </xf>
    <xf numFmtId="49" fontId="28" fillId="34" borderId="14" xfId="0" applyNumberFormat="1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 wrapText="1"/>
    </xf>
    <xf numFmtId="49" fontId="22" fillId="34" borderId="14" xfId="0" applyNumberFormat="1" applyFont="1" applyFill="1" applyBorder="1" applyAlignment="1">
      <alignment horizontal="center"/>
    </xf>
    <xf numFmtId="49" fontId="22" fillId="34" borderId="14" xfId="0" applyNumberFormat="1" applyFont="1" applyFill="1" applyBorder="1" applyAlignment="1">
      <alignment horizontal="center" wrapText="1"/>
    </xf>
    <xf numFmtId="49" fontId="23" fillId="34" borderId="14" xfId="0" applyNumberFormat="1" applyFont="1" applyFill="1" applyBorder="1" applyAlignment="1">
      <alignment horizontal="center" wrapText="1"/>
    </xf>
    <xf numFmtId="4" fontId="24" fillId="0" borderId="14" xfId="36" applyNumberFormat="1" applyFont="1" applyFill="1" applyBorder="1" applyAlignment="1" applyProtection="1">
      <alignment horizontal="right" shrinkToFit="1"/>
      <protection/>
    </xf>
    <xf numFmtId="0" fontId="25" fillId="0" borderId="14" xfId="0" applyFont="1" applyFill="1" applyBorder="1" applyAlignment="1">
      <alignment horizontal="left" vertical="top" wrapText="1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172" fontId="28" fillId="0" borderId="14" xfId="0" applyNumberFormat="1" applyFont="1" applyFill="1" applyBorder="1" applyAlignment="1">
      <alignment horizontal="right" wrapText="1"/>
    </xf>
    <xf numFmtId="172" fontId="23" fillId="0" borderId="14" xfId="0" applyNumberFormat="1" applyFont="1" applyFill="1" applyBorder="1" applyAlignment="1">
      <alignment horizontal="right" wrapText="1"/>
    </xf>
    <xf numFmtId="172" fontId="22" fillId="0" borderId="14" xfId="0" applyNumberFormat="1" applyFont="1" applyFill="1" applyBorder="1" applyAlignment="1">
      <alignment horizontal="right" wrapText="1"/>
    </xf>
    <xf numFmtId="2" fontId="74" fillId="0" borderId="0" xfId="0" applyNumberFormat="1" applyFont="1" applyFill="1" applyAlignment="1">
      <alignment horizontal="left" wrapText="1"/>
    </xf>
    <xf numFmtId="49" fontId="74" fillId="0" borderId="0" xfId="0" applyNumberFormat="1" applyFont="1" applyFill="1" applyAlignment="1">
      <alignment horizontal="center" wrapText="1"/>
    </xf>
    <xf numFmtId="49" fontId="74" fillId="0" borderId="0" xfId="0" applyNumberFormat="1" applyFont="1" applyFill="1" applyAlignment="1">
      <alignment wrapText="1"/>
    </xf>
    <xf numFmtId="172" fontId="74" fillId="0" borderId="0" xfId="0" applyNumberFormat="1" applyFont="1" applyFill="1" applyAlignment="1">
      <alignment wrapText="1"/>
    </xf>
    <xf numFmtId="0" fontId="75" fillId="0" borderId="0" xfId="0" applyFont="1" applyFill="1" applyAlignment="1">
      <alignment/>
    </xf>
    <xf numFmtId="172" fontId="75" fillId="0" borderId="0" xfId="0" applyNumberFormat="1" applyFont="1" applyFill="1" applyAlignment="1">
      <alignment wrapText="1"/>
    </xf>
    <xf numFmtId="2" fontId="0" fillId="0" borderId="0" xfId="0" applyNumberFormat="1" applyFill="1" applyBorder="1" applyAlignment="1">
      <alignment horizontal="left" wrapText="1"/>
    </xf>
    <xf numFmtId="2" fontId="0" fillId="0" borderId="19" xfId="0" applyNumberFormat="1" applyFill="1" applyBorder="1" applyAlignment="1">
      <alignment horizontal="center" wrapText="1"/>
    </xf>
    <xf numFmtId="2" fontId="0" fillId="0" borderId="0" xfId="0" applyNumberFormat="1" applyFill="1" applyAlignment="1">
      <alignment vertical="center" wrapText="1"/>
    </xf>
    <xf numFmtId="49" fontId="74" fillId="0" borderId="14" xfId="0" applyNumberFormat="1" applyFont="1" applyFill="1" applyBorder="1" applyAlignment="1">
      <alignment horizontal="center" wrapText="1"/>
    </xf>
    <xf numFmtId="2" fontId="28" fillId="35" borderId="14" xfId="0" applyNumberFormat="1" applyFont="1" applyFill="1" applyBorder="1" applyAlignment="1">
      <alignment horizontal="left" wrapText="1"/>
    </xf>
    <xf numFmtId="49" fontId="28" fillId="35" borderId="14" xfId="0" applyNumberFormat="1" applyFont="1" applyFill="1" applyBorder="1" applyAlignment="1">
      <alignment horizontal="center" wrapText="1"/>
    </xf>
    <xf numFmtId="49" fontId="26" fillId="35" borderId="14" xfId="0" applyNumberFormat="1" applyFont="1" applyFill="1" applyBorder="1" applyAlignment="1">
      <alignment wrapText="1"/>
    </xf>
    <xf numFmtId="172" fontId="28" fillId="35" borderId="14" xfId="0" applyNumberFormat="1" applyFont="1" applyFill="1" applyBorder="1" applyAlignment="1">
      <alignment horizontal="right" wrapText="1"/>
    </xf>
    <xf numFmtId="172" fontId="28" fillId="35" borderId="14" xfId="0" applyNumberFormat="1" applyFont="1" applyFill="1" applyBorder="1" applyAlignment="1">
      <alignment wrapText="1"/>
    </xf>
    <xf numFmtId="172" fontId="74" fillId="0" borderId="14" xfId="0" applyNumberFormat="1" applyFont="1" applyFill="1" applyBorder="1" applyAlignment="1">
      <alignment wrapText="1"/>
    </xf>
    <xf numFmtId="172" fontId="76" fillId="0" borderId="14" xfId="0" applyNumberFormat="1" applyFont="1" applyFill="1" applyBorder="1" applyAlignment="1">
      <alignment wrapText="1"/>
    </xf>
    <xf numFmtId="49" fontId="26" fillId="35" borderId="14" xfId="0" applyNumberFormat="1" applyFont="1" applyFill="1" applyBorder="1" applyAlignment="1">
      <alignment horizontal="center" wrapText="1"/>
    </xf>
    <xf numFmtId="2" fontId="64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49" fontId="15" fillId="0" borderId="14" xfId="0" applyNumberFormat="1" applyFont="1" applyFill="1" applyBorder="1" applyAlignment="1">
      <alignment wrapText="1"/>
    </xf>
    <xf numFmtId="2" fontId="36" fillId="0" borderId="0" xfId="0" applyNumberFormat="1" applyFont="1" applyFill="1" applyAlignment="1">
      <alignment wrapText="1"/>
    </xf>
    <xf numFmtId="49" fontId="17" fillId="0" borderId="14" xfId="0" applyNumberFormat="1" applyFont="1" applyFill="1" applyBorder="1" applyAlignment="1">
      <alignment horizontal="center" wrapText="1"/>
    </xf>
    <xf numFmtId="172" fontId="22" fillId="0" borderId="14" xfId="0" applyNumberFormat="1" applyFont="1" applyFill="1" applyBorder="1" applyAlignment="1">
      <alignment wrapText="1"/>
    </xf>
    <xf numFmtId="49" fontId="16" fillId="0" borderId="14" xfId="0" applyNumberFormat="1" applyFont="1" applyFill="1" applyBorder="1" applyAlignment="1">
      <alignment horizontal="center" wrapText="1"/>
    </xf>
    <xf numFmtId="2" fontId="36" fillId="0" borderId="0" xfId="0" applyNumberFormat="1" applyFont="1" applyFill="1" applyAlignment="1">
      <alignment wrapText="1"/>
    </xf>
    <xf numFmtId="49" fontId="18" fillId="0" borderId="14" xfId="0" applyNumberFormat="1" applyFont="1" applyFill="1" applyBorder="1" applyAlignment="1">
      <alignment wrapText="1"/>
    </xf>
    <xf numFmtId="0" fontId="77" fillId="0" borderId="0" xfId="0" applyFont="1" applyAlignment="1">
      <alignment/>
    </xf>
    <xf numFmtId="49" fontId="38" fillId="0" borderId="14" xfId="0" applyNumberFormat="1" applyFont="1" applyFill="1" applyBorder="1" applyAlignment="1">
      <alignment horizontal="center" wrapText="1"/>
    </xf>
    <xf numFmtId="2" fontId="30" fillId="0" borderId="14" xfId="0" applyNumberFormat="1" applyFont="1" applyFill="1" applyBorder="1" applyAlignment="1">
      <alignment horizontal="center" wrapText="1"/>
    </xf>
    <xf numFmtId="2" fontId="28" fillId="35" borderId="14" xfId="0" applyNumberFormat="1" applyFont="1" applyFill="1" applyBorder="1" applyAlignment="1">
      <alignment wrapText="1"/>
    </xf>
    <xf numFmtId="49" fontId="15" fillId="35" borderId="14" xfId="0" applyNumberFormat="1" applyFont="1" applyFill="1" applyBorder="1" applyAlignment="1">
      <alignment wrapText="1"/>
    </xf>
    <xf numFmtId="49" fontId="38" fillId="0" borderId="14" xfId="0" applyNumberFormat="1" applyFont="1" applyFill="1" applyBorder="1" applyAlignment="1">
      <alignment wrapText="1"/>
    </xf>
    <xf numFmtId="2" fontId="37" fillId="0" borderId="0" xfId="0" applyNumberFormat="1" applyFont="1" applyFill="1" applyAlignment="1">
      <alignment wrapText="1"/>
    </xf>
    <xf numFmtId="2" fontId="13" fillId="0" borderId="0" xfId="0" applyNumberFormat="1" applyFont="1" applyFill="1" applyAlignment="1">
      <alignment wrapText="1"/>
    </xf>
    <xf numFmtId="0" fontId="77" fillId="0" borderId="14" xfId="0" applyFont="1" applyFill="1" applyBorder="1" applyAlignment="1">
      <alignment/>
    </xf>
    <xf numFmtId="0" fontId="78" fillId="0" borderId="14" xfId="0" applyFont="1" applyFill="1" applyBorder="1" applyAlignment="1">
      <alignment/>
    </xf>
    <xf numFmtId="2" fontId="14" fillId="35" borderId="14" xfId="0" applyNumberFormat="1" applyFont="1" applyFill="1" applyBorder="1" applyAlignment="1">
      <alignment horizontal="left" wrapText="1"/>
    </xf>
    <xf numFmtId="49" fontId="14" fillId="35" borderId="14" xfId="0" applyNumberFormat="1" applyFont="1" applyFill="1" applyBorder="1" applyAlignment="1">
      <alignment horizontal="center" wrapText="1"/>
    </xf>
    <xf numFmtId="49" fontId="14" fillId="35" borderId="14" xfId="0" applyNumberFormat="1" applyFont="1" applyFill="1" applyBorder="1" applyAlignment="1">
      <alignment wrapText="1"/>
    </xf>
    <xf numFmtId="172" fontId="74" fillId="0" borderId="14" xfId="0" applyNumberFormat="1" applyFont="1" applyFill="1" applyBorder="1" applyAlignment="1">
      <alignment horizontal="center" vertical="center" wrapText="1"/>
    </xf>
    <xf numFmtId="49" fontId="22" fillId="35" borderId="14" xfId="0" applyNumberFormat="1" applyFont="1" applyFill="1" applyBorder="1" applyAlignment="1">
      <alignment horizontal="center" wrapText="1"/>
    </xf>
    <xf numFmtId="49" fontId="23" fillId="35" borderId="14" xfId="0" applyNumberFormat="1" applyFont="1" applyFill="1" applyBorder="1" applyAlignment="1">
      <alignment horizontal="center" wrapText="1"/>
    </xf>
    <xf numFmtId="172" fontId="22" fillId="35" borderId="14" xfId="0" applyNumberFormat="1" applyFont="1" applyFill="1" applyBorder="1" applyAlignment="1">
      <alignment horizontal="right" wrapText="1"/>
    </xf>
    <xf numFmtId="172" fontId="22" fillId="35" borderId="14" xfId="0" applyNumberFormat="1" applyFont="1" applyFill="1" applyBorder="1" applyAlignment="1">
      <alignment wrapText="1"/>
    </xf>
    <xf numFmtId="2" fontId="26" fillId="35" borderId="14" xfId="0" applyNumberFormat="1" applyFont="1" applyFill="1" applyBorder="1" applyAlignment="1">
      <alignment horizontal="left" wrapText="1"/>
    </xf>
    <xf numFmtId="172" fontId="28" fillId="0" borderId="18" xfId="0" applyNumberFormat="1" applyFont="1" applyFill="1" applyBorder="1" applyAlignment="1">
      <alignment horizontal="right" wrapText="1"/>
    </xf>
    <xf numFmtId="172" fontId="28" fillId="35" borderId="18" xfId="0" applyNumberFormat="1" applyFont="1" applyFill="1" applyBorder="1" applyAlignment="1">
      <alignment horizontal="right" wrapText="1"/>
    </xf>
    <xf numFmtId="0" fontId="28" fillId="0" borderId="14" xfId="0" applyFont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left"/>
    </xf>
    <xf numFmtId="172" fontId="23" fillId="0" borderId="0" xfId="0" applyNumberFormat="1" applyFont="1" applyFill="1" applyAlignment="1">
      <alignment horizontal="left"/>
    </xf>
    <xf numFmtId="0" fontId="23" fillId="0" borderId="0" xfId="0" applyFont="1" applyAlignment="1">
      <alignment horizontal="left" wrapText="1"/>
    </xf>
    <xf numFmtId="0" fontId="23" fillId="0" borderId="14" xfId="0" applyFont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4" fontId="23" fillId="34" borderId="0" xfId="0" applyNumberFormat="1" applyFont="1" applyFill="1" applyAlignment="1">
      <alignment horizontal="left"/>
    </xf>
    <xf numFmtId="172" fontId="23" fillId="34" borderId="0" xfId="0" applyNumberFormat="1" applyFont="1" applyFill="1" applyAlignment="1">
      <alignment horizontal="left"/>
    </xf>
    <xf numFmtId="4" fontId="28" fillId="0" borderId="14" xfId="0" applyNumberFormat="1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172" fontId="74" fillId="0" borderId="14" xfId="0" applyNumberFormat="1" applyFont="1" applyFill="1" applyBorder="1" applyAlignment="1">
      <alignment horizontal="center" vertical="center" wrapText="1"/>
    </xf>
    <xf numFmtId="49" fontId="74" fillId="0" borderId="0" xfId="0" applyNumberFormat="1" applyFont="1" applyFill="1" applyAlignment="1">
      <alignment horizontal="center" wrapText="1"/>
    </xf>
    <xf numFmtId="2" fontId="74" fillId="0" borderId="14" xfId="0" applyNumberFormat="1" applyFont="1" applyFill="1" applyBorder="1" applyAlignment="1">
      <alignment horizontal="center" vertical="center" wrapText="1"/>
    </xf>
    <xf numFmtId="49" fontId="74" fillId="0" borderId="14" xfId="0" applyNumberFormat="1" applyFont="1" applyFill="1" applyBorder="1" applyAlignment="1">
      <alignment horizontal="center" vertical="center" wrapText="1"/>
    </xf>
    <xf numFmtId="172" fontId="74" fillId="0" borderId="0" xfId="0" applyNumberFormat="1" applyFont="1" applyFill="1" applyAlignment="1">
      <alignment horizontal="center" wrapText="1"/>
    </xf>
    <xf numFmtId="2" fontId="74" fillId="0" borderId="0" xfId="0" applyNumberFormat="1" applyFont="1" applyFill="1" applyAlignment="1">
      <alignment horizontal="center" wrapText="1"/>
    </xf>
    <xf numFmtId="0" fontId="75" fillId="0" borderId="0" xfId="0" applyFont="1" applyFill="1" applyAlignment="1">
      <alignment horizontal="center"/>
    </xf>
    <xf numFmtId="0" fontId="23" fillId="0" borderId="0" xfId="0" applyFont="1" applyAlignment="1">
      <alignment horizontal="right" wrapText="1"/>
    </xf>
    <xf numFmtId="0" fontId="75" fillId="0" borderId="0" xfId="0" applyFont="1" applyFill="1" applyAlignment="1">
      <alignment horizontal="center" wrapText="1"/>
    </xf>
    <xf numFmtId="2" fontId="28" fillId="0" borderId="0" xfId="0" applyNumberFormat="1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0" fontId="28" fillId="0" borderId="0" xfId="57" applyFont="1" applyAlignment="1">
      <alignment horizontal="center" wrapText="1"/>
      <protection/>
    </xf>
    <xf numFmtId="0" fontId="28" fillId="0" borderId="0" xfId="57" applyFont="1" applyAlignment="1">
      <alignment horizontal="center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8" fillId="0" borderId="22" xfId="57" applyFont="1" applyBorder="1" applyAlignment="1">
      <alignment horizontal="center" vertical="center" wrapText="1"/>
      <protection/>
    </xf>
    <xf numFmtId="0" fontId="8" fillId="0" borderId="23" xfId="57" applyFont="1" applyBorder="1" applyAlignment="1">
      <alignment horizontal="center" vertical="center" wrapText="1"/>
      <protection/>
    </xf>
    <xf numFmtId="0" fontId="8" fillId="0" borderId="24" xfId="57" applyFont="1" applyBorder="1" applyAlignment="1">
      <alignment horizontal="center" vertical="center" wrapText="1"/>
      <protection/>
    </xf>
    <xf numFmtId="0" fontId="8" fillId="0" borderId="25" xfId="57" applyFont="1" applyBorder="1" applyAlignment="1">
      <alignment horizontal="center" vertical="center" wrapText="1"/>
      <protection/>
    </xf>
    <xf numFmtId="0" fontId="8" fillId="0" borderId="26" xfId="57" applyFont="1" applyBorder="1" applyAlignment="1">
      <alignment horizontal="center" vertical="center" wrapText="1"/>
      <protection/>
    </xf>
    <xf numFmtId="0" fontId="8" fillId="0" borderId="27" xfId="57" applyFont="1" applyBorder="1" applyAlignment="1">
      <alignment horizontal="center" vertical="center" wrapText="1"/>
      <protection/>
    </xf>
    <xf numFmtId="0" fontId="26" fillId="0" borderId="0" xfId="57" applyFont="1" applyAlignment="1">
      <alignment wrapText="1"/>
      <protection/>
    </xf>
    <xf numFmtId="0" fontId="22" fillId="0" borderId="0" xfId="0" applyFont="1" applyAlignment="1">
      <alignment horizontal="center"/>
    </xf>
    <xf numFmtId="172" fontId="74" fillId="0" borderId="0" xfId="0" applyNumberFormat="1" applyFont="1" applyFill="1" applyAlignment="1">
      <alignment horizontal="right" wrapText="1"/>
    </xf>
    <xf numFmtId="2" fontId="0" fillId="0" borderId="0" xfId="0" applyNumberFormat="1" applyFill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xl52" xfId="35"/>
    <cellStyle name="xl5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приложения к решению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8"/>
  <sheetViews>
    <sheetView view="pageBreakPreview" zoomScaleSheetLayoutView="100" zoomScalePageLayoutView="0" workbookViewId="0" topLeftCell="A1">
      <selection activeCell="A266" sqref="A266"/>
    </sheetView>
  </sheetViews>
  <sheetFormatPr defaultColWidth="9.00390625" defaultRowHeight="12.75"/>
  <cols>
    <col min="1" max="1" width="54.25390625" style="70" customWidth="1"/>
    <col min="2" max="2" width="7.75390625" style="70" customWidth="1"/>
    <col min="3" max="3" width="23.25390625" style="69" customWidth="1"/>
    <col min="4" max="4" width="19.25390625" style="124" customWidth="1"/>
    <col min="5" max="5" width="17.00390625" style="69" customWidth="1"/>
    <col min="6" max="16384" width="9.125" style="70" customWidth="1"/>
  </cols>
  <sheetData>
    <row r="1" spans="1:4" ht="15.75">
      <c r="A1" s="67"/>
      <c r="B1" s="67"/>
      <c r="C1" s="287" t="s">
        <v>959</v>
      </c>
      <c r="D1" s="287"/>
    </row>
    <row r="2" spans="1:4" ht="85.5" customHeight="1">
      <c r="A2" s="67"/>
      <c r="B2" s="67"/>
      <c r="C2" s="287" t="s">
        <v>1409</v>
      </c>
      <c r="D2" s="287"/>
    </row>
    <row r="3" spans="1:4" ht="15.75">
      <c r="A3" s="67"/>
      <c r="B3" s="67"/>
      <c r="C3" s="285" t="s">
        <v>1410</v>
      </c>
      <c r="D3" s="286"/>
    </row>
    <row r="4" spans="1:4" ht="15.75">
      <c r="A4" s="67"/>
      <c r="B4" s="67"/>
      <c r="C4" s="71"/>
      <c r="D4" s="72"/>
    </row>
    <row r="5" spans="1:4" ht="44.25" customHeight="1">
      <c r="A5" s="290" t="s">
        <v>1411</v>
      </c>
      <c r="B5" s="290"/>
      <c r="C5" s="290"/>
      <c r="D5" s="290"/>
    </row>
    <row r="6" spans="1:4" ht="15.75">
      <c r="A6" s="67"/>
      <c r="B6" s="67"/>
      <c r="C6" s="71"/>
      <c r="D6" s="72"/>
    </row>
    <row r="7" spans="1:4" ht="15.75">
      <c r="A7" s="67"/>
      <c r="B7" s="67"/>
      <c r="C7" s="73"/>
      <c r="D7" s="72" t="s">
        <v>711</v>
      </c>
    </row>
    <row r="8" spans="1:4" ht="45.75" customHeight="1">
      <c r="A8" s="284" t="s">
        <v>484</v>
      </c>
      <c r="B8" s="284" t="s">
        <v>481</v>
      </c>
      <c r="C8" s="288"/>
      <c r="D8" s="289" t="s">
        <v>483</v>
      </c>
    </row>
    <row r="9" spans="1:4" ht="86.25" customHeight="1">
      <c r="A9" s="284"/>
      <c r="B9" s="74" t="s">
        <v>482</v>
      </c>
      <c r="C9" s="74" t="s">
        <v>485</v>
      </c>
      <c r="D9" s="289"/>
    </row>
    <row r="10" spans="1:4" ht="15.75">
      <c r="A10" s="189">
        <v>1</v>
      </c>
      <c r="B10" s="190">
        <v>2</v>
      </c>
      <c r="C10" s="190">
        <v>3</v>
      </c>
      <c r="D10" s="191">
        <v>4</v>
      </c>
    </row>
    <row r="11" spans="1:4" ht="15.75">
      <c r="A11" s="192" t="s">
        <v>554</v>
      </c>
      <c r="B11" s="193"/>
      <c r="C11" s="190"/>
      <c r="D11" s="77">
        <f>D112+D13+D23+D25+D30+D32+D40+D42+D45+D90+D102+D104+D108+D110+D142+D144+D147+D152+D154+D156+D210+D232+D255+D149</f>
        <v>759617497.63</v>
      </c>
    </row>
    <row r="12" spans="1:4" ht="15.75">
      <c r="A12" s="146" t="s">
        <v>555</v>
      </c>
      <c r="B12" s="193"/>
      <c r="C12" s="190"/>
      <c r="D12" s="191"/>
    </row>
    <row r="13" spans="1:4" ht="38.25" customHeight="1">
      <c r="A13" s="75" t="s">
        <v>262</v>
      </c>
      <c r="B13" s="76" t="s">
        <v>488</v>
      </c>
      <c r="C13" s="42"/>
      <c r="D13" s="77">
        <f>SUM(D14:D20)</f>
        <v>876785.9299999999</v>
      </c>
    </row>
    <row r="14" spans="1:4" ht="26.25" hidden="1">
      <c r="A14" s="43" t="s">
        <v>263</v>
      </c>
      <c r="B14" s="78" t="s">
        <v>488</v>
      </c>
      <c r="C14" s="79" t="s">
        <v>960</v>
      </c>
      <c r="D14" s="80"/>
    </row>
    <row r="15" spans="1:4" ht="26.25">
      <c r="A15" s="43" t="s">
        <v>263</v>
      </c>
      <c r="B15" s="78" t="s">
        <v>488</v>
      </c>
      <c r="C15" s="79" t="s">
        <v>196</v>
      </c>
      <c r="D15" s="80">
        <v>49813.41</v>
      </c>
    </row>
    <row r="16" spans="1:4" ht="15.75">
      <c r="A16" s="43" t="s">
        <v>264</v>
      </c>
      <c r="B16" s="78" t="s">
        <v>488</v>
      </c>
      <c r="C16" s="79" t="s">
        <v>197</v>
      </c>
      <c r="D16" s="80">
        <v>260532.43</v>
      </c>
    </row>
    <row r="17" spans="1:4" ht="15.75">
      <c r="A17" s="43" t="s">
        <v>199</v>
      </c>
      <c r="B17" s="78" t="s">
        <v>488</v>
      </c>
      <c r="C17" s="79" t="s">
        <v>961</v>
      </c>
      <c r="D17" s="80">
        <v>4549.13</v>
      </c>
    </row>
    <row r="18" spans="1:4" ht="15" customHeight="1">
      <c r="A18" s="43" t="s">
        <v>199</v>
      </c>
      <c r="B18" s="78" t="s">
        <v>488</v>
      </c>
      <c r="C18" s="79" t="s">
        <v>198</v>
      </c>
      <c r="D18" s="80">
        <v>550526.1</v>
      </c>
    </row>
    <row r="19" spans="1:4" ht="15" customHeight="1" hidden="1">
      <c r="A19" s="43" t="s">
        <v>200</v>
      </c>
      <c r="B19" s="78" t="s">
        <v>488</v>
      </c>
      <c r="C19" s="79" t="s">
        <v>201</v>
      </c>
      <c r="D19" s="80">
        <v>0</v>
      </c>
    </row>
    <row r="20" spans="1:4" ht="89.25" customHeight="1">
      <c r="A20" s="43" t="s">
        <v>1439</v>
      </c>
      <c r="B20" s="78" t="s">
        <v>488</v>
      </c>
      <c r="C20" s="79" t="s">
        <v>1440</v>
      </c>
      <c r="D20" s="80">
        <v>11364.86</v>
      </c>
    </row>
    <row r="21" spans="1:4" ht="26.25" hidden="1">
      <c r="A21" s="75" t="s">
        <v>96</v>
      </c>
      <c r="B21" s="81" t="s">
        <v>95</v>
      </c>
      <c r="C21" s="79"/>
      <c r="D21" s="77">
        <f>D22</f>
        <v>0</v>
      </c>
    </row>
    <row r="22" spans="1:4" ht="39" hidden="1">
      <c r="A22" s="43" t="s">
        <v>701</v>
      </c>
      <c r="B22" s="78" t="s">
        <v>95</v>
      </c>
      <c r="C22" s="79" t="s">
        <v>550</v>
      </c>
      <c r="D22" s="80"/>
    </row>
    <row r="23" spans="1:4" ht="15.75" hidden="1">
      <c r="A23" s="220" t="s">
        <v>820</v>
      </c>
      <c r="B23" s="81" t="s">
        <v>821</v>
      </c>
      <c r="C23" s="79"/>
      <c r="D23" s="77">
        <f>D24</f>
        <v>0</v>
      </c>
    </row>
    <row r="24" spans="1:4" ht="38.25" hidden="1">
      <c r="A24" s="219" t="s">
        <v>822</v>
      </c>
      <c r="B24" s="78" t="s">
        <v>821</v>
      </c>
      <c r="C24" s="79" t="s">
        <v>823</v>
      </c>
      <c r="D24" s="80">
        <v>0</v>
      </c>
    </row>
    <row r="25" spans="1:4" ht="15.75">
      <c r="A25" s="82" t="s">
        <v>449</v>
      </c>
      <c r="B25" s="81" t="s">
        <v>498</v>
      </c>
      <c r="C25" s="84"/>
      <c r="D25" s="77">
        <f>SUM(D26:D29)</f>
        <v>4323508.109999999</v>
      </c>
    </row>
    <row r="26" spans="1:4" ht="91.5" customHeight="1">
      <c r="A26" s="219" t="s">
        <v>812</v>
      </c>
      <c r="B26" s="78" t="s">
        <v>498</v>
      </c>
      <c r="C26" s="79" t="s">
        <v>813</v>
      </c>
      <c r="D26" s="93">
        <v>2167405.06</v>
      </c>
    </row>
    <row r="27" spans="1:4" ht="102.75" customHeight="1">
      <c r="A27" s="219" t="s">
        <v>814</v>
      </c>
      <c r="B27" s="78" t="s">
        <v>498</v>
      </c>
      <c r="C27" s="79" t="s">
        <v>815</v>
      </c>
      <c r="D27" s="93">
        <v>11707.34</v>
      </c>
    </row>
    <row r="28" spans="1:4" ht="90" customHeight="1">
      <c r="A28" s="219" t="s">
        <v>816</v>
      </c>
      <c r="B28" s="78" t="s">
        <v>498</v>
      </c>
      <c r="C28" s="79" t="s">
        <v>817</v>
      </c>
      <c r="D28" s="93">
        <v>2393059.96</v>
      </c>
    </row>
    <row r="29" spans="1:4" ht="87" customHeight="1">
      <c r="A29" s="219" t="s">
        <v>818</v>
      </c>
      <c r="B29" s="78" t="s">
        <v>498</v>
      </c>
      <c r="C29" s="79" t="s">
        <v>819</v>
      </c>
      <c r="D29" s="93">
        <v>-248664.25</v>
      </c>
    </row>
    <row r="30" spans="1:4" ht="39" hidden="1">
      <c r="A30" s="82" t="s">
        <v>265</v>
      </c>
      <c r="B30" s="76">
        <v>106</v>
      </c>
      <c r="C30" s="42"/>
      <c r="D30" s="77">
        <f>D31</f>
        <v>0</v>
      </c>
    </row>
    <row r="31" spans="1:4" ht="39" hidden="1">
      <c r="A31" s="83" t="s">
        <v>701</v>
      </c>
      <c r="B31" s="78">
        <v>106</v>
      </c>
      <c r="C31" s="79" t="s">
        <v>267</v>
      </c>
      <c r="D31" s="80">
        <v>0</v>
      </c>
    </row>
    <row r="32" spans="1:4" ht="39" hidden="1">
      <c r="A32" s="82" t="s">
        <v>266</v>
      </c>
      <c r="B32" s="42">
        <v>141</v>
      </c>
      <c r="C32" s="42"/>
      <c r="D32" s="77">
        <f>SUM(D33:D39)</f>
        <v>0</v>
      </c>
    </row>
    <row r="33" spans="1:4" ht="51" customHeight="1" hidden="1">
      <c r="A33" s="43" t="s">
        <v>962</v>
      </c>
      <c r="B33" s="44">
        <v>141</v>
      </c>
      <c r="C33" s="79" t="s">
        <v>963</v>
      </c>
      <c r="D33" s="80"/>
    </row>
    <row r="34" spans="1:4" ht="15.75" hidden="1">
      <c r="A34" s="43" t="s">
        <v>97</v>
      </c>
      <c r="B34" s="44">
        <v>141</v>
      </c>
      <c r="C34" s="79" t="s">
        <v>202</v>
      </c>
      <c r="D34" s="80">
        <v>0</v>
      </c>
    </row>
    <row r="35" spans="1:4" ht="25.5" customHeight="1" hidden="1">
      <c r="A35" s="43" t="s">
        <v>559</v>
      </c>
      <c r="B35" s="44">
        <v>141</v>
      </c>
      <c r="C35" s="79" t="s">
        <v>203</v>
      </c>
      <c r="D35" s="80">
        <v>0</v>
      </c>
    </row>
    <row r="36" spans="1:4" ht="39" hidden="1">
      <c r="A36" s="91" t="s">
        <v>258</v>
      </c>
      <c r="B36" s="44">
        <v>141</v>
      </c>
      <c r="C36" s="194" t="s">
        <v>584</v>
      </c>
      <c r="D36" s="80"/>
    </row>
    <row r="37" spans="1:4" ht="51.75" hidden="1">
      <c r="A37" s="43" t="s">
        <v>551</v>
      </c>
      <c r="B37" s="79">
        <v>141</v>
      </c>
      <c r="C37" s="79" t="s">
        <v>204</v>
      </c>
      <c r="D37" s="80">
        <v>0</v>
      </c>
    </row>
    <row r="38" spans="1:4" ht="51.75" hidden="1">
      <c r="A38" s="43" t="s">
        <v>586</v>
      </c>
      <c r="B38" s="79">
        <v>141</v>
      </c>
      <c r="C38" s="79" t="s">
        <v>587</v>
      </c>
      <c r="D38" s="80"/>
    </row>
    <row r="39" spans="1:4" ht="39" hidden="1">
      <c r="A39" s="43" t="s">
        <v>701</v>
      </c>
      <c r="B39" s="79">
        <v>141</v>
      </c>
      <c r="C39" s="79" t="s">
        <v>267</v>
      </c>
      <c r="D39" s="80">
        <v>0</v>
      </c>
    </row>
    <row r="40" spans="1:4" ht="15.75" hidden="1">
      <c r="A40" s="82" t="s">
        <v>560</v>
      </c>
      <c r="B40" s="84">
        <v>161</v>
      </c>
      <c r="C40" s="85"/>
      <c r="D40" s="86">
        <f>SUM(D41:D44)</f>
        <v>0</v>
      </c>
    </row>
    <row r="41" spans="1:4" ht="49.5" customHeight="1" hidden="1">
      <c r="A41" s="43" t="s">
        <v>962</v>
      </c>
      <c r="B41" s="79">
        <v>161</v>
      </c>
      <c r="C41" s="79" t="s">
        <v>963</v>
      </c>
      <c r="D41" s="80"/>
    </row>
    <row r="42" spans="1:4" ht="15.75" hidden="1">
      <c r="A42" s="82" t="s">
        <v>268</v>
      </c>
      <c r="B42" s="42">
        <v>157</v>
      </c>
      <c r="C42" s="42"/>
      <c r="D42" s="77">
        <f>D43</f>
        <v>0</v>
      </c>
    </row>
    <row r="43" spans="1:4" ht="39" hidden="1">
      <c r="A43" s="43" t="s">
        <v>701</v>
      </c>
      <c r="B43" s="79">
        <v>157</v>
      </c>
      <c r="C43" s="79" t="s">
        <v>267</v>
      </c>
      <c r="D43" s="80">
        <v>0</v>
      </c>
    </row>
    <row r="44" spans="1:4" ht="15.75" hidden="1">
      <c r="A44" s="221"/>
      <c r="B44" s="79">
        <v>161</v>
      </c>
      <c r="C44" s="79"/>
      <c r="D44" s="80"/>
    </row>
    <row r="45" spans="1:4" ht="26.25">
      <c r="A45" s="82" t="s">
        <v>269</v>
      </c>
      <c r="B45" s="87">
        <v>182</v>
      </c>
      <c r="C45" s="87"/>
      <c r="D45" s="77">
        <f>SUM(D46:D89)</f>
        <v>133578318.70000002</v>
      </c>
    </row>
    <row r="46" spans="1:4" ht="64.5">
      <c r="A46" s="91" t="s">
        <v>151</v>
      </c>
      <c r="B46" s="88">
        <v>182</v>
      </c>
      <c r="C46" s="79" t="s">
        <v>150</v>
      </c>
      <c r="D46" s="94">
        <v>108307905.86</v>
      </c>
    </row>
    <row r="47" spans="1:4" ht="54" customHeight="1">
      <c r="A47" s="91" t="s">
        <v>152</v>
      </c>
      <c r="B47" s="88">
        <v>182</v>
      </c>
      <c r="C47" s="79" t="s">
        <v>153</v>
      </c>
      <c r="D47" s="94">
        <v>56866.45</v>
      </c>
    </row>
    <row r="48" spans="1:4" ht="54.75" customHeight="1">
      <c r="A48" s="91" t="s">
        <v>154</v>
      </c>
      <c r="B48" s="88">
        <v>182</v>
      </c>
      <c r="C48" s="79" t="s">
        <v>155</v>
      </c>
      <c r="D48" s="94">
        <v>37792.81</v>
      </c>
    </row>
    <row r="49" spans="1:4" ht="54.75" customHeight="1" hidden="1">
      <c r="A49" s="91" t="s">
        <v>964</v>
      </c>
      <c r="B49" s="88">
        <v>182</v>
      </c>
      <c r="C49" s="79" t="s">
        <v>965</v>
      </c>
      <c r="D49" s="94">
        <v>0</v>
      </c>
    </row>
    <row r="50" spans="1:4" ht="92.25" customHeight="1">
      <c r="A50" s="91" t="s">
        <v>157</v>
      </c>
      <c r="B50" s="44">
        <v>182</v>
      </c>
      <c r="C50" s="79" t="s">
        <v>156</v>
      </c>
      <c r="D50" s="94">
        <v>68162.11</v>
      </c>
    </row>
    <row r="51" spans="1:4" ht="90.75" customHeight="1">
      <c r="A51" s="91" t="s">
        <v>158</v>
      </c>
      <c r="B51" s="44">
        <v>182</v>
      </c>
      <c r="C51" s="79" t="s">
        <v>159</v>
      </c>
      <c r="D51" s="94">
        <v>728.99</v>
      </c>
    </row>
    <row r="52" spans="1:4" ht="103.5" customHeight="1">
      <c r="A52" s="91" t="s">
        <v>160</v>
      </c>
      <c r="B52" s="44">
        <v>182</v>
      </c>
      <c r="C52" s="79" t="s">
        <v>161</v>
      </c>
      <c r="D52" s="94">
        <v>146.79</v>
      </c>
    </row>
    <row r="53" spans="1:4" ht="39">
      <c r="A53" s="91" t="s">
        <v>163</v>
      </c>
      <c r="B53" s="44">
        <v>182</v>
      </c>
      <c r="C53" s="44" t="s">
        <v>162</v>
      </c>
      <c r="D53" s="94">
        <v>1009732.8</v>
      </c>
    </row>
    <row r="54" spans="1:4" ht="39">
      <c r="A54" s="91" t="s">
        <v>164</v>
      </c>
      <c r="B54" s="44">
        <v>182</v>
      </c>
      <c r="C54" s="44" t="s">
        <v>165</v>
      </c>
      <c r="D54" s="94">
        <v>9154.94</v>
      </c>
    </row>
    <row r="55" spans="1:4" ht="50.25" customHeight="1">
      <c r="A55" s="91" t="s">
        <v>166</v>
      </c>
      <c r="B55" s="44">
        <v>182</v>
      </c>
      <c r="C55" s="44" t="s">
        <v>167</v>
      </c>
      <c r="D55" s="94">
        <v>3890.42</v>
      </c>
    </row>
    <row r="56" spans="1:4" ht="77.25">
      <c r="A56" s="91" t="s">
        <v>1412</v>
      </c>
      <c r="B56" s="44">
        <v>182</v>
      </c>
      <c r="C56" s="44" t="s">
        <v>1413</v>
      </c>
      <c r="D56" s="94">
        <v>14.19</v>
      </c>
    </row>
    <row r="57" spans="1:4" ht="26.25">
      <c r="A57" s="43" t="s">
        <v>966</v>
      </c>
      <c r="B57" s="88">
        <v>182</v>
      </c>
      <c r="C57" s="44" t="s">
        <v>967</v>
      </c>
      <c r="D57" s="80">
        <v>7434337.08</v>
      </c>
    </row>
    <row r="58" spans="1:4" ht="26.25">
      <c r="A58" s="43" t="s">
        <v>968</v>
      </c>
      <c r="B58" s="88">
        <v>182</v>
      </c>
      <c r="C58" s="44" t="s">
        <v>969</v>
      </c>
      <c r="D58" s="80">
        <v>85942.1</v>
      </c>
    </row>
    <row r="59" spans="1:4" ht="39">
      <c r="A59" s="43" t="s">
        <v>970</v>
      </c>
      <c r="B59" s="88">
        <v>182</v>
      </c>
      <c r="C59" s="44" t="s">
        <v>971</v>
      </c>
      <c r="D59" s="80">
        <v>2246.54</v>
      </c>
    </row>
    <row r="60" spans="1:4" ht="39">
      <c r="A60" s="43" t="s">
        <v>972</v>
      </c>
      <c r="B60" s="88">
        <v>182</v>
      </c>
      <c r="C60" s="44" t="s">
        <v>973</v>
      </c>
      <c r="D60" s="80">
        <v>3050285.86</v>
      </c>
    </row>
    <row r="61" spans="1:4" ht="39">
      <c r="A61" s="43" t="s">
        <v>974</v>
      </c>
      <c r="B61" s="88">
        <v>182</v>
      </c>
      <c r="C61" s="44" t="s">
        <v>975</v>
      </c>
      <c r="D61" s="80">
        <v>52713.9</v>
      </c>
    </row>
    <row r="62" spans="1:4" ht="39">
      <c r="A62" s="43" t="s">
        <v>976</v>
      </c>
      <c r="B62" s="88">
        <v>182</v>
      </c>
      <c r="C62" s="44" t="s">
        <v>977</v>
      </c>
      <c r="D62" s="80">
        <v>1085.89</v>
      </c>
    </row>
    <row r="63" spans="1:4" ht="26.25">
      <c r="A63" s="91" t="s">
        <v>831</v>
      </c>
      <c r="B63" s="88">
        <v>182</v>
      </c>
      <c r="C63" s="44" t="s">
        <v>168</v>
      </c>
      <c r="D63" s="93">
        <v>-124411.43</v>
      </c>
    </row>
    <row r="64" spans="1:4" ht="26.25">
      <c r="A64" s="91" t="s">
        <v>169</v>
      </c>
      <c r="B64" s="88">
        <v>182</v>
      </c>
      <c r="C64" s="44" t="s">
        <v>171</v>
      </c>
      <c r="D64" s="93">
        <v>16398.37</v>
      </c>
    </row>
    <row r="65" spans="1:4" ht="25.5" customHeight="1">
      <c r="A65" s="91" t="s">
        <v>170</v>
      </c>
      <c r="B65" s="88">
        <v>182</v>
      </c>
      <c r="C65" s="44" t="s">
        <v>172</v>
      </c>
      <c r="D65" s="93">
        <v>4216.23</v>
      </c>
    </row>
    <row r="66" spans="1:4" ht="39" hidden="1">
      <c r="A66" s="91" t="s">
        <v>800</v>
      </c>
      <c r="B66" s="79">
        <v>182</v>
      </c>
      <c r="C66" s="44" t="s">
        <v>510</v>
      </c>
      <c r="D66" s="93"/>
    </row>
    <row r="67" spans="1:4" ht="15.75">
      <c r="A67" s="91" t="s">
        <v>830</v>
      </c>
      <c r="B67" s="79">
        <v>182</v>
      </c>
      <c r="C67" s="44" t="s">
        <v>173</v>
      </c>
      <c r="D67" s="93">
        <v>861249.82</v>
      </c>
    </row>
    <row r="68" spans="1:4" ht="15.75">
      <c r="A68" s="91" t="s">
        <v>829</v>
      </c>
      <c r="B68" s="79">
        <v>182</v>
      </c>
      <c r="C68" s="44" t="s">
        <v>175</v>
      </c>
      <c r="D68" s="93">
        <v>5404.15</v>
      </c>
    </row>
    <row r="69" spans="1:4" ht="24.75" customHeight="1" hidden="1">
      <c r="A69" s="91" t="s">
        <v>174</v>
      </c>
      <c r="B69" s="79">
        <v>182</v>
      </c>
      <c r="C69" s="44" t="s">
        <v>176</v>
      </c>
      <c r="D69" s="93"/>
    </row>
    <row r="70" spans="1:5" ht="0.75" customHeight="1" hidden="1">
      <c r="A70" s="91" t="s">
        <v>802</v>
      </c>
      <c r="B70" s="79">
        <v>182</v>
      </c>
      <c r="C70" s="44" t="s">
        <v>513</v>
      </c>
      <c r="D70" s="93"/>
      <c r="E70" s="89"/>
    </row>
    <row r="71" spans="1:5" ht="39">
      <c r="A71" s="91" t="s">
        <v>828</v>
      </c>
      <c r="B71" s="79">
        <v>182</v>
      </c>
      <c r="C71" s="92" t="s">
        <v>177</v>
      </c>
      <c r="D71" s="93">
        <v>1782047.01</v>
      </c>
      <c r="E71" s="89"/>
    </row>
    <row r="72" spans="1:5" ht="39">
      <c r="A72" s="91" t="s">
        <v>178</v>
      </c>
      <c r="B72" s="79">
        <v>182</v>
      </c>
      <c r="C72" s="92" t="s">
        <v>179</v>
      </c>
      <c r="D72" s="93">
        <v>7043.55</v>
      </c>
      <c r="E72" s="89"/>
    </row>
    <row r="73" spans="1:5" ht="15.75">
      <c r="A73" s="91" t="s">
        <v>827</v>
      </c>
      <c r="B73" s="79">
        <v>182</v>
      </c>
      <c r="C73" s="92" t="s">
        <v>180</v>
      </c>
      <c r="D73" s="93">
        <v>117483.59</v>
      </c>
      <c r="E73" s="89"/>
    </row>
    <row r="74" spans="1:5" ht="15.75">
      <c r="A74" s="91" t="s">
        <v>826</v>
      </c>
      <c r="B74" s="79">
        <v>182</v>
      </c>
      <c r="C74" s="92" t="s">
        <v>183</v>
      </c>
      <c r="D74" s="93">
        <v>3993.82</v>
      </c>
      <c r="E74" s="89"/>
    </row>
    <row r="75" spans="1:5" ht="26.25">
      <c r="A75" s="91" t="s">
        <v>181</v>
      </c>
      <c r="B75" s="79">
        <v>182</v>
      </c>
      <c r="C75" s="92" t="s">
        <v>182</v>
      </c>
      <c r="D75" s="93">
        <v>52.38</v>
      </c>
      <c r="E75" s="89"/>
    </row>
    <row r="76" spans="1:5" ht="15.75">
      <c r="A76" s="91" t="s">
        <v>825</v>
      </c>
      <c r="B76" s="79">
        <v>182</v>
      </c>
      <c r="C76" s="92" t="s">
        <v>184</v>
      </c>
      <c r="D76" s="93">
        <v>1593632.8</v>
      </c>
      <c r="E76" s="89"/>
    </row>
    <row r="77" spans="1:5" ht="15.75">
      <c r="A77" s="91" t="s">
        <v>824</v>
      </c>
      <c r="B77" s="79">
        <v>182</v>
      </c>
      <c r="C77" s="92" t="s">
        <v>185</v>
      </c>
      <c r="D77" s="93">
        <v>12845.31</v>
      </c>
      <c r="E77" s="89"/>
    </row>
    <row r="78" spans="1:5" ht="15.75" hidden="1">
      <c r="A78" s="91" t="s">
        <v>832</v>
      </c>
      <c r="B78" s="79">
        <v>182</v>
      </c>
      <c r="C78" s="92" t="s">
        <v>833</v>
      </c>
      <c r="D78" s="93"/>
      <c r="E78" s="89"/>
    </row>
    <row r="79" spans="1:5" ht="25.5" customHeight="1">
      <c r="A79" s="91" t="s">
        <v>186</v>
      </c>
      <c r="B79" s="79">
        <v>182</v>
      </c>
      <c r="C79" s="92" t="s">
        <v>978</v>
      </c>
      <c r="D79" s="93">
        <v>7297953.76</v>
      </c>
      <c r="E79" s="89"/>
    </row>
    <row r="80" spans="1:5" ht="26.25" hidden="1">
      <c r="A80" s="91" t="s">
        <v>187</v>
      </c>
      <c r="B80" s="79">
        <v>182</v>
      </c>
      <c r="C80" s="92" t="s">
        <v>188</v>
      </c>
      <c r="D80" s="93"/>
      <c r="E80" s="89"/>
    </row>
    <row r="81" spans="1:5" ht="15.75">
      <c r="A81" s="91" t="s">
        <v>1414</v>
      </c>
      <c r="B81" s="44">
        <v>182</v>
      </c>
      <c r="C81" s="79" t="s">
        <v>188</v>
      </c>
      <c r="D81" s="46">
        <v>10109.54</v>
      </c>
      <c r="E81" s="89"/>
    </row>
    <row r="82" spans="1:5" ht="38.25" customHeight="1">
      <c r="A82" s="91" t="s">
        <v>1135</v>
      </c>
      <c r="B82" s="79">
        <v>182</v>
      </c>
      <c r="C82" s="92" t="s">
        <v>1134</v>
      </c>
      <c r="D82" s="229">
        <v>1764693.42</v>
      </c>
      <c r="E82" s="89"/>
    </row>
    <row r="83" spans="1:5" ht="39">
      <c r="A83" s="91" t="s">
        <v>1136</v>
      </c>
      <c r="B83" s="79">
        <v>182</v>
      </c>
      <c r="C83" s="92" t="s">
        <v>1137</v>
      </c>
      <c r="D83" s="229">
        <v>111574.45</v>
      </c>
      <c r="E83" s="89"/>
    </row>
    <row r="84" spans="1:5" s="96" customFormat="1" ht="39">
      <c r="A84" s="91" t="s">
        <v>243</v>
      </c>
      <c r="B84" s="44">
        <v>182</v>
      </c>
      <c r="C84" s="92" t="s">
        <v>1138</v>
      </c>
      <c r="D84" s="202">
        <v>-7925</v>
      </c>
      <c r="E84" s="95"/>
    </row>
    <row r="85" spans="1:5" ht="64.5" customHeight="1">
      <c r="A85" s="219" t="s">
        <v>1047</v>
      </c>
      <c r="B85" s="44">
        <v>182</v>
      </c>
      <c r="C85" s="92" t="s">
        <v>979</v>
      </c>
      <c r="D85" s="202">
        <v>950.2</v>
      </c>
      <c r="E85" s="89"/>
    </row>
    <row r="86" spans="1:5" ht="77.25" customHeight="1" hidden="1">
      <c r="A86" s="219" t="s">
        <v>834</v>
      </c>
      <c r="B86" s="44">
        <v>182</v>
      </c>
      <c r="C86" s="79" t="s">
        <v>205</v>
      </c>
      <c r="D86" s="202"/>
      <c r="E86" s="89"/>
    </row>
    <row r="87" spans="1:5" s="96" customFormat="1" ht="75.75" customHeight="1" hidden="1">
      <c r="A87" s="219" t="s">
        <v>835</v>
      </c>
      <c r="B87" s="44">
        <v>182</v>
      </c>
      <c r="C87" s="79" t="s">
        <v>836</v>
      </c>
      <c r="D87" s="94"/>
      <c r="E87" s="95"/>
    </row>
    <row r="88" spans="1:5" ht="65.25" customHeight="1" hidden="1">
      <c r="A88" s="43" t="s">
        <v>586</v>
      </c>
      <c r="B88" s="44">
        <v>182</v>
      </c>
      <c r="C88" s="79" t="s">
        <v>587</v>
      </c>
      <c r="D88" s="94"/>
      <c r="E88" s="89"/>
    </row>
    <row r="89" spans="1:5" ht="24.75" customHeight="1" hidden="1">
      <c r="A89" s="43" t="s">
        <v>295</v>
      </c>
      <c r="B89" s="44">
        <v>182</v>
      </c>
      <c r="C89" s="79" t="s">
        <v>587</v>
      </c>
      <c r="D89" s="94"/>
      <c r="E89" s="89"/>
    </row>
    <row r="90" spans="1:5" ht="15.75">
      <c r="A90" s="97" t="s">
        <v>270</v>
      </c>
      <c r="B90" s="42">
        <v>188</v>
      </c>
      <c r="C90" s="79"/>
      <c r="D90" s="98">
        <f>SUM(D91:D101)</f>
        <v>6868.31</v>
      </c>
      <c r="E90" s="89"/>
    </row>
    <row r="91" spans="1:5" ht="54.75" customHeight="1">
      <c r="A91" s="99" t="s">
        <v>962</v>
      </c>
      <c r="B91" s="44">
        <v>188</v>
      </c>
      <c r="C91" s="79" t="s">
        <v>963</v>
      </c>
      <c r="D91" s="100">
        <v>6868.31</v>
      </c>
      <c r="E91" s="89"/>
    </row>
    <row r="92" spans="1:5" ht="54" customHeight="1" hidden="1">
      <c r="A92" s="219" t="s">
        <v>837</v>
      </c>
      <c r="B92" s="44">
        <v>188</v>
      </c>
      <c r="C92" s="79" t="s">
        <v>838</v>
      </c>
      <c r="D92" s="100"/>
      <c r="E92" s="89"/>
    </row>
    <row r="93" spans="1:5" ht="26.25" hidden="1">
      <c r="A93" s="99" t="s">
        <v>300</v>
      </c>
      <c r="B93" s="44">
        <v>188</v>
      </c>
      <c r="C93" s="79" t="s">
        <v>189</v>
      </c>
      <c r="D93" s="100"/>
      <c r="E93" s="89"/>
    </row>
    <row r="94" spans="1:5" ht="26.25" hidden="1">
      <c r="A94" s="99" t="s">
        <v>190</v>
      </c>
      <c r="B94" s="44">
        <v>188</v>
      </c>
      <c r="C94" s="79" t="s">
        <v>191</v>
      </c>
      <c r="D94" s="100"/>
      <c r="E94" s="89"/>
    </row>
    <row r="95" spans="1:5" ht="66.75" customHeight="1" hidden="1">
      <c r="A95" s="195" t="s">
        <v>192</v>
      </c>
      <c r="B95" s="44">
        <v>188</v>
      </c>
      <c r="C95" s="79" t="s">
        <v>193</v>
      </c>
      <c r="D95" s="100"/>
      <c r="E95" s="89"/>
    </row>
    <row r="96" spans="1:5" ht="55.5" customHeight="1" hidden="1">
      <c r="A96" s="99" t="s">
        <v>980</v>
      </c>
      <c r="B96" s="44">
        <v>188</v>
      </c>
      <c r="C96" s="79" t="s">
        <v>963</v>
      </c>
      <c r="D96" s="100"/>
      <c r="E96" s="89"/>
    </row>
    <row r="97" spans="1:5" ht="0.75" customHeight="1" hidden="1">
      <c r="A97" s="99" t="s">
        <v>296</v>
      </c>
      <c r="B97" s="44">
        <v>188</v>
      </c>
      <c r="C97" s="79" t="s">
        <v>206</v>
      </c>
      <c r="D97" s="100"/>
      <c r="E97" s="89"/>
    </row>
    <row r="98" spans="1:5" ht="51" hidden="1">
      <c r="A98" s="219" t="s">
        <v>839</v>
      </c>
      <c r="B98" s="44">
        <v>188</v>
      </c>
      <c r="C98" s="79" t="s">
        <v>840</v>
      </c>
      <c r="D98" s="100"/>
      <c r="E98" s="89"/>
    </row>
    <row r="99" spans="1:5" ht="26.25" hidden="1">
      <c r="A99" s="99" t="s">
        <v>589</v>
      </c>
      <c r="B99" s="44">
        <v>188</v>
      </c>
      <c r="C99" s="79" t="s">
        <v>207</v>
      </c>
      <c r="D99" s="100"/>
      <c r="E99" s="89"/>
    </row>
    <row r="100" spans="1:5" ht="51.75" hidden="1">
      <c r="A100" s="43" t="s">
        <v>586</v>
      </c>
      <c r="B100" s="44">
        <v>188</v>
      </c>
      <c r="C100" s="79" t="s">
        <v>208</v>
      </c>
      <c r="D100" s="100"/>
      <c r="E100" s="95"/>
    </row>
    <row r="101" spans="1:5" ht="39" hidden="1">
      <c r="A101" s="43" t="s">
        <v>701</v>
      </c>
      <c r="B101" s="44">
        <v>188</v>
      </c>
      <c r="C101" s="79" t="s">
        <v>267</v>
      </c>
      <c r="D101" s="100"/>
      <c r="E101" s="89"/>
    </row>
    <row r="102" spans="1:5" ht="26.25" hidden="1">
      <c r="A102" s="97" t="s">
        <v>271</v>
      </c>
      <c r="B102" s="84">
        <v>192</v>
      </c>
      <c r="C102" s="84"/>
      <c r="D102" s="98">
        <f>D103</f>
        <v>0</v>
      </c>
      <c r="E102" s="89"/>
    </row>
    <row r="103" spans="1:5" ht="39" hidden="1">
      <c r="A103" s="101" t="s">
        <v>701</v>
      </c>
      <c r="B103" s="79">
        <v>192</v>
      </c>
      <c r="C103" s="79" t="s">
        <v>550</v>
      </c>
      <c r="D103" s="100">
        <v>0</v>
      </c>
      <c r="E103" s="89"/>
    </row>
    <row r="104" spans="1:5" ht="26.25" hidden="1">
      <c r="A104" s="102" t="s">
        <v>590</v>
      </c>
      <c r="B104" s="42">
        <v>321</v>
      </c>
      <c r="C104" s="42"/>
      <c r="D104" s="98">
        <f>SUM(D105:D106)</f>
        <v>0</v>
      </c>
      <c r="E104" s="95"/>
    </row>
    <row r="105" spans="1:5" ht="39" hidden="1">
      <c r="A105" s="101" t="s">
        <v>301</v>
      </c>
      <c r="B105" s="44">
        <v>321</v>
      </c>
      <c r="C105" s="44" t="s">
        <v>194</v>
      </c>
      <c r="D105" s="100"/>
      <c r="E105" s="89"/>
    </row>
    <row r="106" spans="1:5" ht="52.5" customHeight="1" hidden="1">
      <c r="A106" s="101" t="s">
        <v>962</v>
      </c>
      <c r="B106" s="79">
        <v>321</v>
      </c>
      <c r="C106" s="79" t="s">
        <v>963</v>
      </c>
      <c r="D106" s="100"/>
      <c r="E106" s="89"/>
    </row>
    <row r="107" spans="1:5" ht="51.75" hidden="1">
      <c r="A107" s="101" t="s">
        <v>102</v>
      </c>
      <c r="B107" s="79">
        <v>321</v>
      </c>
      <c r="C107" s="79" t="s">
        <v>208</v>
      </c>
      <c r="D107" s="100">
        <v>0</v>
      </c>
      <c r="E107" s="89"/>
    </row>
    <row r="108" spans="1:5" ht="18" customHeight="1" hidden="1">
      <c r="A108" s="102" t="s">
        <v>297</v>
      </c>
      <c r="B108" s="84">
        <v>322</v>
      </c>
      <c r="C108" s="84"/>
      <c r="D108" s="98">
        <f>D109</f>
        <v>0</v>
      </c>
      <c r="E108" s="89"/>
    </row>
    <row r="109" spans="1:5" ht="39.75" customHeight="1" hidden="1">
      <c r="A109" s="101" t="s">
        <v>298</v>
      </c>
      <c r="B109" s="79">
        <v>322</v>
      </c>
      <c r="C109" s="79" t="s">
        <v>208</v>
      </c>
      <c r="D109" s="100"/>
      <c r="E109" s="89"/>
    </row>
    <row r="110" spans="1:5" ht="15.75" hidden="1">
      <c r="A110" s="102" t="s">
        <v>272</v>
      </c>
      <c r="B110" s="42">
        <v>415</v>
      </c>
      <c r="C110" s="42"/>
      <c r="D110" s="98">
        <f>D111</f>
        <v>0</v>
      </c>
      <c r="E110" s="89"/>
    </row>
    <row r="111" spans="1:5" ht="51.75" hidden="1">
      <c r="A111" s="43" t="s">
        <v>962</v>
      </c>
      <c r="B111" s="79">
        <v>415</v>
      </c>
      <c r="C111" s="79" t="s">
        <v>963</v>
      </c>
      <c r="D111" s="100"/>
      <c r="E111" s="89"/>
    </row>
    <row r="112" spans="1:5" ht="15.75">
      <c r="A112" s="102" t="s">
        <v>981</v>
      </c>
      <c r="B112" s="84">
        <v>818</v>
      </c>
      <c r="C112" s="84"/>
      <c r="D112" s="98">
        <f>D113+D115+D116+D118+D119+D120+D125+D127+D128+D130+D131+D132+D133+D134+D135+D136+D138+D140+D141+D117+D124+D126+D129+D137+D114+D121+D122+D123+D139</f>
        <v>535778.3200000001</v>
      </c>
      <c r="E112" s="89"/>
    </row>
    <row r="113" spans="1:5" ht="64.5">
      <c r="A113" s="43" t="s">
        <v>982</v>
      </c>
      <c r="B113" s="79">
        <v>818</v>
      </c>
      <c r="C113" s="79" t="s">
        <v>983</v>
      </c>
      <c r="D113" s="100">
        <v>5000</v>
      </c>
      <c r="E113" s="89"/>
    </row>
    <row r="114" spans="1:5" ht="80.25" customHeight="1">
      <c r="A114" s="43" t="s">
        <v>1415</v>
      </c>
      <c r="B114" s="79">
        <v>818</v>
      </c>
      <c r="C114" s="79" t="s">
        <v>1416</v>
      </c>
      <c r="D114" s="100">
        <v>2000</v>
      </c>
      <c r="E114" s="89"/>
    </row>
    <row r="115" spans="1:5" ht="115.5">
      <c r="A115" s="43" t="s">
        <v>1140</v>
      </c>
      <c r="B115" s="79">
        <v>818</v>
      </c>
      <c r="C115" s="79" t="s">
        <v>1139</v>
      </c>
      <c r="D115" s="100">
        <v>12048.07</v>
      </c>
      <c r="E115" s="89"/>
    </row>
    <row r="116" spans="1:5" ht="153.75">
      <c r="A116" s="43" t="s">
        <v>1141</v>
      </c>
      <c r="B116" s="79">
        <v>818</v>
      </c>
      <c r="C116" s="79" t="s">
        <v>1142</v>
      </c>
      <c r="D116" s="100">
        <v>0</v>
      </c>
      <c r="E116" s="89"/>
    </row>
    <row r="117" spans="1:5" ht="88.5" customHeight="1">
      <c r="A117" s="43" t="s">
        <v>1143</v>
      </c>
      <c r="B117" s="79">
        <v>818</v>
      </c>
      <c r="C117" s="79" t="s">
        <v>985</v>
      </c>
      <c r="D117" s="100">
        <v>51550.29</v>
      </c>
      <c r="E117" s="89"/>
    </row>
    <row r="118" spans="1:5" ht="90" hidden="1">
      <c r="A118" s="43" t="s">
        <v>986</v>
      </c>
      <c r="B118" s="79">
        <v>818</v>
      </c>
      <c r="C118" s="79" t="s">
        <v>987</v>
      </c>
      <c r="D118" s="100"/>
      <c r="E118" s="89"/>
    </row>
    <row r="119" spans="1:5" ht="75" customHeight="1">
      <c r="A119" s="43" t="s">
        <v>988</v>
      </c>
      <c r="B119" s="79">
        <v>818</v>
      </c>
      <c r="C119" s="79" t="s">
        <v>1417</v>
      </c>
      <c r="D119" s="100">
        <v>450</v>
      </c>
      <c r="E119" s="89"/>
    </row>
    <row r="120" spans="1:5" ht="64.5">
      <c r="A120" s="43" t="s">
        <v>1418</v>
      </c>
      <c r="B120" s="79">
        <v>818</v>
      </c>
      <c r="C120" s="79" t="s">
        <v>987</v>
      </c>
      <c r="D120" s="100">
        <v>5000</v>
      </c>
      <c r="E120" s="89"/>
    </row>
    <row r="121" spans="1:5" ht="64.5">
      <c r="A121" s="43" t="s">
        <v>1418</v>
      </c>
      <c r="B121" s="79">
        <v>818</v>
      </c>
      <c r="C121" s="79" t="s">
        <v>989</v>
      </c>
      <c r="D121" s="100">
        <v>11500</v>
      </c>
      <c r="E121" s="89"/>
    </row>
    <row r="122" spans="1:5" ht="64.5">
      <c r="A122" s="43" t="s">
        <v>1418</v>
      </c>
      <c r="B122" s="79">
        <v>818</v>
      </c>
      <c r="C122" s="79" t="s">
        <v>1419</v>
      </c>
      <c r="D122" s="100">
        <v>15000</v>
      </c>
      <c r="E122" s="89"/>
    </row>
    <row r="123" spans="1:5" ht="75.75" customHeight="1">
      <c r="A123" s="43" t="s">
        <v>1420</v>
      </c>
      <c r="B123" s="79">
        <v>818</v>
      </c>
      <c r="C123" s="79" t="s">
        <v>990</v>
      </c>
      <c r="D123" s="100">
        <v>30000</v>
      </c>
      <c r="E123" s="89"/>
    </row>
    <row r="124" spans="1:5" ht="77.25" hidden="1">
      <c r="A124" s="43" t="s">
        <v>1144</v>
      </c>
      <c r="B124" s="79">
        <v>818</v>
      </c>
      <c r="C124" s="79" t="s">
        <v>1145</v>
      </c>
      <c r="D124" s="100">
        <v>0</v>
      </c>
      <c r="E124" s="89"/>
    </row>
    <row r="125" spans="1:5" ht="64.5">
      <c r="A125" s="43" t="s">
        <v>991</v>
      </c>
      <c r="B125" s="79">
        <v>818</v>
      </c>
      <c r="C125" s="79" t="s">
        <v>992</v>
      </c>
      <c r="D125" s="100">
        <v>5000</v>
      </c>
      <c r="E125" s="89"/>
    </row>
    <row r="126" spans="1:5" ht="102" customHeight="1">
      <c r="A126" s="43" t="s">
        <v>1146</v>
      </c>
      <c r="B126" s="79">
        <v>818</v>
      </c>
      <c r="C126" s="79" t="s">
        <v>1147</v>
      </c>
      <c r="D126" s="100">
        <v>10000</v>
      </c>
      <c r="E126" s="89"/>
    </row>
    <row r="127" spans="1:5" ht="90" hidden="1">
      <c r="A127" s="43" t="s">
        <v>993</v>
      </c>
      <c r="B127" s="79">
        <v>818</v>
      </c>
      <c r="C127" s="79" t="s">
        <v>994</v>
      </c>
      <c r="D127" s="100">
        <v>0</v>
      </c>
      <c r="E127" s="89"/>
    </row>
    <row r="128" spans="1:5" ht="120" customHeight="1">
      <c r="A128" s="43" t="s">
        <v>995</v>
      </c>
      <c r="B128" s="79">
        <v>818</v>
      </c>
      <c r="C128" s="79" t="s">
        <v>996</v>
      </c>
      <c r="D128" s="100">
        <v>1237.09</v>
      </c>
      <c r="E128" s="89"/>
    </row>
    <row r="129" spans="1:5" ht="166.5" hidden="1">
      <c r="A129" s="43" t="s">
        <v>1148</v>
      </c>
      <c r="B129" s="79">
        <v>818</v>
      </c>
      <c r="C129" s="79" t="s">
        <v>1149</v>
      </c>
      <c r="D129" s="100">
        <v>0</v>
      </c>
      <c r="E129" s="89"/>
    </row>
    <row r="130" spans="1:5" ht="102.75">
      <c r="A130" s="43" t="s">
        <v>997</v>
      </c>
      <c r="B130" s="79">
        <v>818</v>
      </c>
      <c r="C130" s="79" t="s">
        <v>998</v>
      </c>
      <c r="D130" s="100">
        <v>150</v>
      </c>
      <c r="E130" s="89"/>
    </row>
    <row r="131" spans="1:5" ht="76.5" customHeight="1">
      <c r="A131" s="43" t="s">
        <v>1150</v>
      </c>
      <c r="B131" s="79">
        <v>818</v>
      </c>
      <c r="C131" s="79" t="s">
        <v>1151</v>
      </c>
      <c r="D131" s="100">
        <v>500</v>
      </c>
      <c r="E131" s="89"/>
    </row>
    <row r="132" spans="1:5" ht="128.25" hidden="1">
      <c r="A132" s="43" t="s">
        <v>999</v>
      </c>
      <c r="B132" s="79">
        <v>818</v>
      </c>
      <c r="C132" s="79" t="s">
        <v>1000</v>
      </c>
      <c r="D132" s="100"/>
      <c r="E132" s="89"/>
    </row>
    <row r="133" spans="1:5" ht="153" customHeight="1">
      <c r="A133" s="43" t="s">
        <v>1001</v>
      </c>
      <c r="B133" s="79">
        <v>818</v>
      </c>
      <c r="C133" s="79" t="s">
        <v>1002</v>
      </c>
      <c r="D133" s="100">
        <v>27650</v>
      </c>
      <c r="E133" s="89"/>
    </row>
    <row r="134" spans="1:5" ht="77.25" hidden="1">
      <c r="A134" s="43" t="s">
        <v>1003</v>
      </c>
      <c r="B134" s="79">
        <v>818</v>
      </c>
      <c r="C134" s="79" t="s">
        <v>1004</v>
      </c>
      <c r="D134" s="100"/>
      <c r="E134" s="89"/>
    </row>
    <row r="135" spans="1:5" ht="77.25">
      <c r="A135" s="43" t="s">
        <v>1005</v>
      </c>
      <c r="B135" s="79">
        <v>818</v>
      </c>
      <c r="C135" s="79" t="s">
        <v>1006</v>
      </c>
      <c r="D135" s="100">
        <v>9474.35</v>
      </c>
      <c r="E135" s="89"/>
    </row>
    <row r="136" spans="1:5" ht="115.5">
      <c r="A136" s="43" t="s">
        <v>1007</v>
      </c>
      <c r="B136" s="79">
        <v>818</v>
      </c>
      <c r="C136" s="79" t="s">
        <v>1008</v>
      </c>
      <c r="D136" s="100">
        <v>10000</v>
      </c>
      <c r="E136" s="89"/>
    </row>
    <row r="137" spans="1:5" ht="64.5">
      <c r="A137" s="43" t="s">
        <v>1152</v>
      </c>
      <c r="B137" s="79">
        <v>818</v>
      </c>
      <c r="C137" s="79" t="s">
        <v>1153</v>
      </c>
      <c r="D137" s="100">
        <v>1000</v>
      </c>
      <c r="E137" s="89"/>
    </row>
    <row r="138" spans="1:5" ht="206.25" customHeight="1">
      <c r="A138" s="43" t="s">
        <v>1009</v>
      </c>
      <c r="B138" s="79">
        <v>818</v>
      </c>
      <c r="C138" s="79" t="s">
        <v>1010</v>
      </c>
      <c r="D138" s="100">
        <v>2750</v>
      </c>
      <c r="E138" s="89"/>
    </row>
    <row r="139" spans="1:5" ht="77.25">
      <c r="A139" s="43" t="s">
        <v>1421</v>
      </c>
      <c r="B139" s="79">
        <v>818</v>
      </c>
      <c r="C139" s="79" t="s">
        <v>1422</v>
      </c>
      <c r="D139" s="100">
        <v>17500</v>
      </c>
      <c r="E139" s="89"/>
    </row>
    <row r="140" spans="1:5" ht="90">
      <c r="A140" s="43" t="s">
        <v>1011</v>
      </c>
      <c r="B140" s="79">
        <v>818</v>
      </c>
      <c r="C140" s="79" t="s">
        <v>1012</v>
      </c>
      <c r="D140" s="100">
        <v>3400.7</v>
      </c>
      <c r="E140" s="89"/>
    </row>
    <row r="141" spans="1:5" ht="75.75" customHeight="1">
      <c r="A141" s="43" t="s">
        <v>1013</v>
      </c>
      <c r="B141" s="79">
        <v>818</v>
      </c>
      <c r="C141" s="79" t="s">
        <v>1014</v>
      </c>
      <c r="D141" s="100">
        <v>314567.82</v>
      </c>
      <c r="E141" s="89"/>
    </row>
    <row r="142" spans="1:5" ht="15.75" hidden="1">
      <c r="A142" s="102" t="s">
        <v>591</v>
      </c>
      <c r="B142" s="84">
        <v>833</v>
      </c>
      <c r="C142" s="84"/>
      <c r="D142" s="98">
        <f>D143</f>
        <v>0</v>
      </c>
      <c r="E142" s="95"/>
    </row>
    <row r="143" spans="1:5" ht="39" hidden="1">
      <c r="A143" s="43" t="s">
        <v>701</v>
      </c>
      <c r="B143" s="79">
        <v>833</v>
      </c>
      <c r="C143" s="79" t="s">
        <v>550</v>
      </c>
      <c r="D143" s="100"/>
      <c r="E143" s="103"/>
    </row>
    <row r="144" spans="1:5" ht="25.5" customHeight="1">
      <c r="A144" s="102" t="s">
        <v>299</v>
      </c>
      <c r="B144" s="84">
        <v>850</v>
      </c>
      <c r="C144" s="84"/>
      <c r="D144" s="98">
        <f>D145+D146+D148</f>
        <v>122541</v>
      </c>
      <c r="E144" s="103"/>
    </row>
    <row r="145" spans="1:5" ht="77.25" hidden="1">
      <c r="A145" s="91" t="s">
        <v>1013</v>
      </c>
      <c r="B145" s="79">
        <v>850</v>
      </c>
      <c r="C145" s="92" t="s">
        <v>1015</v>
      </c>
      <c r="D145" s="93"/>
      <c r="E145" s="103"/>
    </row>
    <row r="146" spans="1:5" ht="108.75" customHeight="1" hidden="1">
      <c r="A146" s="219" t="s">
        <v>1016</v>
      </c>
      <c r="B146" s="79">
        <v>850</v>
      </c>
      <c r="C146" s="79" t="s">
        <v>963</v>
      </c>
      <c r="D146" s="100">
        <v>0</v>
      </c>
      <c r="E146" s="103"/>
    </row>
    <row r="147" spans="1:5" s="96" customFormat="1" ht="30" customHeight="1" hidden="1">
      <c r="A147" s="102"/>
      <c r="B147" s="84">
        <v>874</v>
      </c>
      <c r="C147" s="84"/>
      <c r="D147" s="98"/>
      <c r="E147" s="104"/>
    </row>
    <row r="148" spans="1:5" ht="76.5" customHeight="1">
      <c r="A148" s="43" t="s">
        <v>1017</v>
      </c>
      <c r="B148" s="79">
        <v>850</v>
      </c>
      <c r="C148" s="79" t="s">
        <v>1018</v>
      </c>
      <c r="D148" s="100">
        <v>122541</v>
      </c>
      <c r="E148" s="103"/>
    </row>
    <row r="149" spans="1:5" ht="26.25" hidden="1">
      <c r="A149" s="82" t="s">
        <v>273</v>
      </c>
      <c r="B149" s="84">
        <v>874</v>
      </c>
      <c r="C149" s="84"/>
      <c r="D149" s="98">
        <f>D151+D150</f>
        <v>0</v>
      </c>
      <c r="E149" s="103"/>
    </row>
    <row r="150" spans="1:5" ht="64.5" hidden="1">
      <c r="A150" s="43" t="s">
        <v>982</v>
      </c>
      <c r="B150" s="79">
        <v>874</v>
      </c>
      <c r="C150" s="79" t="s">
        <v>983</v>
      </c>
      <c r="D150" s="100"/>
      <c r="E150" s="103"/>
    </row>
    <row r="151" spans="1:5" ht="51.75" hidden="1">
      <c r="A151" s="43" t="s">
        <v>980</v>
      </c>
      <c r="B151" s="79">
        <v>874</v>
      </c>
      <c r="C151" s="79" t="s">
        <v>1019</v>
      </c>
      <c r="D151" s="100"/>
      <c r="E151" s="103"/>
    </row>
    <row r="152" spans="1:5" ht="15.75" hidden="1">
      <c r="A152" s="102" t="s">
        <v>592</v>
      </c>
      <c r="B152" s="42">
        <v>881</v>
      </c>
      <c r="C152" s="42"/>
      <c r="D152" s="98">
        <f>D153</f>
        <v>0</v>
      </c>
      <c r="E152" s="103"/>
    </row>
    <row r="153" spans="1:5" ht="114.75" customHeight="1" hidden="1">
      <c r="A153" s="43" t="s">
        <v>1020</v>
      </c>
      <c r="B153" s="79">
        <v>881</v>
      </c>
      <c r="C153" s="79" t="s">
        <v>963</v>
      </c>
      <c r="D153" s="100">
        <v>0</v>
      </c>
      <c r="E153" s="104"/>
    </row>
    <row r="154" spans="1:5" ht="39" hidden="1">
      <c r="A154" s="82" t="s">
        <v>593</v>
      </c>
      <c r="B154" s="42">
        <v>883</v>
      </c>
      <c r="C154" s="42"/>
      <c r="D154" s="98">
        <f>D155</f>
        <v>0</v>
      </c>
      <c r="E154" s="103"/>
    </row>
    <row r="155" spans="1:5" ht="39" hidden="1">
      <c r="A155" s="43" t="s">
        <v>701</v>
      </c>
      <c r="B155" s="79">
        <v>883</v>
      </c>
      <c r="C155" s="79" t="s">
        <v>550</v>
      </c>
      <c r="D155" s="100">
        <v>0</v>
      </c>
      <c r="E155" s="103"/>
    </row>
    <row r="156" spans="1:5" ht="15.75">
      <c r="A156" s="82" t="s">
        <v>594</v>
      </c>
      <c r="B156" s="42">
        <v>903</v>
      </c>
      <c r="C156" s="84"/>
      <c r="D156" s="98">
        <f>SUM(D157:D209)</f>
        <v>117903837.53</v>
      </c>
      <c r="E156" s="103"/>
    </row>
    <row r="157" spans="1:5" ht="26.25">
      <c r="A157" s="43" t="s">
        <v>733</v>
      </c>
      <c r="B157" s="44">
        <v>903</v>
      </c>
      <c r="C157" s="79" t="s">
        <v>195</v>
      </c>
      <c r="D157" s="100">
        <v>5000</v>
      </c>
      <c r="E157" s="103"/>
    </row>
    <row r="158" spans="1:5" ht="77.25">
      <c r="A158" s="105" t="s">
        <v>103</v>
      </c>
      <c r="B158" s="44">
        <v>903</v>
      </c>
      <c r="C158" s="79" t="s">
        <v>104</v>
      </c>
      <c r="D158" s="100">
        <v>1046508.08</v>
      </c>
      <c r="E158" s="103"/>
    </row>
    <row r="159" spans="1:5" ht="64.5">
      <c r="A159" s="43" t="s">
        <v>596</v>
      </c>
      <c r="B159" s="44">
        <v>903</v>
      </c>
      <c r="C159" s="79" t="s">
        <v>595</v>
      </c>
      <c r="D159" s="100">
        <v>150141.84</v>
      </c>
      <c r="E159" s="103"/>
    </row>
    <row r="160" spans="1:5" ht="64.5">
      <c r="A160" s="43" t="s">
        <v>478</v>
      </c>
      <c r="B160" s="44">
        <v>903</v>
      </c>
      <c r="C160" s="79" t="s">
        <v>597</v>
      </c>
      <c r="D160" s="100">
        <v>269412.83</v>
      </c>
      <c r="E160" s="89"/>
    </row>
    <row r="161" spans="1:5" ht="115.5">
      <c r="A161" s="43" t="s">
        <v>1423</v>
      </c>
      <c r="B161" s="44">
        <v>903</v>
      </c>
      <c r="C161" s="79" t="s">
        <v>1424</v>
      </c>
      <c r="D161" s="100">
        <v>80967.12</v>
      </c>
      <c r="E161" s="89"/>
    </row>
    <row r="162" spans="1:5" ht="40.5" customHeight="1" hidden="1">
      <c r="A162" s="43" t="s">
        <v>599</v>
      </c>
      <c r="B162" s="44">
        <v>903</v>
      </c>
      <c r="C162" s="79" t="s">
        <v>598</v>
      </c>
      <c r="D162" s="100">
        <v>0</v>
      </c>
      <c r="E162" s="89"/>
    </row>
    <row r="163" spans="1:5" ht="64.5">
      <c r="A163" s="43" t="s">
        <v>1021</v>
      </c>
      <c r="B163" s="44">
        <v>903</v>
      </c>
      <c r="C163" s="79" t="s">
        <v>1022</v>
      </c>
      <c r="D163" s="100">
        <v>141497.71</v>
      </c>
      <c r="E163" s="89"/>
    </row>
    <row r="164" spans="1:5" ht="64.5" hidden="1">
      <c r="A164" s="43" t="s">
        <v>284</v>
      </c>
      <c r="B164" s="44">
        <v>903</v>
      </c>
      <c r="C164" s="79" t="s">
        <v>1023</v>
      </c>
      <c r="D164" s="100"/>
      <c r="E164" s="89"/>
    </row>
    <row r="165" spans="1:5" ht="26.25" hidden="1">
      <c r="A165" s="43" t="s">
        <v>601</v>
      </c>
      <c r="B165" s="44">
        <v>903</v>
      </c>
      <c r="C165" s="79" t="s">
        <v>600</v>
      </c>
      <c r="D165" s="106"/>
      <c r="E165" s="89"/>
    </row>
    <row r="166" spans="1:5" ht="39">
      <c r="A166" s="43" t="s">
        <v>479</v>
      </c>
      <c r="B166" s="44">
        <v>903</v>
      </c>
      <c r="C166" s="79" t="s">
        <v>602</v>
      </c>
      <c r="D166" s="100">
        <v>58109.1</v>
      </c>
      <c r="E166" s="95"/>
    </row>
    <row r="167" spans="1:5" ht="77.25">
      <c r="A167" s="43" t="s">
        <v>1425</v>
      </c>
      <c r="B167" s="44">
        <v>903</v>
      </c>
      <c r="C167" s="79" t="s">
        <v>305</v>
      </c>
      <c r="D167" s="100">
        <v>192836.4</v>
      </c>
      <c r="E167" s="95"/>
    </row>
    <row r="168" spans="1:5" ht="49.5" customHeight="1">
      <c r="A168" s="43" t="s">
        <v>105</v>
      </c>
      <c r="B168" s="44">
        <v>903</v>
      </c>
      <c r="C168" s="79" t="s">
        <v>603</v>
      </c>
      <c r="D168" s="100">
        <v>1605202.55</v>
      </c>
      <c r="E168" s="95"/>
    </row>
    <row r="169" spans="1:5" ht="39" hidden="1">
      <c r="A169" s="43" t="s">
        <v>281</v>
      </c>
      <c r="B169" s="44">
        <v>903</v>
      </c>
      <c r="C169" s="79" t="s">
        <v>282</v>
      </c>
      <c r="D169" s="100"/>
      <c r="E169" s="89"/>
    </row>
    <row r="170" spans="1:5" ht="77.25" hidden="1">
      <c r="A170" s="43" t="s">
        <v>304</v>
      </c>
      <c r="B170" s="44">
        <v>903</v>
      </c>
      <c r="C170" s="79" t="s">
        <v>305</v>
      </c>
      <c r="D170" s="100"/>
      <c r="E170" s="89"/>
    </row>
    <row r="171" spans="1:5" ht="51.75" hidden="1">
      <c r="A171" s="43" t="s">
        <v>105</v>
      </c>
      <c r="B171" s="44">
        <v>903</v>
      </c>
      <c r="C171" s="79" t="s">
        <v>603</v>
      </c>
      <c r="D171" s="100"/>
      <c r="E171" s="89"/>
    </row>
    <row r="172" spans="1:5" ht="51.75" hidden="1">
      <c r="A172" s="43" t="s">
        <v>841</v>
      </c>
      <c r="B172" s="44">
        <v>903</v>
      </c>
      <c r="C172" s="79" t="s">
        <v>307</v>
      </c>
      <c r="D172" s="100">
        <v>0</v>
      </c>
      <c r="E172" s="89"/>
    </row>
    <row r="173" spans="1:5" ht="64.5">
      <c r="A173" s="43" t="s">
        <v>1025</v>
      </c>
      <c r="B173" s="44">
        <v>903</v>
      </c>
      <c r="C173" s="79" t="s">
        <v>1026</v>
      </c>
      <c r="D173" s="100">
        <v>51270.63</v>
      </c>
      <c r="E173" s="89"/>
    </row>
    <row r="174" spans="1:5" ht="64.5" hidden="1">
      <c r="A174" s="43" t="s">
        <v>1025</v>
      </c>
      <c r="B174" s="44">
        <v>903</v>
      </c>
      <c r="C174" s="79" t="s">
        <v>1026</v>
      </c>
      <c r="D174" s="100"/>
      <c r="E174" s="89"/>
    </row>
    <row r="175" spans="1:5" ht="51" customHeight="1">
      <c r="A175" s="43" t="s">
        <v>1027</v>
      </c>
      <c r="B175" s="44">
        <v>903</v>
      </c>
      <c r="C175" s="79" t="s">
        <v>1028</v>
      </c>
      <c r="D175" s="100">
        <v>53200.28</v>
      </c>
      <c r="E175" s="89"/>
    </row>
    <row r="176" spans="1:5" ht="1.5" customHeight="1" hidden="1">
      <c r="A176" s="43" t="s">
        <v>1029</v>
      </c>
      <c r="B176" s="44">
        <v>903</v>
      </c>
      <c r="C176" s="79" t="s">
        <v>1030</v>
      </c>
      <c r="D176" s="100"/>
      <c r="E176" s="89"/>
    </row>
    <row r="177" spans="1:5" ht="35.25" customHeight="1" hidden="1">
      <c r="A177" s="91" t="s">
        <v>581</v>
      </c>
      <c r="B177" s="44">
        <v>903</v>
      </c>
      <c r="C177" s="194" t="s">
        <v>583</v>
      </c>
      <c r="D177" s="94"/>
      <c r="E177" s="89"/>
    </row>
    <row r="178" spans="1:5" ht="46.5" customHeight="1" hidden="1">
      <c r="A178" s="43" t="s">
        <v>480</v>
      </c>
      <c r="B178" s="44">
        <v>903</v>
      </c>
      <c r="C178" s="79" t="s">
        <v>520</v>
      </c>
      <c r="D178" s="100"/>
      <c r="E178" s="89"/>
    </row>
    <row r="179" spans="1:5" ht="46.5" customHeight="1" hidden="1">
      <c r="A179" s="43" t="s">
        <v>545</v>
      </c>
      <c r="B179" s="44">
        <v>903</v>
      </c>
      <c r="C179" s="79" t="s">
        <v>724</v>
      </c>
      <c r="D179" s="100"/>
      <c r="E179" s="89"/>
    </row>
    <row r="180" spans="1:5" ht="33.75" customHeight="1" hidden="1">
      <c r="A180" s="43" t="s">
        <v>614</v>
      </c>
      <c r="B180" s="44">
        <v>903</v>
      </c>
      <c r="C180" s="79" t="s">
        <v>107</v>
      </c>
      <c r="D180" s="100"/>
      <c r="E180" s="89"/>
    </row>
    <row r="181" spans="1:5" ht="77.25" customHeight="1">
      <c r="A181" s="219" t="s">
        <v>113</v>
      </c>
      <c r="B181" s="44">
        <v>903</v>
      </c>
      <c r="C181" s="79" t="s">
        <v>842</v>
      </c>
      <c r="D181" s="100">
        <v>22045000</v>
      </c>
      <c r="E181" s="89"/>
    </row>
    <row r="182" spans="1:5" ht="38.25">
      <c r="A182" s="219" t="s">
        <v>1428</v>
      </c>
      <c r="B182" s="44">
        <v>903</v>
      </c>
      <c r="C182" s="79" t="s">
        <v>1429</v>
      </c>
      <c r="D182" s="100">
        <v>4605100</v>
      </c>
      <c r="E182" s="89"/>
    </row>
    <row r="183" spans="1:5" ht="26.25">
      <c r="A183" s="43" t="s">
        <v>213</v>
      </c>
      <c r="B183" s="44">
        <v>903</v>
      </c>
      <c r="C183" s="79" t="s">
        <v>843</v>
      </c>
      <c r="D183" s="100">
        <v>5506947.12</v>
      </c>
      <c r="E183" s="89"/>
    </row>
    <row r="184" spans="1:5" ht="51.75">
      <c r="A184" s="43" t="s">
        <v>224</v>
      </c>
      <c r="B184" s="44">
        <v>903</v>
      </c>
      <c r="C184" s="79" t="s">
        <v>859</v>
      </c>
      <c r="D184" s="100">
        <v>477979.8</v>
      </c>
      <c r="E184" s="89"/>
    </row>
    <row r="185" spans="1:5" ht="64.5">
      <c r="A185" s="43" t="s">
        <v>1426</v>
      </c>
      <c r="B185" s="44">
        <v>903</v>
      </c>
      <c r="C185" s="79" t="s">
        <v>1427</v>
      </c>
      <c r="D185" s="100">
        <v>12402964.89</v>
      </c>
      <c r="E185" s="89"/>
    </row>
    <row r="186" spans="1:5" ht="43.5" customHeight="1">
      <c r="A186" s="43" t="s">
        <v>1430</v>
      </c>
      <c r="B186" s="44">
        <v>903</v>
      </c>
      <c r="C186" s="79" t="s">
        <v>1431</v>
      </c>
      <c r="D186" s="100">
        <v>31616.16</v>
      </c>
      <c r="E186" s="89"/>
    </row>
    <row r="187" spans="1:5" ht="26.25">
      <c r="A187" s="43" t="s">
        <v>1432</v>
      </c>
      <c r="B187" s="44">
        <v>903</v>
      </c>
      <c r="C187" s="79" t="s">
        <v>1433</v>
      </c>
      <c r="D187" s="100">
        <v>764990.53</v>
      </c>
      <c r="E187" s="89"/>
    </row>
    <row r="188" spans="1:5" ht="26.25">
      <c r="A188" s="43" t="s">
        <v>106</v>
      </c>
      <c r="B188" s="44">
        <v>903</v>
      </c>
      <c r="C188" s="79" t="s">
        <v>845</v>
      </c>
      <c r="D188" s="94">
        <v>150000</v>
      </c>
      <c r="E188" s="89"/>
    </row>
    <row r="189" spans="1:5" ht="25.5">
      <c r="A189" s="219" t="s">
        <v>846</v>
      </c>
      <c r="B189" s="44">
        <v>903</v>
      </c>
      <c r="C189" s="79" t="s">
        <v>1031</v>
      </c>
      <c r="D189" s="94">
        <v>716969.7</v>
      </c>
      <c r="E189" s="89"/>
    </row>
    <row r="190" spans="1:5" ht="39">
      <c r="A190" s="43" t="s">
        <v>211</v>
      </c>
      <c r="B190" s="44">
        <v>903</v>
      </c>
      <c r="C190" s="79" t="s">
        <v>1434</v>
      </c>
      <c r="D190" s="94">
        <v>14763705.8</v>
      </c>
      <c r="E190" s="89"/>
    </row>
    <row r="191" spans="1:5" ht="15.75">
      <c r="A191" s="43" t="s">
        <v>540</v>
      </c>
      <c r="B191" s="44">
        <v>903</v>
      </c>
      <c r="C191" s="79" t="s">
        <v>847</v>
      </c>
      <c r="D191" s="100">
        <v>26297377.17</v>
      </c>
      <c r="E191" s="89"/>
    </row>
    <row r="192" spans="1:5" ht="34.5" customHeight="1" hidden="1">
      <c r="A192" s="43" t="s">
        <v>308</v>
      </c>
      <c r="B192" s="44">
        <v>903</v>
      </c>
      <c r="C192" s="79" t="s">
        <v>309</v>
      </c>
      <c r="D192" s="100"/>
      <c r="E192" s="89"/>
    </row>
    <row r="193" spans="1:5" ht="29.25" customHeight="1">
      <c r="A193" s="219" t="s">
        <v>524</v>
      </c>
      <c r="B193" s="44">
        <v>903</v>
      </c>
      <c r="C193" s="79" t="s">
        <v>848</v>
      </c>
      <c r="D193" s="100">
        <v>4875246.84</v>
      </c>
      <c r="E193" s="89"/>
    </row>
    <row r="194" spans="1:5" ht="54" customHeight="1">
      <c r="A194" s="91" t="s">
        <v>109</v>
      </c>
      <c r="B194" s="44">
        <v>903</v>
      </c>
      <c r="C194" s="194" t="s">
        <v>849</v>
      </c>
      <c r="D194" s="100">
        <v>11021687.98</v>
      </c>
      <c r="E194" s="89"/>
    </row>
    <row r="195" spans="1:5" ht="51" customHeight="1">
      <c r="A195" s="43" t="s">
        <v>216</v>
      </c>
      <c r="B195" s="44">
        <v>903</v>
      </c>
      <c r="C195" s="79" t="s">
        <v>850</v>
      </c>
      <c r="D195" s="100">
        <v>76200</v>
      </c>
      <c r="E195" s="89"/>
    </row>
    <row r="196" spans="1:5" ht="26.25" hidden="1">
      <c r="A196" s="43" t="s">
        <v>1154</v>
      </c>
      <c r="B196" s="44">
        <v>903</v>
      </c>
      <c r="C196" s="79" t="s">
        <v>1155</v>
      </c>
      <c r="D196" s="100">
        <v>0</v>
      </c>
      <c r="E196" s="89"/>
    </row>
    <row r="197" spans="1:5" ht="28.5" customHeight="1">
      <c r="A197" s="43" t="s">
        <v>521</v>
      </c>
      <c r="B197" s="44">
        <v>903</v>
      </c>
      <c r="C197" s="79" t="s">
        <v>851</v>
      </c>
      <c r="D197" s="100">
        <v>1318000</v>
      </c>
      <c r="E197" s="89"/>
    </row>
    <row r="198" spans="1:5" ht="43.5" customHeight="1" hidden="1">
      <c r="A198" s="43" t="s">
        <v>523</v>
      </c>
      <c r="B198" s="44">
        <v>903</v>
      </c>
      <c r="C198" s="79" t="s">
        <v>522</v>
      </c>
      <c r="D198" s="100"/>
      <c r="E198" s="89"/>
    </row>
    <row r="199" spans="1:5" ht="26.25" hidden="1">
      <c r="A199" s="91" t="s">
        <v>310</v>
      </c>
      <c r="B199" s="44">
        <v>903</v>
      </c>
      <c r="C199" s="194" t="s">
        <v>311</v>
      </c>
      <c r="D199" s="94"/>
      <c r="E199" s="95"/>
    </row>
    <row r="200" spans="1:5" ht="15.75" hidden="1">
      <c r="A200" s="43" t="s">
        <v>526</v>
      </c>
      <c r="B200" s="44">
        <v>903</v>
      </c>
      <c r="C200" s="79" t="s">
        <v>525</v>
      </c>
      <c r="D200" s="100"/>
      <c r="E200" s="89"/>
    </row>
    <row r="201" spans="1:5" ht="51.75" customHeight="1">
      <c r="A201" s="43" t="s">
        <v>276</v>
      </c>
      <c r="B201" s="44">
        <v>903</v>
      </c>
      <c r="C201" s="79" t="s">
        <v>852</v>
      </c>
      <c r="D201" s="100">
        <v>7477080</v>
      </c>
      <c r="E201" s="89"/>
    </row>
    <row r="202" spans="1:5" ht="39" hidden="1">
      <c r="A202" s="43" t="s">
        <v>277</v>
      </c>
      <c r="B202" s="44">
        <v>903</v>
      </c>
      <c r="C202" s="79" t="s">
        <v>527</v>
      </c>
      <c r="D202" s="100"/>
      <c r="E202" s="89"/>
    </row>
    <row r="203" spans="1:5" ht="64.5" hidden="1">
      <c r="A203" s="43" t="s">
        <v>312</v>
      </c>
      <c r="B203" s="44">
        <v>903</v>
      </c>
      <c r="C203" s="79" t="s">
        <v>313</v>
      </c>
      <c r="D203" s="100"/>
      <c r="E203" s="89"/>
    </row>
    <row r="204" spans="1:5" ht="0.75" customHeight="1" hidden="1">
      <c r="A204" s="43" t="s">
        <v>1156</v>
      </c>
      <c r="B204" s="45">
        <v>903</v>
      </c>
      <c r="C204" s="79" t="s">
        <v>1157</v>
      </c>
      <c r="D204" s="100">
        <v>0</v>
      </c>
      <c r="E204" s="89"/>
    </row>
    <row r="205" spans="1:5" ht="26.25">
      <c r="A205" s="43" t="s">
        <v>537</v>
      </c>
      <c r="B205" s="45">
        <v>903</v>
      </c>
      <c r="C205" s="79" t="s">
        <v>853</v>
      </c>
      <c r="D205" s="100">
        <v>1718825</v>
      </c>
      <c r="E205" s="89"/>
    </row>
    <row r="206" spans="1:5" ht="51.75" hidden="1">
      <c r="A206" s="43" t="s">
        <v>1158</v>
      </c>
      <c r="B206" s="44">
        <v>903</v>
      </c>
      <c r="C206" s="79" t="s">
        <v>1159</v>
      </c>
      <c r="D206" s="100">
        <v>0</v>
      </c>
      <c r="E206" s="89"/>
    </row>
    <row r="207" spans="1:5" ht="51.75" hidden="1">
      <c r="A207" s="43" t="s">
        <v>222</v>
      </c>
      <c r="B207" s="44">
        <v>903</v>
      </c>
      <c r="C207" s="79" t="s">
        <v>873</v>
      </c>
      <c r="D207" s="100">
        <v>0</v>
      </c>
      <c r="E207" s="89"/>
    </row>
    <row r="208" spans="1:5" ht="39" hidden="1">
      <c r="A208" s="43" t="s">
        <v>1160</v>
      </c>
      <c r="B208" s="44">
        <v>903</v>
      </c>
      <c r="C208" s="79" t="s">
        <v>1161</v>
      </c>
      <c r="D208" s="100">
        <v>0</v>
      </c>
      <c r="E208" s="89"/>
    </row>
    <row r="209" spans="1:5" ht="39" hidden="1">
      <c r="A209" s="43" t="s">
        <v>531</v>
      </c>
      <c r="B209" s="44">
        <v>903</v>
      </c>
      <c r="C209" s="79" t="s">
        <v>862</v>
      </c>
      <c r="D209" s="100">
        <v>0</v>
      </c>
      <c r="E209" s="89"/>
    </row>
    <row r="210" spans="1:5" ht="15.75">
      <c r="A210" s="75" t="s">
        <v>713</v>
      </c>
      <c r="B210" s="42">
        <v>974</v>
      </c>
      <c r="C210" s="107"/>
      <c r="D210" s="98">
        <f>SUM(D211:D231)</f>
        <v>303194441.61</v>
      </c>
      <c r="E210" s="104"/>
    </row>
    <row r="211" spans="1:5" ht="27.75" customHeight="1">
      <c r="A211" s="43" t="s">
        <v>601</v>
      </c>
      <c r="B211" s="45">
        <v>974</v>
      </c>
      <c r="C211" s="79" t="s">
        <v>600</v>
      </c>
      <c r="D211" s="100">
        <v>2748493.44</v>
      </c>
      <c r="E211" s="89"/>
    </row>
    <row r="212" spans="1:5" ht="26.25" hidden="1">
      <c r="A212" s="43" t="s">
        <v>715</v>
      </c>
      <c r="B212" s="44">
        <v>974</v>
      </c>
      <c r="C212" s="79" t="s">
        <v>714</v>
      </c>
      <c r="D212" s="100"/>
      <c r="E212" s="108"/>
    </row>
    <row r="213" spans="1:5" ht="26.25" hidden="1">
      <c r="A213" s="43" t="s">
        <v>601</v>
      </c>
      <c r="B213" s="45">
        <v>974</v>
      </c>
      <c r="C213" s="79" t="s">
        <v>600</v>
      </c>
      <c r="D213" s="100"/>
      <c r="E213" s="89"/>
    </row>
    <row r="214" spans="1:5" ht="51.75" hidden="1">
      <c r="A214" s="43" t="s">
        <v>111</v>
      </c>
      <c r="B214" s="45">
        <v>974</v>
      </c>
      <c r="C214" s="79" t="s">
        <v>518</v>
      </c>
      <c r="D214" s="100"/>
      <c r="E214" s="89"/>
    </row>
    <row r="215" spans="1:5" ht="15.75" hidden="1">
      <c r="A215" s="43" t="s">
        <v>480</v>
      </c>
      <c r="B215" s="45">
        <v>974</v>
      </c>
      <c r="C215" s="79" t="s">
        <v>520</v>
      </c>
      <c r="D215" s="100"/>
      <c r="E215" s="109"/>
    </row>
    <row r="216" spans="1:5" ht="38.25" customHeight="1" hidden="1">
      <c r="A216" s="43" t="s">
        <v>211</v>
      </c>
      <c r="B216" s="45">
        <v>974</v>
      </c>
      <c r="C216" s="79" t="s">
        <v>108</v>
      </c>
      <c r="D216" s="100"/>
      <c r="E216" s="109"/>
    </row>
    <row r="217" spans="1:5" ht="63.75" customHeight="1">
      <c r="A217" s="91" t="s">
        <v>1033</v>
      </c>
      <c r="B217" s="45">
        <v>974</v>
      </c>
      <c r="C217" s="92" t="s">
        <v>1034</v>
      </c>
      <c r="D217" s="93">
        <v>37232.1</v>
      </c>
      <c r="E217" s="109"/>
    </row>
    <row r="218" spans="1:5" ht="39">
      <c r="A218" s="91" t="s">
        <v>1435</v>
      </c>
      <c r="B218" s="45">
        <v>974</v>
      </c>
      <c r="C218" s="92" t="s">
        <v>1436</v>
      </c>
      <c r="D218" s="93">
        <v>75000</v>
      </c>
      <c r="E218" s="109"/>
    </row>
    <row r="219" spans="1:5" ht="64.5">
      <c r="A219" s="91" t="s">
        <v>1437</v>
      </c>
      <c r="B219" s="45">
        <v>974</v>
      </c>
      <c r="C219" s="92" t="s">
        <v>1438</v>
      </c>
      <c r="D219" s="93">
        <v>3005597.63</v>
      </c>
      <c r="E219" s="109"/>
    </row>
    <row r="220" spans="1:5" ht="51.75">
      <c r="A220" s="91" t="s">
        <v>1035</v>
      </c>
      <c r="B220" s="45">
        <v>974</v>
      </c>
      <c r="C220" s="92" t="s">
        <v>1036</v>
      </c>
      <c r="D220" s="93">
        <v>8513653.01</v>
      </c>
      <c r="E220" s="109"/>
    </row>
    <row r="221" spans="1:10" ht="15.75">
      <c r="A221" s="43" t="s">
        <v>540</v>
      </c>
      <c r="B221" s="44">
        <v>974</v>
      </c>
      <c r="C221" s="79" t="s">
        <v>847</v>
      </c>
      <c r="D221" s="100">
        <v>40017143</v>
      </c>
      <c r="E221" s="108"/>
      <c r="F221" s="110"/>
      <c r="G221" s="110"/>
      <c r="H221" s="110"/>
      <c r="I221" s="110"/>
      <c r="J221" s="110"/>
    </row>
    <row r="222" spans="1:10" ht="26.25" hidden="1">
      <c r="A222" s="43" t="s">
        <v>308</v>
      </c>
      <c r="B222" s="44">
        <v>974</v>
      </c>
      <c r="C222" s="79" t="s">
        <v>309</v>
      </c>
      <c r="D222" s="100"/>
      <c r="E222" s="108"/>
      <c r="F222" s="110"/>
      <c r="G222" s="110"/>
      <c r="H222" s="110"/>
      <c r="I222" s="110"/>
      <c r="J222" s="110"/>
    </row>
    <row r="223" spans="1:10" ht="30" customHeight="1">
      <c r="A223" s="219" t="s">
        <v>524</v>
      </c>
      <c r="B223" s="45">
        <v>974</v>
      </c>
      <c r="C223" s="79" t="s">
        <v>848</v>
      </c>
      <c r="D223" s="100">
        <v>235191832.56</v>
      </c>
      <c r="E223" s="108"/>
      <c r="F223" s="110"/>
      <c r="G223" s="110"/>
      <c r="H223" s="110"/>
      <c r="I223" s="110"/>
      <c r="J223" s="110"/>
    </row>
    <row r="224" spans="1:5" ht="66" customHeight="1">
      <c r="A224" s="43" t="s">
        <v>112</v>
      </c>
      <c r="B224" s="45">
        <v>974</v>
      </c>
      <c r="C224" s="79" t="s">
        <v>854</v>
      </c>
      <c r="D224" s="100">
        <v>189818.51</v>
      </c>
      <c r="E224" s="89"/>
    </row>
    <row r="225" spans="1:5" ht="41.25" customHeight="1" hidden="1">
      <c r="A225" s="43" t="s">
        <v>544</v>
      </c>
      <c r="B225" s="45">
        <v>974</v>
      </c>
      <c r="C225" s="79" t="s">
        <v>855</v>
      </c>
      <c r="D225" s="100">
        <v>0</v>
      </c>
      <c r="E225" s="89"/>
    </row>
    <row r="226" spans="1:5" ht="26.25" hidden="1">
      <c r="A226" s="43" t="s">
        <v>474</v>
      </c>
      <c r="B226" s="45">
        <v>974</v>
      </c>
      <c r="C226" s="79" t="s">
        <v>716</v>
      </c>
      <c r="D226" s="100"/>
      <c r="E226" s="89"/>
    </row>
    <row r="227" spans="1:5" ht="26.25" hidden="1">
      <c r="A227" s="43" t="s">
        <v>777</v>
      </c>
      <c r="B227" s="45">
        <v>974</v>
      </c>
      <c r="C227" s="79" t="s">
        <v>718</v>
      </c>
      <c r="D227" s="100"/>
      <c r="E227" s="89"/>
    </row>
    <row r="228" spans="1:5" ht="51.75">
      <c r="A228" s="43" t="s">
        <v>1037</v>
      </c>
      <c r="B228" s="45">
        <v>974</v>
      </c>
      <c r="C228" s="79" t="s">
        <v>1038</v>
      </c>
      <c r="D228" s="100">
        <v>12346881.43</v>
      </c>
      <c r="E228" s="89"/>
    </row>
    <row r="229" spans="1:5" ht="26.25">
      <c r="A229" s="43" t="s">
        <v>537</v>
      </c>
      <c r="B229" s="45">
        <v>974</v>
      </c>
      <c r="C229" s="79" t="s">
        <v>853</v>
      </c>
      <c r="D229" s="100">
        <v>1068789.93</v>
      </c>
      <c r="E229" s="89"/>
    </row>
    <row r="230" spans="1:5" ht="26.25">
      <c r="A230" s="43" t="s">
        <v>530</v>
      </c>
      <c r="B230" s="45">
        <v>974</v>
      </c>
      <c r="C230" s="79" t="s">
        <v>529</v>
      </c>
      <c r="D230" s="100">
        <v>1703874.35</v>
      </c>
      <c r="E230" s="89"/>
    </row>
    <row r="231" spans="1:5" ht="42" customHeight="1">
      <c r="A231" s="43" t="s">
        <v>531</v>
      </c>
      <c r="B231" s="45">
        <v>974</v>
      </c>
      <c r="C231" s="79" t="s">
        <v>862</v>
      </c>
      <c r="D231" s="100">
        <v>-1703874.35</v>
      </c>
      <c r="E231" s="89"/>
    </row>
    <row r="232" spans="1:5" ht="25.5" customHeight="1">
      <c r="A232" s="82" t="s">
        <v>712</v>
      </c>
      <c r="B232" s="42">
        <v>992</v>
      </c>
      <c r="C232" s="107"/>
      <c r="D232" s="98">
        <f>SUM(D233:D254)</f>
        <v>198143680</v>
      </c>
      <c r="E232" s="103"/>
    </row>
    <row r="233" spans="1:5" ht="26.25" hidden="1">
      <c r="A233" s="83" t="s">
        <v>715</v>
      </c>
      <c r="B233" s="44">
        <v>992</v>
      </c>
      <c r="C233" s="107" t="s">
        <v>714</v>
      </c>
      <c r="D233" s="100">
        <v>0</v>
      </c>
      <c r="E233" s="103"/>
    </row>
    <row r="234" spans="1:5" ht="26.25">
      <c r="A234" s="83" t="s">
        <v>581</v>
      </c>
      <c r="B234" s="44">
        <v>992</v>
      </c>
      <c r="C234" s="107" t="s">
        <v>583</v>
      </c>
      <c r="D234" s="100">
        <v>-6070.39</v>
      </c>
      <c r="E234" s="103"/>
    </row>
    <row r="235" spans="1:5" ht="26.25">
      <c r="A235" s="43" t="s">
        <v>723</v>
      </c>
      <c r="B235" s="45">
        <v>992</v>
      </c>
      <c r="C235" s="79" t="s">
        <v>856</v>
      </c>
      <c r="D235" s="100">
        <v>56258400</v>
      </c>
      <c r="E235" s="103"/>
    </row>
    <row r="236" spans="1:5" ht="64.5" hidden="1">
      <c r="A236" s="43" t="s">
        <v>1162</v>
      </c>
      <c r="B236" s="45">
        <v>992</v>
      </c>
      <c r="C236" s="79" t="s">
        <v>1163</v>
      </c>
      <c r="D236" s="100"/>
      <c r="E236" s="103"/>
    </row>
    <row r="237" spans="1:5" ht="26.25" hidden="1">
      <c r="A237" s="43" t="s">
        <v>545</v>
      </c>
      <c r="B237" s="45">
        <v>992</v>
      </c>
      <c r="C237" s="79" t="s">
        <v>724</v>
      </c>
      <c r="D237" s="100"/>
      <c r="E237" s="89"/>
    </row>
    <row r="238" spans="1:5" ht="15" customHeight="1" hidden="1">
      <c r="A238" s="43" t="s">
        <v>217</v>
      </c>
      <c r="B238" s="45">
        <v>992</v>
      </c>
      <c r="C238" s="79" t="s">
        <v>858</v>
      </c>
      <c r="D238" s="100"/>
      <c r="E238" s="89"/>
    </row>
    <row r="239" spans="1:5" ht="26.25" hidden="1">
      <c r="A239" s="43" t="s">
        <v>614</v>
      </c>
      <c r="B239" s="45">
        <v>992</v>
      </c>
      <c r="C239" s="79" t="s">
        <v>725</v>
      </c>
      <c r="D239" s="100"/>
      <c r="E239" s="89"/>
    </row>
    <row r="240" spans="1:5" ht="39" hidden="1">
      <c r="A240" s="43" t="s">
        <v>218</v>
      </c>
      <c r="B240" s="45">
        <v>992</v>
      </c>
      <c r="C240" s="79" t="s">
        <v>108</v>
      </c>
      <c r="D240" s="100"/>
      <c r="E240" s="89"/>
    </row>
    <row r="241" spans="1:5" ht="51.75" hidden="1">
      <c r="A241" s="43" t="s">
        <v>219</v>
      </c>
      <c r="B241" s="45">
        <v>992</v>
      </c>
      <c r="C241" s="79" t="s">
        <v>859</v>
      </c>
      <c r="D241" s="100"/>
      <c r="E241" s="89"/>
    </row>
    <row r="242" spans="1:5" ht="54" customHeight="1">
      <c r="A242" s="43" t="s">
        <v>220</v>
      </c>
      <c r="B242" s="45">
        <v>992</v>
      </c>
      <c r="C242" s="79" t="s">
        <v>860</v>
      </c>
      <c r="D242" s="100">
        <v>16277399.49</v>
      </c>
      <c r="E242" s="89"/>
    </row>
    <row r="243" spans="1:5" ht="39">
      <c r="A243" s="105" t="s">
        <v>211</v>
      </c>
      <c r="B243" s="45">
        <v>992</v>
      </c>
      <c r="C243" s="79" t="s">
        <v>1434</v>
      </c>
      <c r="D243" s="100">
        <v>44757740</v>
      </c>
      <c r="E243" s="89"/>
    </row>
    <row r="244" spans="1:5" ht="15.75">
      <c r="A244" s="43" t="s">
        <v>540</v>
      </c>
      <c r="B244" s="45">
        <v>992</v>
      </c>
      <c r="C244" s="79" t="s">
        <v>847</v>
      </c>
      <c r="D244" s="100">
        <v>38679323.72</v>
      </c>
      <c r="E244" s="89"/>
    </row>
    <row r="245" spans="1:5" ht="39">
      <c r="A245" s="43" t="s">
        <v>728</v>
      </c>
      <c r="B245" s="45">
        <v>992</v>
      </c>
      <c r="C245" s="79" t="s">
        <v>861</v>
      </c>
      <c r="D245" s="100">
        <v>1347900</v>
      </c>
      <c r="E245" s="89"/>
    </row>
    <row r="246" spans="1:5" ht="26.25">
      <c r="A246" s="43" t="s">
        <v>524</v>
      </c>
      <c r="B246" s="45">
        <v>992</v>
      </c>
      <c r="C246" s="79" t="s">
        <v>848</v>
      </c>
      <c r="D246" s="100">
        <v>38685300</v>
      </c>
      <c r="E246" s="89"/>
    </row>
    <row r="247" spans="1:5" ht="25.5">
      <c r="A247" s="219" t="s">
        <v>537</v>
      </c>
      <c r="B247" s="45">
        <v>992</v>
      </c>
      <c r="C247" s="79" t="s">
        <v>853</v>
      </c>
      <c r="D247" s="100">
        <v>5095900</v>
      </c>
      <c r="E247" s="89"/>
    </row>
    <row r="248" spans="1:5" ht="0.75" customHeight="1" hidden="1">
      <c r="A248" s="43" t="s">
        <v>221</v>
      </c>
      <c r="B248" s="45">
        <v>992</v>
      </c>
      <c r="C248" s="79" t="s">
        <v>110</v>
      </c>
      <c r="D248" s="100"/>
      <c r="E248" s="89"/>
    </row>
    <row r="249" spans="1:5" ht="71.25" customHeight="1" hidden="1">
      <c r="A249" s="91" t="s">
        <v>577</v>
      </c>
      <c r="B249" s="45">
        <v>992</v>
      </c>
      <c r="C249" s="92" t="s">
        <v>578</v>
      </c>
      <c r="D249" s="93"/>
      <c r="E249" s="89"/>
    </row>
    <row r="250" spans="1:5" ht="45.75" customHeight="1" hidden="1">
      <c r="A250" s="91" t="s">
        <v>585</v>
      </c>
      <c r="B250" s="45">
        <v>992</v>
      </c>
      <c r="C250" s="92" t="s">
        <v>720</v>
      </c>
      <c r="D250" s="131"/>
      <c r="E250" s="89"/>
    </row>
    <row r="251" spans="1:5" ht="51.75" customHeight="1" hidden="1">
      <c r="A251" s="91" t="s">
        <v>537</v>
      </c>
      <c r="B251" s="45">
        <v>992</v>
      </c>
      <c r="C251" s="92" t="s">
        <v>720</v>
      </c>
      <c r="D251" s="131"/>
      <c r="E251" s="89"/>
    </row>
    <row r="252" spans="1:5" ht="51.75" hidden="1">
      <c r="A252" s="43" t="s">
        <v>1164</v>
      </c>
      <c r="B252" s="45">
        <v>992</v>
      </c>
      <c r="C252" s="79" t="s">
        <v>1159</v>
      </c>
      <c r="D252" s="100"/>
      <c r="E252" s="89"/>
    </row>
    <row r="253" spans="1:5" ht="51.75" hidden="1">
      <c r="A253" s="43" t="s">
        <v>1165</v>
      </c>
      <c r="B253" s="45">
        <v>992</v>
      </c>
      <c r="C253" s="79" t="s">
        <v>1166</v>
      </c>
      <c r="D253" s="100"/>
      <c r="E253" s="89"/>
    </row>
    <row r="254" spans="1:5" ht="39">
      <c r="A254" s="43" t="s">
        <v>531</v>
      </c>
      <c r="B254" s="45">
        <v>992</v>
      </c>
      <c r="C254" s="79" t="s">
        <v>862</v>
      </c>
      <c r="D254" s="100">
        <v>-2952212.82</v>
      </c>
      <c r="E254" s="89"/>
    </row>
    <row r="255" spans="1:5" ht="24" customHeight="1">
      <c r="A255" s="230" t="s">
        <v>1168</v>
      </c>
      <c r="B255" s="42">
        <v>993</v>
      </c>
      <c r="C255" s="111"/>
      <c r="D255" s="98">
        <f>SUM(D257:D260)</f>
        <v>931738.1199999999</v>
      </c>
      <c r="E255" s="89"/>
    </row>
    <row r="256" spans="1:5" ht="64.5" hidden="1">
      <c r="A256" s="43" t="s">
        <v>730</v>
      </c>
      <c r="B256" s="45">
        <v>993</v>
      </c>
      <c r="C256" s="79" t="s">
        <v>729</v>
      </c>
      <c r="D256" s="100"/>
      <c r="E256" s="89"/>
    </row>
    <row r="257" spans="1:5" ht="64.5">
      <c r="A257" s="43" t="s">
        <v>278</v>
      </c>
      <c r="B257" s="45">
        <v>993</v>
      </c>
      <c r="C257" s="79" t="s">
        <v>279</v>
      </c>
      <c r="D257" s="100">
        <v>370237.8</v>
      </c>
      <c r="E257" s="89"/>
    </row>
    <row r="258" spans="1:5" ht="39" hidden="1">
      <c r="A258" s="43" t="s">
        <v>280</v>
      </c>
      <c r="B258" s="45">
        <v>993</v>
      </c>
      <c r="C258" s="79" t="s">
        <v>731</v>
      </c>
      <c r="D258" s="100"/>
      <c r="E258" s="89"/>
    </row>
    <row r="259" spans="1:5" ht="37.5" customHeight="1">
      <c r="A259" s="43" t="s">
        <v>281</v>
      </c>
      <c r="B259" s="45">
        <v>993</v>
      </c>
      <c r="C259" s="79" t="s">
        <v>282</v>
      </c>
      <c r="D259" s="100">
        <v>561500.32</v>
      </c>
      <c r="E259" s="89"/>
    </row>
    <row r="260" spans="1:5" ht="64.5" hidden="1">
      <c r="A260" s="43" t="s">
        <v>1167</v>
      </c>
      <c r="B260" s="45">
        <v>993</v>
      </c>
      <c r="C260" s="79" t="s">
        <v>1169</v>
      </c>
      <c r="D260" s="100"/>
      <c r="E260" s="89"/>
    </row>
    <row r="261" spans="1:5" ht="15.75">
      <c r="A261" s="112" t="s">
        <v>557</v>
      </c>
      <c r="B261" s="112"/>
      <c r="C261" s="113"/>
      <c r="D261" s="114">
        <f>D11</f>
        <v>759617497.63</v>
      </c>
      <c r="E261" s="89"/>
    </row>
    <row r="262" spans="1:5" ht="15.75">
      <c r="A262" s="115"/>
      <c r="B262" s="115"/>
      <c r="C262" s="116"/>
      <c r="D262" s="117"/>
      <c r="E262" s="89"/>
    </row>
    <row r="263" spans="1:5" ht="15.75">
      <c r="A263" s="115"/>
      <c r="B263" s="118"/>
      <c r="C263" s="116"/>
      <c r="D263" s="119"/>
      <c r="E263" s="95"/>
    </row>
    <row r="264" spans="1:5" ht="15.75">
      <c r="A264" s="120"/>
      <c r="B264" s="115"/>
      <c r="C264" s="116"/>
      <c r="D264" s="119"/>
      <c r="E264" s="89"/>
    </row>
    <row r="265" spans="1:5" ht="15.75">
      <c r="A265" s="115"/>
      <c r="B265" s="115"/>
      <c r="C265" s="116"/>
      <c r="D265" s="119"/>
      <c r="E265" s="89"/>
    </row>
    <row r="266" spans="1:5" ht="15.75">
      <c r="A266" s="115"/>
      <c r="B266" s="115"/>
      <c r="C266" s="116"/>
      <c r="D266" s="119"/>
      <c r="E266" s="89"/>
    </row>
    <row r="267" spans="1:5" ht="15.75">
      <c r="A267" s="115"/>
      <c r="B267" s="115"/>
      <c r="C267" s="116"/>
      <c r="D267" s="119"/>
      <c r="E267" s="89"/>
    </row>
    <row r="268" spans="1:5" ht="15.75">
      <c r="A268" s="115"/>
      <c r="B268" s="115"/>
      <c r="C268" s="116"/>
      <c r="D268" s="119"/>
      <c r="E268" s="89"/>
    </row>
    <row r="269" spans="1:5" ht="15.75">
      <c r="A269" s="115"/>
      <c r="B269" s="120"/>
      <c r="C269" s="116"/>
      <c r="D269" s="119"/>
      <c r="E269" s="89"/>
    </row>
    <row r="270" spans="1:5" ht="15.75">
      <c r="A270" s="115"/>
      <c r="B270" s="115"/>
      <c r="C270" s="116"/>
      <c r="D270" s="119"/>
      <c r="E270" s="89"/>
    </row>
    <row r="271" spans="1:5" ht="15.75">
      <c r="A271" s="115"/>
      <c r="B271" s="115"/>
      <c r="C271" s="116"/>
      <c r="D271" s="119"/>
      <c r="E271" s="89"/>
    </row>
    <row r="272" spans="1:5" ht="15.75">
      <c r="A272" s="115"/>
      <c r="B272" s="115"/>
      <c r="C272" s="116"/>
      <c r="D272" s="119"/>
      <c r="E272" s="89"/>
    </row>
    <row r="273" spans="1:5" ht="15.75">
      <c r="A273" s="115"/>
      <c r="B273" s="115"/>
      <c r="C273" s="116"/>
      <c r="D273" s="119"/>
      <c r="E273" s="89"/>
    </row>
    <row r="274" spans="1:5" ht="15.75">
      <c r="A274" s="115"/>
      <c r="B274" s="115"/>
      <c r="C274" s="116"/>
      <c r="D274" s="119"/>
      <c r="E274" s="89"/>
    </row>
    <row r="275" spans="1:5" ht="15.75">
      <c r="A275" s="115"/>
      <c r="B275" s="115"/>
      <c r="C275" s="116"/>
      <c r="D275" s="119"/>
      <c r="E275" s="89"/>
    </row>
    <row r="276" spans="1:5" ht="15.75">
      <c r="A276" s="115"/>
      <c r="B276" s="115"/>
      <c r="C276" s="116"/>
      <c r="D276" s="119"/>
      <c r="E276" s="89"/>
    </row>
    <row r="277" spans="1:5" ht="15.75">
      <c r="A277" s="115"/>
      <c r="B277" s="115"/>
      <c r="C277" s="116"/>
      <c r="D277" s="119"/>
      <c r="E277" s="89"/>
    </row>
    <row r="278" spans="1:5" ht="15.75">
      <c r="A278" s="115"/>
      <c r="B278" s="115"/>
      <c r="C278" s="116"/>
      <c r="D278" s="119"/>
      <c r="E278" s="89"/>
    </row>
    <row r="279" spans="1:5" ht="15.75">
      <c r="A279" s="115"/>
      <c r="B279" s="115"/>
      <c r="C279" s="116"/>
      <c r="D279" s="119"/>
      <c r="E279" s="89"/>
    </row>
    <row r="280" spans="1:5" ht="15.75">
      <c r="A280" s="115"/>
      <c r="B280" s="115"/>
      <c r="C280" s="116"/>
      <c r="D280" s="119"/>
      <c r="E280" s="89"/>
    </row>
    <row r="281" spans="1:5" ht="15.75">
      <c r="A281" s="115"/>
      <c r="B281" s="115"/>
      <c r="C281" s="116"/>
      <c r="D281" s="119"/>
      <c r="E281" s="89"/>
    </row>
    <row r="282" spans="1:5" ht="15.75">
      <c r="A282" s="115"/>
      <c r="B282" s="115"/>
      <c r="C282" s="116"/>
      <c r="D282" s="119"/>
      <c r="E282" s="89"/>
    </row>
    <row r="283" spans="1:5" ht="15.75">
      <c r="A283" s="118"/>
      <c r="B283" s="115"/>
      <c r="C283" s="121"/>
      <c r="D283" s="119"/>
      <c r="E283" s="89"/>
    </row>
    <row r="284" spans="1:5" ht="15.75">
      <c r="A284" s="115"/>
      <c r="B284" s="115"/>
      <c r="C284" s="116"/>
      <c r="D284" s="119"/>
      <c r="E284" s="89"/>
    </row>
    <row r="285" spans="1:5" ht="15.75">
      <c r="A285" s="115"/>
      <c r="B285" s="115"/>
      <c r="C285" s="116"/>
      <c r="D285" s="119"/>
      <c r="E285" s="89"/>
    </row>
    <row r="286" spans="1:5" ht="15.75">
      <c r="A286" s="115"/>
      <c r="B286" s="115"/>
      <c r="C286" s="116"/>
      <c r="D286" s="119"/>
      <c r="E286" s="89"/>
    </row>
    <row r="287" spans="1:5" ht="15.75">
      <c r="A287" s="115"/>
      <c r="B287" s="115"/>
      <c r="C287" s="116"/>
      <c r="D287" s="119"/>
      <c r="E287" s="89"/>
    </row>
    <row r="288" spans="1:5" ht="15.75">
      <c r="A288" s="115"/>
      <c r="B288" s="118"/>
      <c r="C288" s="116"/>
      <c r="D288" s="119"/>
      <c r="E288" s="95"/>
    </row>
    <row r="289" spans="1:5" ht="15.75">
      <c r="A289" s="115"/>
      <c r="B289" s="115"/>
      <c r="C289" s="116"/>
      <c r="D289" s="119"/>
      <c r="E289" s="89"/>
    </row>
    <row r="290" spans="1:5" ht="15.75">
      <c r="A290" s="115"/>
      <c r="B290" s="115"/>
      <c r="C290" s="116"/>
      <c r="D290" s="119"/>
      <c r="E290" s="89"/>
    </row>
    <row r="291" spans="1:5" ht="15.75">
      <c r="A291" s="115"/>
      <c r="B291" s="115"/>
      <c r="C291" s="116"/>
      <c r="D291" s="119"/>
      <c r="E291" s="89"/>
    </row>
    <row r="292" spans="1:5" ht="15.75">
      <c r="A292" s="115"/>
      <c r="B292" s="115"/>
      <c r="C292" s="116"/>
      <c r="D292" s="119"/>
      <c r="E292" s="89"/>
    </row>
    <row r="293" spans="1:5" ht="15.75">
      <c r="A293" s="115"/>
      <c r="B293" s="115"/>
      <c r="C293" s="116"/>
      <c r="D293" s="119"/>
      <c r="E293" s="89"/>
    </row>
    <row r="294" spans="1:5" ht="15.75">
      <c r="A294" s="115"/>
      <c r="B294" s="115"/>
      <c r="C294" s="116"/>
      <c r="D294" s="119"/>
      <c r="E294" s="89"/>
    </row>
    <row r="295" spans="1:5" ht="15.75">
      <c r="A295" s="115"/>
      <c r="B295" s="115"/>
      <c r="C295" s="116"/>
      <c r="D295" s="119"/>
      <c r="E295" s="89"/>
    </row>
    <row r="296" spans="1:5" ht="15.75">
      <c r="A296" s="115"/>
      <c r="B296" s="115"/>
      <c r="C296" s="116"/>
      <c r="D296" s="119"/>
      <c r="E296" s="89"/>
    </row>
    <row r="297" spans="1:5" ht="15.75">
      <c r="A297" s="115"/>
      <c r="B297" s="115"/>
      <c r="C297" s="116"/>
      <c r="D297" s="119"/>
      <c r="E297" s="89"/>
    </row>
    <row r="298" spans="1:5" ht="15.75">
      <c r="A298" s="115"/>
      <c r="B298" s="115"/>
      <c r="C298" s="116"/>
      <c r="D298" s="119"/>
      <c r="E298" s="89"/>
    </row>
    <row r="299" spans="1:5" ht="15.75">
      <c r="A299" s="11"/>
      <c r="B299" s="12"/>
      <c r="C299" s="89"/>
      <c r="D299" s="104"/>
      <c r="E299" s="89"/>
    </row>
    <row r="300" spans="1:5" ht="15.75">
      <c r="A300" s="11"/>
      <c r="B300" s="12"/>
      <c r="C300" s="89"/>
      <c r="D300" s="104"/>
      <c r="E300" s="89"/>
    </row>
    <row r="301" spans="1:5" ht="15.75">
      <c r="A301" s="11"/>
      <c r="B301" s="12"/>
      <c r="C301" s="89"/>
      <c r="D301" s="104"/>
      <c r="E301" s="89"/>
    </row>
    <row r="302" spans="1:5" ht="15.75">
      <c r="A302" s="11"/>
      <c r="B302" s="12"/>
      <c r="C302" s="89"/>
      <c r="D302" s="104"/>
      <c r="E302" s="89"/>
    </row>
    <row r="303" spans="1:5" ht="15.75">
      <c r="A303" s="11"/>
      <c r="B303" s="12"/>
      <c r="C303" s="89"/>
      <c r="D303" s="104"/>
      <c r="E303" s="89"/>
    </row>
    <row r="304" spans="1:5" ht="15.75">
      <c r="A304" s="11"/>
      <c r="B304" s="12"/>
      <c r="C304" s="89"/>
      <c r="D304" s="104"/>
      <c r="E304" s="89"/>
    </row>
    <row r="305" spans="1:5" ht="15.75">
      <c r="A305" s="14"/>
      <c r="B305" s="15"/>
      <c r="C305" s="104"/>
      <c r="D305" s="104"/>
      <c r="E305" s="104"/>
    </row>
    <row r="306" spans="1:5" ht="15.75">
      <c r="A306" s="14"/>
      <c r="B306" s="122"/>
      <c r="C306" s="89"/>
      <c r="D306" s="104"/>
      <c r="E306" s="89"/>
    </row>
    <row r="307" spans="1:5" ht="15.75">
      <c r="A307" s="122"/>
      <c r="B307" s="122"/>
      <c r="C307" s="89"/>
      <c r="D307" s="103"/>
      <c r="E307" s="89"/>
    </row>
    <row r="308" spans="1:5" ht="15.75">
      <c r="A308" s="123"/>
      <c r="B308" s="123"/>
      <c r="C308" s="89"/>
      <c r="D308" s="103"/>
      <c r="E308" s="89"/>
    </row>
  </sheetData>
  <sheetProtection/>
  <mergeCells count="7">
    <mergeCell ref="A8:A9"/>
    <mergeCell ref="C3:D3"/>
    <mergeCell ref="C1:D1"/>
    <mergeCell ref="C2:D2"/>
    <mergeCell ref="B8:C8"/>
    <mergeCell ref="D8:D9"/>
    <mergeCell ref="A5:D5"/>
  </mergeCells>
  <printOptions/>
  <pageMargins left="1.1811023622047245" right="0.1968503937007874" top="0.5905511811023623" bottom="0.1968503937007874" header="0.5118110236220472" footer="0.5118110236220472"/>
  <pageSetup fitToHeight="0" fitToWidth="0" horizontalDpi="600" verticalDpi="600" orientation="portrait" paperSize="9" scale="75" r:id="rId1"/>
  <rowBreaks count="1" manualBreakCount="1">
    <brk id="2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4"/>
  <sheetViews>
    <sheetView view="pageBreakPreview" zoomScaleSheetLayoutView="100" workbookViewId="0" topLeftCell="A1">
      <selection activeCell="B1" sqref="B1:C1"/>
    </sheetView>
  </sheetViews>
  <sheetFormatPr defaultColWidth="9.00390625" defaultRowHeight="12.75"/>
  <cols>
    <col min="1" max="1" width="53.75390625" style="1" customWidth="1"/>
    <col min="2" max="2" width="30.75390625" style="3" customWidth="1"/>
    <col min="3" max="3" width="20.75390625" style="2" customWidth="1"/>
    <col min="4" max="4" width="17.00390625" style="3" customWidth="1"/>
    <col min="5" max="16384" width="9.125" style="1" customWidth="1"/>
  </cols>
  <sheetData>
    <row r="1" spans="1:3" ht="15.75">
      <c r="A1" s="67"/>
      <c r="B1" s="287" t="s">
        <v>958</v>
      </c>
      <c r="C1" s="287"/>
    </row>
    <row r="2" spans="1:3" ht="49.5" customHeight="1">
      <c r="A2" s="67"/>
      <c r="B2" s="287" t="s">
        <v>1441</v>
      </c>
      <c r="C2" s="287"/>
    </row>
    <row r="3" spans="1:3" ht="15.75">
      <c r="A3" s="67"/>
      <c r="B3" s="292" t="s">
        <v>1442</v>
      </c>
      <c r="C3" s="293"/>
    </row>
    <row r="4" spans="1:3" ht="15.75">
      <c r="A4" s="67"/>
      <c r="B4" s="71"/>
      <c r="C4" s="72"/>
    </row>
    <row r="5" spans="1:3" ht="15.75">
      <c r="A5" s="67"/>
      <c r="B5" s="71"/>
      <c r="C5" s="72"/>
    </row>
    <row r="6" spans="1:3" ht="53.25" customHeight="1">
      <c r="A6" s="290" t="s">
        <v>1443</v>
      </c>
      <c r="B6" s="290"/>
      <c r="C6" s="290"/>
    </row>
    <row r="7" spans="1:3" ht="15.75">
      <c r="A7" s="67"/>
      <c r="B7" s="71"/>
      <c r="C7" s="72"/>
    </row>
    <row r="8" spans="1:3" ht="15.75">
      <c r="A8" s="67"/>
      <c r="B8" s="73"/>
      <c r="C8" s="72" t="s">
        <v>711</v>
      </c>
    </row>
    <row r="9" spans="1:3" ht="15">
      <c r="A9" s="291" t="s">
        <v>484</v>
      </c>
      <c r="B9" s="291" t="s">
        <v>481</v>
      </c>
      <c r="C9" s="294" t="s">
        <v>483</v>
      </c>
    </row>
    <row r="10" spans="1:3" ht="26.25" customHeight="1">
      <c r="A10" s="291"/>
      <c r="B10" s="295"/>
      <c r="C10" s="294"/>
    </row>
    <row r="11" spans="1:3" ht="15">
      <c r="A11" s="88">
        <v>1</v>
      </c>
      <c r="B11" s="44">
        <v>2</v>
      </c>
      <c r="C11" s="125">
        <v>3</v>
      </c>
    </row>
    <row r="12" spans="1:3" ht="15">
      <c r="A12" s="33" t="s">
        <v>734</v>
      </c>
      <c r="B12" s="126"/>
      <c r="C12" s="127">
        <f>C14+C137</f>
        <v>759617497.6300001</v>
      </c>
    </row>
    <row r="13" spans="1:3" ht="15.75">
      <c r="A13" s="196" t="s">
        <v>555</v>
      </c>
      <c r="B13" s="129"/>
      <c r="C13" s="197"/>
    </row>
    <row r="14" spans="1:3" ht="15">
      <c r="A14" s="128" t="s">
        <v>735</v>
      </c>
      <c r="B14" s="129" t="s">
        <v>469</v>
      </c>
      <c r="C14" s="127">
        <f>C15+C21+C27+C39+C41+C44+C56+C65+C80+C87+C93+C101+C132</f>
        <v>146884340.18</v>
      </c>
    </row>
    <row r="15" spans="1:3" ht="15">
      <c r="A15" s="128" t="s">
        <v>736</v>
      </c>
      <c r="B15" s="129" t="s">
        <v>468</v>
      </c>
      <c r="C15" s="127">
        <f>C16</f>
        <v>109494395.36</v>
      </c>
    </row>
    <row r="16" spans="1:4" ht="15">
      <c r="A16" s="198" t="s">
        <v>710</v>
      </c>
      <c r="B16" s="79" t="s">
        <v>467</v>
      </c>
      <c r="C16" s="100">
        <f>C17+C18+C19+C20</f>
        <v>109494395.36</v>
      </c>
      <c r="D16" s="8"/>
    </row>
    <row r="17" spans="1:4" ht="63.75">
      <c r="A17" s="91" t="s">
        <v>788</v>
      </c>
      <c r="B17" s="79" t="s">
        <v>486</v>
      </c>
      <c r="C17" s="94">
        <v>108402565.12</v>
      </c>
      <c r="D17" s="8"/>
    </row>
    <row r="18" spans="1:4" ht="89.25">
      <c r="A18" s="91" t="s">
        <v>789</v>
      </c>
      <c r="B18" s="79" t="s">
        <v>487</v>
      </c>
      <c r="C18" s="94">
        <v>69037.89</v>
      </c>
      <c r="D18" s="8"/>
    </row>
    <row r="19" spans="1:4" ht="37.5" customHeight="1">
      <c r="A19" s="91" t="s">
        <v>790</v>
      </c>
      <c r="B19" s="44" t="s">
        <v>507</v>
      </c>
      <c r="C19" s="94">
        <v>1022792.35</v>
      </c>
      <c r="D19" s="8"/>
    </row>
    <row r="20" spans="1:4" ht="89.25" hidden="1">
      <c r="A20" s="91" t="s">
        <v>314</v>
      </c>
      <c r="B20" s="44" t="s">
        <v>508</v>
      </c>
      <c r="C20" s="94">
        <v>0</v>
      </c>
      <c r="D20" s="8"/>
    </row>
    <row r="21" spans="1:4" ht="38.25">
      <c r="A21" s="199" t="s">
        <v>791</v>
      </c>
      <c r="B21" s="200" t="s">
        <v>797</v>
      </c>
      <c r="C21" s="201">
        <f>C22</f>
        <v>4323508.109999999</v>
      </c>
      <c r="D21" s="8"/>
    </row>
    <row r="22" spans="1:4" ht="25.5">
      <c r="A22" s="91" t="s">
        <v>792</v>
      </c>
      <c r="B22" s="92" t="s">
        <v>798</v>
      </c>
      <c r="C22" s="93">
        <f>C23+C24+C25+C26</f>
        <v>4323508.109999999</v>
      </c>
      <c r="D22" s="8"/>
    </row>
    <row r="23" spans="1:4" ht="63.75">
      <c r="A23" s="91" t="s">
        <v>793</v>
      </c>
      <c r="B23" s="92" t="s">
        <v>813</v>
      </c>
      <c r="C23" s="93">
        <v>2167405.06</v>
      </c>
      <c r="D23" s="8"/>
    </row>
    <row r="24" spans="1:4" ht="76.5">
      <c r="A24" s="91" t="s">
        <v>794</v>
      </c>
      <c r="B24" s="92" t="s">
        <v>815</v>
      </c>
      <c r="C24" s="93">
        <v>11707.34</v>
      </c>
      <c r="D24" s="8"/>
    </row>
    <row r="25" spans="1:4" s="4" customFormat="1" ht="64.5">
      <c r="A25" s="91" t="s">
        <v>795</v>
      </c>
      <c r="B25" s="92" t="s">
        <v>817</v>
      </c>
      <c r="C25" s="93">
        <v>2393059.96</v>
      </c>
      <c r="D25" s="10"/>
    </row>
    <row r="26" spans="1:4" s="4" customFormat="1" ht="64.5">
      <c r="A26" s="91" t="s">
        <v>796</v>
      </c>
      <c r="B26" s="92" t="s">
        <v>819</v>
      </c>
      <c r="C26" s="93">
        <v>-248664.25</v>
      </c>
      <c r="D26" s="10"/>
    </row>
    <row r="27" spans="1:4" ht="15">
      <c r="A27" s="75" t="s">
        <v>737</v>
      </c>
      <c r="B27" s="84" t="s">
        <v>466</v>
      </c>
      <c r="C27" s="98">
        <f>C31+C34+C37+C28</f>
        <v>13178559.07</v>
      </c>
      <c r="D27" s="8"/>
    </row>
    <row r="28" spans="1:4" ht="25.5">
      <c r="A28" s="43" t="s">
        <v>1039</v>
      </c>
      <c r="B28" s="79" t="s">
        <v>1041</v>
      </c>
      <c r="C28" s="100">
        <f>C29+C30</f>
        <v>10626611.37</v>
      </c>
      <c r="D28" s="8"/>
    </row>
    <row r="29" spans="1:4" ht="25.5">
      <c r="A29" s="43" t="s">
        <v>1039</v>
      </c>
      <c r="B29" s="79" t="s">
        <v>1040</v>
      </c>
      <c r="C29" s="100">
        <v>7522525.72</v>
      </c>
      <c r="D29" s="8"/>
    </row>
    <row r="30" spans="1:4" ht="38.25">
      <c r="A30" s="43" t="s">
        <v>1042</v>
      </c>
      <c r="B30" s="79" t="s">
        <v>1043</v>
      </c>
      <c r="C30" s="100">
        <v>3104085.65</v>
      </c>
      <c r="D30" s="8"/>
    </row>
    <row r="31" spans="1:4" ht="25.5">
      <c r="A31" s="43" t="s">
        <v>617</v>
      </c>
      <c r="B31" s="79" t="s">
        <v>465</v>
      </c>
      <c r="C31" s="100">
        <f>C32+C33</f>
        <v>-103796.83</v>
      </c>
      <c r="D31" s="8"/>
    </row>
    <row r="32" spans="1:4" s="4" customFormat="1" ht="24.75" customHeight="1">
      <c r="A32" s="91" t="s">
        <v>799</v>
      </c>
      <c r="B32" s="44" t="s">
        <v>509</v>
      </c>
      <c r="C32" s="94">
        <v>-103796.83</v>
      </c>
      <c r="D32" s="10"/>
    </row>
    <row r="33" spans="1:4" ht="38.25" hidden="1">
      <c r="A33" s="91" t="s">
        <v>800</v>
      </c>
      <c r="B33" s="44" t="s">
        <v>510</v>
      </c>
      <c r="C33" s="94">
        <v>0</v>
      </c>
      <c r="D33" s="8"/>
    </row>
    <row r="34" spans="1:4" ht="15">
      <c r="A34" s="90" t="s">
        <v>511</v>
      </c>
      <c r="B34" s="79" t="s">
        <v>464</v>
      </c>
      <c r="C34" s="100">
        <f>C35+C36</f>
        <v>866653.97</v>
      </c>
      <c r="D34" s="8"/>
    </row>
    <row r="35" spans="1:4" s="4" customFormat="1" ht="14.25" customHeight="1">
      <c r="A35" s="91" t="s">
        <v>801</v>
      </c>
      <c r="B35" s="44" t="s">
        <v>512</v>
      </c>
      <c r="C35" s="94">
        <v>866653.97</v>
      </c>
      <c r="D35" s="10"/>
    </row>
    <row r="36" spans="1:4" ht="25.5" hidden="1">
      <c r="A36" s="91" t="s">
        <v>802</v>
      </c>
      <c r="B36" s="44" t="s">
        <v>513</v>
      </c>
      <c r="C36" s="94">
        <v>0</v>
      </c>
      <c r="D36" s="8"/>
    </row>
    <row r="37" spans="1:4" ht="25.5">
      <c r="A37" s="91" t="s">
        <v>803</v>
      </c>
      <c r="B37" s="194" t="s">
        <v>805</v>
      </c>
      <c r="C37" s="94">
        <f>C38</f>
        <v>1789090.56</v>
      </c>
      <c r="D37" s="8"/>
    </row>
    <row r="38" spans="1:4" ht="38.25">
      <c r="A38" s="91" t="s">
        <v>804</v>
      </c>
      <c r="B38" s="194" t="s">
        <v>806</v>
      </c>
      <c r="C38" s="94">
        <v>1789090.56</v>
      </c>
      <c r="D38" s="8"/>
    </row>
    <row r="39" spans="1:4" ht="15">
      <c r="A39" s="199" t="s">
        <v>807</v>
      </c>
      <c r="B39" s="200" t="s">
        <v>809</v>
      </c>
      <c r="C39" s="201">
        <f>C40</f>
        <v>1728007.9</v>
      </c>
      <c r="D39" s="8"/>
    </row>
    <row r="40" spans="1:4" ht="15">
      <c r="A40" s="91" t="s">
        <v>808</v>
      </c>
      <c r="B40" s="92" t="s">
        <v>810</v>
      </c>
      <c r="C40" s="93">
        <v>1728007.9</v>
      </c>
      <c r="D40" s="8"/>
    </row>
    <row r="41" spans="1:4" ht="26.25">
      <c r="A41" s="75" t="s">
        <v>738</v>
      </c>
      <c r="B41" s="84" t="s">
        <v>784</v>
      </c>
      <c r="C41" s="98">
        <f>C42+C43</f>
        <v>7308063.3</v>
      </c>
      <c r="D41" s="10"/>
    </row>
    <row r="42" spans="1:4" ht="15">
      <c r="A42" s="43" t="s">
        <v>514</v>
      </c>
      <c r="B42" s="79" t="s">
        <v>515</v>
      </c>
      <c r="C42" s="94">
        <v>7308063.3</v>
      </c>
      <c r="D42" s="8"/>
    </row>
    <row r="43" spans="1:4" ht="15" hidden="1">
      <c r="A43" s="90" t="s">
        <v>516</v>
      </c>
      <c r="B43" s="79" t="s">
        <v>517</v>
      </c>
      <c r="C43" s="46">
        <v>0</v>
      </c>
      <c r="D43" s="8"/>
    </row>
    <row r="44" spans="1:4" ht="15">
      <c r="A44" s="130" t="s">
        <v>739</v>
      </c>
      <c r="B44" s="84" t="s">
        <v>783</v>
      </c>
      <c r="C44" s="98">
        <f>C45+C49+C47</f>
        <v>1873342.87</v>
      </c>
      <c r="D44" s="8"/>
    </row>
    <row r="45" spans="1:4" ht="25.5">
      <c r="A45" s="91" t="s">
        <v>811</v>
      </c>
      <c r="B45" s="44" t="s">
        <v>782</v>
      </c>
      <c r="C45" s="100">
        <f>C46</f>
        <v>1868342.87</v>
      </c>
      <c r="D45" s="8"/>
    </row>
    <row r="46" spans="1:4" ht="36.75" customHeight="1">
      <c r="A46" s="91" t="s">
        <v>243</v>
      </c>
      <c r="B46" s="79" t="s">
        <v>556</v>
      </c>
      <c r="C46" s="94">
        <v>1868342.87</v>
      </c>
      <c r="D46" s="10"/>
    </row>
    <row r="47" spans="1:4" ht="0.75" customHeight="1" hidden="1">
      <c r="A47" s="91" t="s">
        <v>100</v>
      </c>
      <c r="B47" s="79" t="s">
        <v>101</v>
      </c>
      <c r="C47" s="94">
        <f>C48</f>
        <v>0</v>
      </c>
      <c r="D47" s="10"/>
    </row>
    <row r="48" spans="1:4" ht="54" customHeight="1" hidden="1">
      <c r="A48" s="91" t="s">
        <v>100</v>
      </c>
      <c r="B48" s="79" t="s">
        <v>101</v>
      </c>
      <c r="C48" s="94"/>
      <c r="D48" s="10"/>
    </row>
    <row r="49" spans="1:4" ht="26.25" hidden="1">
      <c r="A49" s="43" t="s">
        <v>740</v>
      </c>
      <c r="B49" s="79" t="s">
        <v>781</v>
      </c>
      <c r="C49" s="46">
        <f>C52+C53+C55+C50+C51+C54</f>
        <v>5000</v>
      </c>
      <c r="D49" s="10"/>
    </row>
    <row r="50" spans="1:4" ht="83.25" customHeight="1" hidden="1">
      <c r="A50" s="105" t="s">
        <v>98</v>
      </c>
      <c r="B50" s="79" t="s">
        <v>99</v>
      </c>
      <c r="C50" s="46">
        <v>0</v>
      </c>
      <c r="D50" s="10"/>
    </row>
    <row r="51" spans="1:4" ht="52.5" customHeight="1" hidden="1">
      <c r="A51" s="105" t="s">
        <v>100</v>
      </c>
      <c r="B51" s="79" t="s">
        <v>101</v>
      </c>
      <c r="C51" s="46">
        <v>0</v>
      </c>
      <c r="D51" s="10"/>
    </row>
    <row r="52" spans="1:4" ht="25.5" hidden="1">
      <c r="A52" s="43" t="s">
        <v>300</v>
      </c>
      <c r="B52" s="79" t="s">
        <v>303</v>
      </c>
      <c r="C52" s="100"/>
      <c r="D52" s="8"/>
    </row>
    <row r="53" spans="1:4" ht="36" customHeight="1" hidden="1">
      <c r="A53" s="43" t="s">
        <v>301</v>
      </c>
      <c r="B53" s="79" t="s">
        <v>302</v>
      </c>
      <c r="C53" s="100"/>
      <c r="D53" s="8"/>
    </row>
    <row r="54" spans="1:4" ht="63" customHeight="1" hidden="1">
      <c r="A54" s="105" t="s">
        <v>192</v>
      </c>
      <c r="B54" s="79" t="s">
        <v>223</v>
      </c>
      <c r="C54" s="100">
        <v>0</v>
      </c>
      <c r="D54" s="8"/>
    </row>
    <row r="55" spans="1:4" ht="25.5">
      <c r="A55" s="43" t="s">
        <v>733</v>
      </c>
      <c r="B55" s="79" t="s">
        <v>732</v>
      </c>
      <c r="C55" s="100">
        <v>5000</v>
      </c>
      <c r="D55" s="8"/>
    </row>
    <row r="56" spans="1:4" ht="38.25" hidden="1">
      <c r="A56" s="75" t="s">
        <v>741</v>
      </c>
      <c r="B56" s="84" t="s">
        <v>780</v>
      </c>
      <c r="C56" s="98">
        <f>C57+C59+C61+C63</f>
        <v>0</v>
      </c>
      <c r="D56" s="8"/>
    </row>
    <row r="57" spans="1:4" ht="25.5" hidden="1">
      <c r="A57" s="43" t="s">
        <v>742</v>
      </c>
      <c r="B57" s="79" t="s">
        <v>778</v>
      </c>
      <c r="C57" s="100">
        <f>C58</f>
        <v>0</v>
      </c>
      <c r="D57" s="8"/>
    </row>
    <row r="58" spans="1:4" ht="38.25" hidden="1">
      <c r="A58" s="43" t="s">
        <v>569</v>
      </c>
      <c r="B58" s="79" t="s">
        <v>570</v>
      </c>
      <c r="C58" s="46">
        <v>0</v>
      </c>
      <c r="D58" s="8"/>
    </row>
    <row r="59" spans="1:4" ht="15" hidden="1">
      <c r="A59" s="43" t="s">
        <v>743</v>
      </c>
      <c r="B59" s="79" t="s">
        <v>779</v>
      </c>
      <c r="C59" s="46">
        <f>C60</f>
        <v>0</v>
      </c>
      <c r="D59" s="8"/>
    </row>
    <row r="60" spans="1:4" ht="15.75" hidden="1">
      <c r="A60" s="90" t="s">
        <v>571</v>
      </c>
      <c r="B60" s="79" t="s">
        <v>572</v>
      </c>
      <c r="C60" s="46">
        <v>0</v>
      </c>
      <c r="D60" s="10"/>
    </row>
    <row r="61" spans="1:4" ht="26.25" hidden="1">
      <c r="A61" s="43" t="s">
        <v>745</v>
      </c>
      <c r="B61" s="79" t="s">
        <v>744</v>
      </c>
      <c r="C61" s="46">
        <f>C62</f>
        <v>0</v>
      </c>
      <c r="D61" s="10"/>
    </row>
    <row r="62" spans="1:4" ht="15" hidden="1">
      <c r="A62" s="90" t="s">
        <v>574</v>
      </c>
      <c r="B62" s="79" t="s">
        <v>573</v>
      </c>
      <c r="C62" s="100">
        <v>0</v>
      </c>
      <c r="D62" s="7"/>
    </row>
    <row r="63" spans="1:4" ht="25.5" hidden="1">
      <c r="A63" s="43" t="s">
        <v>747</v>
      </c>
      <c r="B63" s="79" t="s">
        <v>746</v>
      </c>
      <c r="C63" s="100">
        <f>C64</f>
        <v>0</v>
      </c>
      <c r="D63" s="7"/>
    </row>
    <row r="64" spans="1:4" ht="51" hidden="1">
      <c r="A64" s="91" t="s">
        <v>244</v>
      </c>
      <c r="B64" s="79" t="s">
        <v>575</v>
      </c>
      <c r="C64" s="94">
        <v>0</v>
      </c>
      <c r="D64" s="7"/>
    </row>
    <row r="65" spans="1:4" ht="38.25" customHeight="1">
      <c r="A65" s="75" t="s">
        <v>749</v>
      </c>
      <c r="B65" s="84" t="s">
        <v>748</v>
      </c>
      <c r="C65" s="98">
        <f>C67+C68+C69+C76+C78</f>
        <v>2058765.38</v>
      </c>
      <c r="D65" s="9"/>
    </row>
    <row r="66" spans="1:4" ht="26.25" hidden="1">
      <c r="A66" s="43" t="s">
        <v>751</v>
      </c>
      <c r="B66" s="79" t="s">
        <v>750</v>
      </c>
      <c r="C66" s="100">
        <f>C67</f>
        <v>0</v>
      </c>
      <c r="D66" s="9"/>
    </row>
    <row r="67" spans="1:4" ht="38.25" hidden="1">
      <c r="A67" s="43" t="s">
        <v>722</v>
      </c>
      <c r="B67" s="79" t="s">
        <v>721</v>
      </c>
      <c r="C67" s="100">
        <v>0</v>
      </c>
      <c r="D67" s="7"/>
    </row>
    <row r="68" spans="1:4" ht="51" hidden="1">
      <c r="A68" s="91" t="s">
        <v>274</v>
      </c>
      <c r="B68" s="79" t="s">
        <v>275</v>
      </c>
      <c r="C68" s="100">
        <v>0</v>
      </c>
      <c r="D68" s="7"/>
    </row>
    <row r="69" spans="1:4" ht="76.5">
      <c r="A69" s="91" t="s">
        <v>245</v>
      </c>
      <c r="B69" s="79" t="s">
        <v>752</v>
      </c>
      <c r="C69" s="131">
        <f>C71+C73+C74+C75+C70+C72</f>
        <v>1917267.67</v>
      </c>
      <c r="D69" s="7"/>
    </row>
    <row r="70" spans="1:4" ht="82.5" customHeight="1">
      <c r="A70" s="91" t="s">
        <v>114</v>
      </c>
      <c r="B70" s="79" t="s">
        <v>104</v>
      </c>
      <c r="C70" s="131">
        <v>1046508.08</v>
      </c>
      <c r="D70" s="7"/>
    </row>
    <row r="71" spans="1:4" ht="63.75" hidden="1">
      <c r="A71" s="91" t="s">
        <v>283</v>
      </c>
      <c r="B71" s="79" t="s">
        <v>729</v>
      </c>
      <c r="C71" s="93">
        <v>0</v>
      </c>
      <c r="D71" s="7"/>
    </row>
    <row r="72" spans="1:4" ht="114.75">
      <c r="A72" s="91" t="s">
        <v>1423</v>
      </c>
      <c r="B72" s="79" t="s">
        <v>1424</v>
      </c>
      <c r="C72" s="93">
        <v>80967.12</v>
      </c>
      <c r="D72" s="7"/>
    </row>
    <row r="73" spans="1:4" ht="63.75">
      <c r="A73" s="91" t="s">
        <v>284</v>
      </c>
      <c r="B73" s="79" t="s">
        <v>279</v>
      </c>
      <c r="C73" s="93">
        <v>370237.8</v>
      </c>
      <c r="D73" s="7"/>
    </row>
    <row r="74" spans="1:4" ht="63.75">
      <c r="A74" s="91" t="s">
        <v>246</v>
      </c>
      <c r="B74" s="79" t="s">
        <v>595</v>
      </c>
      <c r="C74" s="93">
        <v>150141.84</v>
      </c>
      <c r="D74" s="7"/>
    </row>
    <row r="75" spans="1:4" ht="63" customHeight="1">
      <c r="A75" s="91" t="s">
        <v>247</v>
      </c>
      <c r="B75" s="79" t="s">
        <v>597</v>
      </c>
      <c r="C75" s="93">
        <v>269412.83</v>
      </c>
      <c r="D75" s="7"/>
    </row>
    <row r="76" spans="1:4" ht="25.5" hidden="1">
      <c r="A76" s="43" t="s">
        <v>754</v>
      </c>
      <c r="B76" s="79" t="s">
        <v>753</v>
      </c>
      <c r="C76" s="100">
        <f>C77</f>
        <v>0</v>
      </c>
      <c r="D76" s="7"/>
    </row>
    <row r="77" spans="1:4" ht="39" customHeight="1" hidden="1">
      <c r="A77" s="91" t="s">
        <v>248</v>
      </c>
      <c r="B77" s="79" t="s">
        <v>598</v>
      </c>
      <c r="C77" s="93"/>
      <c r="D77" s="7"/>
    </row>
    <row r="78" spans="1:4" ht="66" customHeight="1">
      <c r="A78" s="91" t="s">
        <v>1044</v>
      </c>
      <c r="B78" s="79" t="s">
        <v>1045</v>
      </c>
      <c r="C78" s="93">
        <f>C79</f>
        <v>141497.71</v>
      </c>
      <c r="D78" s="7"/>
    </row>
    <row r="79" spans="1:4" ht="63.75">
      <c r="A79" s="91" t="s">
        <v>1046</v>
      </c>
      <c r="B79" s="79" t="s">
        <v>1022</v>
      </c>
      <c r="C79" s="93">
        <v>141497.71</v>
      </c>
      <c r="D79" s="7"/>
    </row>
    <row r="80" spans="1:4" ht="25.5">
      <c r="A80" s="75" t="s">
        <v>755</v>
      </c>
      <c r="B80" s="84" t="s">
        <v>756</v>
      </c>
      <c r="C80" s="98">
        <f>C81</f>
        <v>865421.07</v>
      </c>
      <c r="D80" s="8"/>
    </row>
    <row r="81" spans="1:4" ht="15">
      <c r="A81" s="99" t="s">
        <v>553</v>
      </c>
      <c r="B81" s="79" t="s">
        <v>549</v>
      </c>
      <c r="C81" s="80">
        <f>C82+C83+C84+C85+C86</f>
        <v>865421.07</v>
      </c>
      <c r="D81" s="8"/>
    </row>
    <row r="82" spans="1:4" ht="25.5">
      <c r="A82" s="91" t="s">
        <v>249</v>
      </c>
      <c r="B82" s="92" t="s">
        <v>253</v>
      </c>
      <c r="C82" s="93">
        <v>49813.41</v>
      </c>
      <c r="D82" s="8"/>
    </row>
    <row r="83" spans="1:4" ht="25.5" hidden="1">
      <c r="A83" s="91" t="s">
        <v>250</v>
      </c>
      <c r="B83" s="92" t="s">
        <v>254</v>
      </c>
      <c r="C83" s="93"/>
      <c r="D83" s="8"/>
    </row>
    <row r="84" spans="1:4" ht="15">
      <c r="A84" s="91" t="s">
        <v>251</v>
      </c>
      <c r="B84" s="92" t="s">
        <v>255</v>
      </c>
      <c r="C84" s="93">
        <v>260532.43</v>
      </c>
      <c r="D84" s="8"/>
    </row>
    <row r="85" spans="1:4" ht="14.25" customHeight="1">
      <c r="A85" s="91" t="s">
        <v>252</v>
      </c>
      <c r="B85" s="92" t="s">
        <v>863</v>
      </c>
      <c r="C85" s="93">
        <v>555075.23</v>
      </c>
      <c r="D85" s="8"/>
    </row>
    <row r="86" spans="1:4" ht="15" hidden="1">
      <c r="A86" s="91" t="s">
        <v>864</v>
      </c>
      <c r="B86" s="92" t="s">
        <v>865</v>
      </c>
      <c r="C86" s="93"/>
      <c r="D86" s="8"/>
    </row>
    <row r="87" spans="1:4" ht="25.5">
      <c r="A87" s="75" t="s">
        <v>758</v>
      </c>
      <c r="B87" s="84" t="s">
        <v>757</v>
      </c>
      <c r="C87" s="98">
        <f>C88+C90</f>
        <v>2806602.54</v>
      </c>
      <c r="D87" s="8"/>
    </row>
    <row r="88" spans="1:4" ht="15" hidden="1">
      <c r="A88" s="43" t="s">
        <v>759</v>
      </c>
      <c r="B88" s="79" t="s">
        <v>760</v>
      </c>
      <c r="C88" s="100">
        <f>C89</f>
        <v>0</v>
      </c>
      <c r="D88" s="8"/>
    </row>
    <row r="89" spans="1:4" ht="26.25" hidden="1">
      <c r="A89" s="43" t="s">
        <v>601</v>
      </c>
      <c r="B89" s="79" t="s">
        <v>600</v>
      </c>
      <c r="C89" s="100"/>
      <c r="D89" s="10"/>
    </row>
    <row r="90" spans="1:4" ht="15.75">
      <c r="A90" s="43" t="s">
        <v>761</v>
      </c>
      <c r="B90" s="79" t="s">
        <v>762</v>
      </c>
      <c r="C90" s="100">
        <f>C91+C92</f>
        <v>2806602.54</v>
      </c>
      <c r="D90" s="10"/>
    </row>
    <row r="91" spans="1:4" ht="38.25">
      <c r="A91" s="91" t="s">
        <v>256</v>
      </c>
      <c r="B91" s="92" t="s">
        <v>602</v>
      </c>
      <c r="C91" s="93">
        <v>58109.1</v>
      </c>
      <c r="D91" s="8"/>
    </row>
    <row r="92" spans="1:4" ht="25.5">
      <c r="A92" s="91" t="s">
        <v>257</v>
      </c>
      <c r="B92" s="92" t="s">
        <v>714</v>
      </c>
      <c r="C92" s="93">
        <v>2748493.44</v>
      </c>
      <c r="D92" s="8"/>
    </row>
    <row r="93" spans="1:4" ht="24.75" customHeight="1">
      <c r="A93" s="75" t="s">
        <v>764</v>
      </c>
      <c r="B93" s="84" t="s">
        <v>763</v>
      </c>
      <c r="C93" s="98">
        <f>C96+C94</f>
        <v>2359539.27</v>
      </c>
      <c r="D93" s="8"/>
    </row>
    <row r="94" spans="1:4" ht="25.5" hidden="1">
      <c r="A94" s="43" t="s">
        <v>316</v>
      </c>
      <c r="B94" s="79" t="s">
        <v>317</v>
      </c>
      <c r="C94" s="100">
        <f>C95</f>
        <v>192836.4</v>
      </c>
      <c r="D94" s="8"/>
    </row>
    <row r="95" spans="1:4" ht="76.5">
      <c r="A95" s="43" t="s">
        <v>315</v>
      </c>
      <c r="B95" s="79" t="s">
        <v>305</v>
      </c>
      <c r="C95" s="100">
        <v>192836.4</v>
      </c>
      <c r="D95" s="8"/>
    </row>
    <row r="96" spans="1:4" ht="50.25" customHeight="1">
      <c r="A96" s="43" t="s">
        <v>536</v>
      </c>
      <c r="B96" s="79" t="s">
        <v>765</v>
      </c>
      <c r="C96" s="100">
        <f>C99+C100+C97+C98</f>
        <v>2166702.87</v>
      </c>
      <c r="D96" s="8"/>
    </row>
    <row r="97" spans="1:4" ht="38.25" hidden="1">
      <c r="A97" s="43" t="s">
        <v>306</v>
      </c>
      <c r="B97" s="79" t="s">
        <v>307</v>
      </c>
      <c r="C97" s="100"/>
      <c r="D97" s="8"/>
    </row>
    <row r="98" spans="1:4" ht="50.25" customHeight="1">
      <c r="A98" s="43" t="s">
        <v>105</v>
      </c>
      <c r="B98" s="79" t="s">
        <v>603</v>
      </c>
      <c r="C98" s="100">
        <v>1605202.55</v>
      </c>
      <c r="D98" s="8"/>
    </row>
    <row r="99" spans="1:4" ht="38.25" hidden="1">
      <c r="A99" s="91" t="s">
        <v>285</v>
      </c>
      <c r="B99" s="79" t="s">
        <v>731</v>
      </c>
      <c r="C99" s="100">
        <v>0</v>
      </c>
      <c r="D99" s="8"/>
    </row>
    <row r="100" spans="1:4" ht="38.25">
      <c r="A100" s="91" t="s">
        <v>286</v>
      </c>
      <c r="B100" s="79" t="s">
        <v>282</v>
      </c>
      <c r="C100" s="94">
        <v>561500.32</v>
      </c>
      <c r="D100" s="8"/>
    </row>
    <row r="101" spans="1:4" ht="15">
      <c r="A101" s="130" t="s">
        <v>767</v>
      </c>
      <c r="B101" s="84" t="s">
        <v>766</v>
      </c>
      <c r="C101" s="132">
        <f>SUM(C102:C131)</f>
        <v>894205.7000000001</v>
      </c>
      <c r="D101" s="19"/>
    </row>
    <row r="102" spans="1:4" ht="89.25">
      <c r="A102" s="91" t="s">
        <v>1444</v>
      </c>
      <c r="B102" s="79" t="s">
        <v>1018</v>
      </c>
      <c r="C102" s="93">
        <v>11364.86</v>
      </c>
      <c r="D102" s="19"/>
    </row>
    <row r="103" spans="1:4" ht="58.5" customHeight="1">
      <c r="A103" s="91" t="s">
        <v>962</v>
      </c>
      <c r="B103" s="79" t="s">
        <v>1170</v>
      </c>
      <c r="C103" s="93">
        <v>6868.31</v>
      </c>
      <c r="D103" s="8"/>
    </row>
    <row r="104" spans="1:4" ht="64.5">
      <c r="A104" s="91" t="s">
        <v>1047</v>
      </c>
      <c r="B104" s="79" t="s">
        <v>979</v>
      </c>
      <c r="C104" s="93">
        <v>950.2</v>
      </c>
      <c r="D104" s="10"/>
    </row>
    <row r="105" spans="1:4" ht="62.25" customHeight="1">
      <c r="A105" s="91" t="s">
        <v>1050</v>
      </c>
      <c r="B105" s="79" t="s">
        <v>1048</v>
      </c>
      <c r="C105" s="93">
        <v>5000</v>
      </c>
      <c r="D105" s="8"/>
    </row>
    <row r="106" spans="1:4" ht="89.25">
      <c r="A106" s="91" t="s">
        <v>984</v>
      </c>
      <c r="B106" s="79" t="s">
        <v>1049</v>
      </c>
      <c r="C106" s="93">
        <v>65598.36</v>
      </c>
      <c r="D106" s="8"/>
    </row>
    <row r="107" spans="1:4" ht="64.5" customHeight="1">
      <c r="A107" s="91" t="s">
        <v>1051</v>
      </c>
      <c r="B107" s="79" t="s">
        <v>1024</v>
      </c>
      <c r="C107" s="93">
        <v>31950</v>
      </c>
      <c r="D107" s="8"/>
    </row>
    <row r="108" spans="1:4" ht="76.5">
      <c r="A108" s="91" t="s">
        <v>1420</v>
      </c>
      <c r="B108" s="79" t="s">
        <v>1445</v>
      </c>
      <c r="C108" s="93">
        <v>30000</v>
      </c>
      <c r="D108" s="8"/>
    </row>
    <row r="109" spans="1:4" ht="76.5" hidden="1">
      <c r="A109" s="91" t="s">
        <v>1171</v>
      </c>
      <c r="B109" s="79" t="s">
        <v>1172</v>
      </c>
      <c r="C109" s="93"/>
      <c r="D109" s="8"/>
    </row>
    <row r="110" spans="1:4" ht="63.75">
      <c r="A110" s="91" t="s">
        <v>991</v>
      </c>
      <c r="B110" s="79" t="s">
        <v>1052</v>
      </c>
      <c r="C110" s="93">
        <v>5000</v>
      </c>
      <c r="D110" s="8"/>
    </row>
    <row r="111" spans="1:4" ht="89.25">
      <c r="A111" s="91" t="s">
        <v>1053</v>
      </c>
      <c r="B111" s="79" t="s">
        <v>1054</v>
      </c>
      <c r="C111" s="93">
        <v>10000</v>
      </c>
      <c r="D111" s="8"/>
    </row>
    <row r="112" spans="1:4" ht="102">
      <c r="A112" s="91" t="s">
        <v>1055</v>
      </c>
      <c r="B112" s="79" t="s">
        <v>1056</v>
      </c>
      <c r="C112" s="93">
        <v>1387.09</v>
      </c>
      <c r="D112" s="8"/>
    </row>
    <row r="113" spans="1:4" ht="76.5">
      <c r="A113" s="91" t="s">
        <v>1057</v>
      </c>
      <c r="B113" s="79" t="s">
        <v>1058</v>
      </c>
      <c r="C113" s="93">
        <v>500</v>
      </c>
      <c r="D113" s="8"/>
    </row>
    <row r="114" spans="1:4" ht="63.75">
      <c r="A114" s="91" t="s">
        <v>1059</v>
      </c>
      <c r="B114" s="92" t="s">
        <v>1060</v>
      </c>
      <c r="C114" s="93">
        <v>48124.35</v>
      </c>
      <c r="D114" s="8"/>
    </row>
    <row r="115" spans="1:4" ht="76.5">
      <c r="A115" s="91" t="s">
        <v>1061</v>
      </c>
      <c r="B115" s="92" t="s">
        <v>1015</v>
      </c>
      <c r="C115" s="93">
        <v>338218.52</v>
      </c>
      <c r="D115" s="8"/>
    </row>
    <row r="116" spans="1:4" ht="78.75" customHeight="1">
      <c r="A116" s="91" t="s">
        <v>1017</v>
      </c>
      <c r="B116" s="92" t="s">
        <v>1018</v>
      </c>
      <c r="C116" s="93">
        <v>122541</v>
      </c>
      <c r="D116" s="8"/>
    </row>
    <row r="117" spans="1:4" ht="63.75">
      <c r="A117" s="91" t="s">
        <v>1025</v>
      </c>
      <c r="B117" s="92" t="s">
        <v>1026</v>
      </c>
      <c r="C117" s="93">
        <v>51270.63</v>
      </c>
      <c r="D117" s="8"/>
    </row>
    <row r="118" spans="1:4" ht="51">
      <c r="A118" s="91" t="s">
        <v>1027</v>
      </c>
      <c r="B118" s="92" t="s">
        <v>1028</v>
      </c>
      <c r="C118" s="93">
        <v>53200.28</v>
      </c>
      <c r="D118" s="8"/>
    </row>
    <row r="119" spans="1:4" ht="89.25" hidden="1">
      <c r="A119" s="91" t="s">
        <v>1029</v>
      </c>
      <c r="B119" s="92" t="s">
        <v>1030</v>
      </c>
      <c r="C119" s="93"/>
      <c r="D119" s="8"/>
    </row>
    <row r="120" spans="1:4" ht="63.75">
      <c r="A120" s="91" t="s">
        <v>1033</v>
      </c>
      <c r="B120" s="92" t="s">
        <v>1034</v>
      </c>
      <c r="C120" s="93">
        <v>37232.1</v>
      </c>
      <c r="D120" s="8"/>
    </row>
    <row r="121" spans="1:4" ht="37.5" customHeight="1">
      <c r="A121" s="91" t="s">
        <v>1435</v>
      </c>
      <c r="B121" s="92" t="s">
        <v>1436</v>
      </c>
      <c r="C121" s="93">
        <v>75000</v>
      </c>
      <c r="D121" s="8"/>
    </row>
    <row r="122" spans="1:4" ht="38.25" hidden="1">
      <c r="A122" s="91" t="s">
        <v>258</v>
      </c>
      <c r="B122" s="194" t="s">
        <v>584</v>
      </c>
      <c r="C122" s="94"/>
      <c r="D122" s="8"/>
    </row>
    <row r="123" spans="1:4" ht="51" hidden="1">
      <c r="A123" s="91" t="s">
        <v>259</v>
      </c>
      <c r="B123" s="79" t="s">
        <v>552</v>
      </c>
      <c r="C123" s="93"/>
      <c r="D123" s="8"/>
    </row>
    <row r="124" spans="1:4" ht="25.5" hidden="1">
      <c r="A124" s="43" t="s">
        <v>589</v>
      </c>
      <c r="B124" s="79" t="s">
        <v>588</v>
      </c>
      <c r="C124" s="131"/>
      <c r="D124" s="8"/>
    </row>
    <row r="125" spans="1:4" ht="51" hidden="1">
      <c r="A125" s="43" t="s">
        <v>209</v>
      </c>
      <c r="B125" s="79" t="s">
        <v>210</v>
      </c>
      <c r="C125" s="131"/>
      <c r="D125" s="8"/>
    </row>
    <row r="126" spans="1:4" ht="51" hidden="1">
      <c r="A126" s="91" t="s">
        <v>260</v>
      </c>
      <c r="B126" s="79" t="s">
        <v>518</v>
      </c>
      <c r="C126" s="93"/>
      <c r="D126" s="8"/>
    </row>
    <row r="127" spans="1:4" ht="51" hidden="1">
      <c r="A127" s="219" t="s">
        <v>839</v>
      </c>
      <c r="B127" s="79" t="s">
        <v>867</v>
      </c>
      <c r="C127" s="93"/>
      <c r="D127" s="8"/>
    </row>
    <row r="128" spans="1:6" ht="25.5" hidden="1">
      <c r="A128" s="91" t="s">
        <v>589</v>
      </c>
      <c r="B128" s="79" t="s">
        <v>588</v>
      </c>
      <c r="C128" s="93"/>
      <c r="D128" s="8"/>
      <c r="F128" s="1" t="s">
        <v>866</v>
      </c>
    </row>
    <row r="129" spans="1:4" ht="51" hidden="1">
      <c r="A129" s="91" t="s">
        <v>519</v>
      </c>
      <c r="B129" s="79" t="s">
        <v>518</v>
      </c>
      <c r="C129" s="93"/>
      <c r="D129" s="8"/>
    </row>
    <row r="130" spans="1:4" ht="64.5" hidden="1">
      <c r="A130" s="91" t="s">
        <v>261</v>
      </c>
      <c r="B130" s="79" t="s">
        <v>587</v>
      </c>
      <c r="C130" s="93"/>
      <c r="D130" s="10"/>
    </row>
    <row r="131" spans="1:4" ht="0.75" customHeight="1" hidden="1">
      <c r="A131" s="91" t="s">
        <v>579</v>
      </c>
      <c r="B131" s="79" t="s">
        <v>550</v>
      </c>
      <c r="C131" s="93"/>
      <c r="D131" s="10"/>
    </row>
    <row r="132" spans="1:4" ht="15">
      <c r="A132" s="130" t="s">
        <v>769</v>
      </c>
      <c r="B132" s="84" t="s">
        <v>768</v>
      </c>
      <c r="C132" s="133">
        <f>C133+C135</f>
        <v>-6070.39</v>
      </c>
      <c r="D132" s="1"/>
    </row>
    <row r="133" spans="1:4" ht="15">
      <c r="A133" s="91" t="s">
        <v>580</v>
      </c>
      <c r="B133" s="92" t="s">
        <v>582</v>
      </c>
      <c r="C133" s="134">
        <f>C134</f>
        <v>-6070.39</v>
      </c>
      <c r="D133" s="1"/>
    </row>
    <row r="134" spans="1:4" ht="25.5">
      <c r="A134" s="91" t="s">
        <v>581</v>
      </c>
      <c r="B134" s="92" t="s">
        <v>583</v>
      </c>
      <c r="C134" s="134">
        <v>-6070.39</v>
      </c>
      <c r="D134" s="1"/>
    </row>
    <row r="135" spans="1:4" ht="15" hidden="1">
      <c r="A135" s="90" t="s">
        <v>539</v>
      </c>
      <c r="B135" s="79" t="s">
        <v>770</v>
      </c>
      <c r="C135" s="100">
        <f>C136</f>
        <v>0</v>
      </c>
      <c r="D135" s="16"/>
    </row>
    <row r="136" spans="1:4" ht="25.5" hidden="1">
      <c r="A136" s="43" t="s">
        <v>480</v>
      </c>
      <c r="B136" s="79" t="s">
        <v>520</v>
      </c>
      <c r="C136" s="100">
        <v>0</v>
      </c>
      <c r="D136" s="8"/>
    </row>
    <row r="137" spans="1:4" ht="15">
      <c r="A137" s="75" t="s">
        <v>771</v>
      </c>
      <c r="B137" s="84" t="s">
        <v>774</v>
      </c>
      <c r="C137" s="98">
        <f>C138+C188+C193</f>
        <v>612733157.45</v>
      </c>
      <c r="D137" s="8"/>
    </row>
    <row r="138" spans="1:4" ht="38.25">
      <c r="A138" s="75" t="s">
        <v>772</v>
      </c>
      <c r="B138" s="84" t="s">
        <v>773</v>
      </c>
      <c r="C138" s="133">
        <f>C139+C143+C163+C178</f>
        <v>615685370.27</v>
      </c>
      <c r="D138" s="8"/>
    </row>
    <row r="139" spans="1:4" ht="18" customHeight="1">
      <c r="A139" s="75" t="s">
        <v>115</v>
      </c>
      <c r="B139" s="84" t="s">
        <v>868</v>
      </c>
      <c r="C139" s="133">
        <f>C140+C141+C142</f>
        <v>56258400</v>
      </c>
      <c r="D139" s="8"/>
    </row>
    <row r="140" spans="1:4" ht="24.75" customHeight="1">
      <c r="A140" s="43" t="s">
        <v>723</v>
      </c>
      <c r="B140" s="79" t="s">
        <v>856</v>
      </c>
      <c r="C140" s="100">
        <v>56258400</v>
      </c>
      <c r="D140" s="8"/>
    </row>
    <row r="141" spans="1:4" ht="25.5" hidden="1">
      <c r="A141" s="91" t="s">
        <v>576</v>
      </c>
      <c r="B141" s="79" t="s">
        <v>857</v>
      </c>
      <c r="C141" s="93"/>
      <c r="D141" s="8"/>
    </row>
    <row r="142" spans="1:4" ht="15" hidden="1">
      <c r="A142" s="91" t="s">
        <v>217</v>
      </c>
      <c r="B142" s="79" t="s">
        <v>858</v>
      </c>
      <c r="C142" s="93"/>
      <c r="D142" s="8"/>
    </row>
    <row r="143" spans="1:4" ht="25.5">
      <c r="A143" s="75" t="s">
        <v>567</v>
      </c>
      <c r="B143" s="84" t="s">
        <v>955</v>
      </c>
      <c r="C143" s="98">
        <f>SUM(C144:C162)</f>
        <v>239013508.02</v>
      </c>
      <c r="D143" s="8"/>
    </row>
    <row r="144" spans="1:4" ht="25.5">
      <c r="A144" s="43" t="s">
        <v>213</v>
      </c>
      <c r="B144" s="79" t="s">
        <v>843</v>
      </c>
      <c r="C144" s="94">
        <v>5506947.12</v>
      </c>
      <c r="D144" s="8"/>
    </row>
    <row r="145" spans="1:4" ht="25.5" hidden="1">
      <c r="A145" s="43" t="s">
        <v>212</v>
      </c>
      <c r="B145" s="79" t="s">
        <v>869</v>
      </c>
      <c r="C145" s="94"/>
      <c r="D145" s="8"/>
    </row>
    <row r="146" spans="1:4" ht="51">
      <c r="A146" s="43" t="s">
        <v>224</v>
      </c>
      <c r="B146" s="79" t="s">
        <v>859</v>
      </c>
      <c r="C146" s="94">
        <v>477979.8</v>
      </c>
      <c r="D146" s="8"/>
    </row>
    <row r="147" spans="1:4" ht="44.25" customHeight="1">
      <c r="A147" s="43" t="s">
        <v>1430</v>
      </c>
      <c r="B147" s="79" t="s">
        <v>1431</v>
      </c>
      <c r="C147" s="94">
        <v>31616.16</v>
      </c>
      <c r="D147" s="8"/>
    </row>
    <row r="148" spans="1:4" ht="25.5">
      <c r="A148" s="43" t="s">
        <v>1432</v>
      </c>
      <c r="B148" s="79" t="s">
        <v>1433</v>
      </c>
      <c r="C148" s="94">
        <v>764990.53</v>
      </c>
      <c r="D148" s="8"/>
    </row>
    <row r="149" spans="1:4" ht="51">
      <c r="A149" s="43" t="s">
        <v>1062</v>
      </c>
      <c r="B149" s="79" t="s">
        <v>1036</v>
      </c>
      <c r="C149" s="94">
        <v>8513653.01</v>
      </c>
      <c r="D149" s="8"/>
    </row>
    <row r="150" spans="1:4" ht="63.75">
      <c r="A150" s="43" t="s">
        <v>1446</v>
      </c>
      <c r="B150" s="79" t="s">
        <v>1438</v>
      </c>
      <c r="C150" s="94">
        <v>3005597.63</v>
      </c>
      <c r="D150" s="8"/>
    </row>
    <row r="151" spans="1:4" ht="49.5" customHeight="1">
      <c r="A151" s="43" t="s">
        <v>220</v>
      </c>
      <c r="B151" s="79" t="s">
        <v>860</v>
      </c>
      <c r="C151" s="94">
        <v>16277399.49</v>
      </c>
      <c r="D151" s="8"/>
    </row>
    <row r="152" spans="1:4" ht="38.25" hidden="1">
      <c r="A152" s="43" t="s">
        <v>214</v>
      </c>
      <c r="B152" s="79" t="s">
        <v>844</v>
      </c>
      <c r="C152" s="94"/>
      <c r="D152" s="8"/>
    </row>
    <row r="153" spans="1:4" ht="37.5" customHeight="1" hidden="1">
      <c r="A153" s="43" t="s">
        <v>211</v>
      </c>
      <c r="B153" s="79" t="s">
        <v>870</v>
      </c>
      <c r="C153" s="94"/>
      <c r="D153" s="8"/>
    </row>
    <row r="154" spans="1:4" ht="38.25" hidden="1">
      <c r="A154" s="43" t="s">
        <v>727</v>
      </c>
      <c r="B154" s="79" t="s">
        <v>726</v>
      </c>
      <c r="C154" s="94"/>
      <c r="D154" s="8"/>
    </row>
    <row r="155" spans="1:4" ht="25.5">
      <c r="A155" s="43" t="s">
        <v>215</v>
      </c>
      <c r="B155" s="79" t="s">
        <v>1031</v>
      </c>
      <c r="C155" s="94">
        <v>716969.7</v>
      </c>
      <c r="D155" s="17"/>
    </row>
    <row r="156" spans="1:4" ht="63.75">
      <c r="A156" s="43" t="s">
        <v>1426</v>
      </c>
      <c r="B156" s="79" t="s">
        <v>1427</v>
      </c>
      <c r="C156" s="94">
        <v>12402964.89</v>
      </c>
      <c r="D156" s="8"/>
    </row>
    <row r="157" spans="1:4" ht="38.25">
      <c r="A157" s="43" t="s">
        <v>218</v>
      </c>
      <c r="B157" s="79" t="s">
        <v>1434</v>
      </c>
      <c r="C157" s="94">
        <v>14763705.8</v>
      </c>
      <c r="D157" s="8"/>
    </row>
    <row r="158" spans="1:4" ht="38.25">
      <c r="A158" s="43" t="s">
        <v>211</v>
      </c>
      <c r="B158" s="79" t="s">
        <v>1434</v>
      </c>
      <c r="C158" s="94">
        <v>44757740</v>
      </c>
      <c r="D158" s="8"/>
    </row>
    <row r="159" spans="1:4" ht="38.25">
      <c r="A159" s="43" t="s">
        <v>1428</v>
      </c>
      <c r="B159" s="79" t="s">
        <v>1429</v>
      </c>
      <c r="C159" s="100">
        <v>4605100</v>
      </c>
      <c r="D159" s="8"/>
    </row>
    <row r="160" spans="1:4" ht="76.5">
      <c r="A160" s="105" t="s">
        <v>113</v>
      </c>
      <c r="B160" s="79" t="s">
        <v>842</v>
      </c>
      <c r="C160" s="94">
        <v>22045000</v>
      </c>
      <c r="D160" s="8"/>
    </row>
    <row r="161" spans="1:4" ht="25.5">
      <c r="A161" s="91" t="s">
        <v>106</v>
      </c>
      <c r="B161" s="92" t="s">
        <v>845</v>
      </c>
      <c r="C161" s="93">
        <v>150000</v>
      </c>
      <c r="D161" s="8"/>
    </row>
    <row r="162" spans="1:9" ht="15">
      <c r="A162" s="43" t="s">
        <v>540</v>
      </c>
      <c r="B162" s="79" t="s">
        <v>847</v>
      </c>
      <c r="C162" s="222">
        <v>104993843.89</v>
      </c>
      <c r="D162" s="16"/>
      <c r="E162" s="5"/>
      <c r="F162" s="5"/>
      <c r="G162" s="5"/>
      <c r="H162" s="5"/>
      <c r="I162" s="5"/>
    </row>
    <row r="163" spans="1:9" ht="24" customHeight="1">
      <c r="A163" s="75" t="s">
        <v>568</v>
      </c>
      <c r="B163" s="84" t="s">
        <v>871</v>
      </c>
      <c r="C163" s="98">
        <f>SUM(C164:C177)</f>
        <v>292705985.89</v>
      </c>
      <c r="D163" s="16"/>
      <c r="E163" s="5"/>
      <c r="F163" s="5"/>
      <c r="G163" s="5"/>
      <c r="H163" s="5"/>
      <c r="I163" s="5"/>
    </row>
    <row r="164" spans="1:9" ht="0.75" customHeight="1" hidden="1">
      <c r="A164" s="43" t="s">
        <v>308</v>
      </c>
      <c r="B164" s="79" t="s">
        <v>309</v>
      </c>
      <c r="C164" s="100"/>
      <c r="D164" s="16"/>
      <c r="E164" s="5"/>
      <c r="F164" s="5"/>
      <c r="G164" s="5"/>
      <c r="H164" s="5"/>
      <c r="I164" s="5"/>
    </row>
    <row r="165" spans="1:4" ht="24.75" customHeight="1">
      <c r="A165" s="43" t="s">
        <v>521</v>
      </c>
      <c r="B165" s="79" t="s">
        <v>851</v>
      </c>
      <c r="C165" s="202">
        <v>1318000</v>
      </c>
      <c r="D165" s="8"/>
    </row>
    <row r="166" spans="1:4" ht="37.5" customHeight="1" hidden="1">
      <c r="A166" s="43" t="s">
        <v>523</v>
      </c>
      <c r="B166" s="79" t="s">
        <v>522</v>
      </c>
      <c r="C166" s="202"/>
      <c r="D166" s="8"/>
    </row>
    <row r="167" spans="1:4" ht="51">
      <c r="A167" s="43" t="s">
        <v>216</v>
      </c>
      <c r="B167" s="79" t="s">
        <v>850</v>
      </c>
      <c r="C167" s="202">
        <v>76200</v>
      </c>
      <c r="D167" s="8"/>
    </row>
    <row r="168" spans="1:4" ht="38.25">
      <c r="A168" s="43" t="s">
        <v>728</v>
      </c>
      <c r="B168" s="79" t="s">
        <v>861</v>
      </c>
      <c r="C168" s="202">
        <v>1347900</v>
      </c>
      <c r="D168" s="8"/>
    </row>
    <row r="169" spans="1:4" ht="37.5" customHeight="1" hidden="1">
      <c r="A169" s="43" t="s">
        <v>544</v>
      </c>
      <c r="B169" s="79" t="s">
        <v>855</v>
      </c>
      <c r="C169" s="202"/>
      <c r="D169" s="8"/>
    </row>
    <row r="170" spans="1:4" ht="32.25" customHeight="1" hidden="1">
      <c r="A170" s="43" t="s">
        <v>474</v>
      </c>
      <c r="B170" s="79" t="s">
        <v>1173</v>
      </c>
      <c r="C170" s="202"/>
      <c r="D170" s="8"/>
    </row>
    <row r="171" spans="1:4" ht="24.75" customHeight="1">
      <c r="A171" s="43" t="s">
        <v>524</v>
      </c>
      <c r="B171" s="79" t="s">
        <v>848</v>
      </c>
      <c r="C171" s="202">
        <v>278752379.4</v>
      </c>
      <c r="D171" s="8"/>
    </row>
    <row r="172" spans="1:4" ht="25.5" hidden="1">
      <c r="A172" s="43" t="s">
        <v>1154</v>
      </c>
      <c r="B172" s="79" t="s">
        <v>1155</v>
      </c>
      <c r="C172" s="100"/>
      <c r="D172" s="8"/>
    </row>
    <row r="173" spans="1:4" ht="62.25" customHeight="1">
      <c r="A173" s="43" t="s">
        <v>717</v>
      </c>
      <c r="B173" s="79" t="s">
        <v>854</v>
      </c>
      <c r="C173" s="202">
        <v>189818.51</v>
      </c>
      <c r="D173" s="8"/>
    </row>
    <row r="174" spans="1:4" ht="25.5" hidden="1">
      <c r="A174" s="43" t="s">
        <v>777</v>
      </c>
      <c r="B174" s="79" t="s">
        <v>718</v>
      </c>
      <c r="C174" s="100"/>
      <c r="D174" s="8"/>
    </row>
    <row r="175" spans="1:4" ht="50.25" customHeight="1">
      <c r="A175" s="43" t="s">
        <v>532</v>
      </c>
      <c r="B175" s="79" t="s">
        <v>849</v>
      </c>
      <c r="C175" s="202">
        <v>11021687.98</v>
      </c>
      <c r="D175" s="8"/>
    </row>
    <row r="176" spans="1:4" ht="25.5" hidden="1">
      <c r="A176" s="43" t="s">
        <v>310</v>
      </c>
      <c r="B176" s="79" t="s">
        <v>311</v>
      </c>
      <c r="C176" s="94"/>
      <c r="D176" s="8"/>
    </row>
    <row r="177" spans="1:5" ht="15" hidden="1">
      <c r="A177" s="43" t="s">
        <v>526</v>
      </c>
      <c r="B177" s="79" t="s">
        <v>525</v>
      </c>
      <c r="C177" s="94"/>
      <c r="D177" s="8"/>
      <c r="E177" s="5"/>
    </row>
    <row r="178" spans="1:5" ht="15">
      <c r="A178" s="135" t="s">
        <v>541</v>
      </c>
      <c r="B178" s="84" t="s">
        <v>872</v>
      </c>
      <c r="C178" s="98">
        <f>SUM(C180:C187)</f>
        <v>27707476.36</v>
      </c>
      <c r="D178" s="8"/>
      <c r="E178" s="5"/>
    </row>
    <row r="179" spans="1:5" ht="36.75" customHeight="1" hidden="1">
      <c r="A179" s="83" t="s">
        <v>288</v>
      </c>
      <c r="B179" s="79" t="s">
        <v>719</v>
      </c>
      <c r="C179" s="100"/>
      <c r="D179" s="8"/>
      <c r="E179" s="5"/>
    </row>
    <row r="180" spans="1:5" ht="54.75" customHeight="1">
      <c r="A180" s="43" t="s">
        <v>287</v>
      </c>
      <c r="B180" s="79" t="s">
        <v>852</v>
      </c>
      <c r="C180" s="94">
        <v>7477080</v>
      </c>
      <c r="D180" s="8"/>
      <c r="E180" s="5"/>
    </row>
    <row r="181" spans="1:4" ht="6.75" customHeight="1" hidden="1">
      <c r="A181" s="43" t="s">
        <v>528</v>
      </c>
      <c r="B181" s="79" t="s">
        <v>527</v>
      </c>
      <c r="C181" s="100"/>
      <c r="D181" s="8"/>
    </row>
    <row r="182" spans="1:4" ht="49.5" customHeight="1" hidden="1">
      <c r="A182" s="43" t="s">
        <v>318</v>
      </c>
      <c r="B182" s="79" t="s">
        <v>313</v>
      </c>
      <c r="C182" s="100"/>
      <c r="D182" s="8"/>
    </row>
    <row r="183" spans="1:4" ht="57" customHeight="1" hidden="1">
      <c r="A183" s="43" t="s">
        <v>534</v>
      </c>
      <c r="B183" s="79" t="s">
        <v>533</v>
      </c>
      <c r="C183" s="100"/>
      <c r="D183" s="8"/>
    </row>
    <row r="184" spans="1:4" ht="36" customHeight="1" hidden="1">
      <c r="A184" s="43" t="s">
        <v>1174</v>
      </c>
      <c r="B184" s="79" t="s">
        <v>1157</v>
      </c>
      <c r="C184" s="94"/>
      <c r="D184" s="8"/>
    </row>
    <row r="185" spans="1:4" ht="38.25" hidden="1">
      <c r="A185" s="91" t="s">
        <v>1063</v>
      </c>
      <c r="B185" s="194" t="s">
        <v>1032</v>
      </c>
      <c r="C185" s="94"/>
      <c r="D185" s="8"/>
    </row>
    <row r="186" spans="1:4" ht="51">
      <c r="A186" s="219" t="s">
        <v>1037</v>
      </c>
      <c r="B186" s="79" t="s">
        <v>1038</v>
      </c>
      <c r="C186" s="94">
        <v>12346881.43</v>
      </c>
      <c r="D186" s="8"/>
    </row>
    <row r="187" spans="1:4" ht="25.5">
      <c r="A187" s="43" t="s">
        <v>537</v>
      </c>
      <c r="B187" s="79" t="s">
        <v>853</v>
      </c>
      <c r="C187" s="94">
        <v>7883514.93</v>
      </c>
      <c r="D187" s="7"/>
    </row>
    <row r="188" spans="1:4" ht="76.5">
      <c r="A188" s="75" t="s">
        <v>562</v>
      </c>
      <c r="B188" s="84" t="s">
        <v>561</v>
      </c>
      <c r="C188" s="98">
        <f>C191+C189+C192+C190</f>
        <v>1703874.35</v>
      </c>
      <c r="D188" s="7"/>
    </row>
    <row r="189" spans="1:4" ht="25.5">
      <c r="A189" s="43" t="s">
        <v>530</v>
      </c>
      <c r="B189" s="79" t="s">
        <v>1447</v>
      </c>
      <c r="C189" s="100">
        <v>1637805.76</v>
      </c>
      <c r="D189" s="7"/>
    </row>
    <row r="190" spans="1:4" ht="25.5">
      <c r="A190" s="43" t="s">
        <v>1448</v>
      </c>
      <c r="B190" s="79" t="s">
        <v>1449</v>
      </c>
      <c r="C190" s="100">
        <v>66068.59</v>
      </c>
      <c r="D190" s="7"/>
    </row>
    <row r="191" spans="1:4" ht="25.5" hidden="1">
      <c r="A191" s="43" t="s">
        <v>564</v>
      </c>
      <c r="B191" s="79" t="s">
        <v>563</v>
      </c>
      <c r="C191" s="100"/>
      <c r="D191" s="7"/>
    </row>
    <row r="192" spans="1:4" ht="38.25" hidden="1">
      <c r="A192" s="43" t="s">
        <v>118</v>
      </c>
      <c r="B192" s="79" t="s">
        <v>116</v>
      </c>
      <c r="C192" s="100"/>
      <c r="D192" s="7"/>
    </row>
    <row r="193" spans="1:4" ht="36.75" customHeight="1">
      <c r="A193" s="75" t="s">
        <v>566</v>
      </c>
      <c r="B193" s="84" t="s">
        <v>565</v>
      </c>
      <c r="C193" s="98">
        <f>C197+C195+C196+C194</f>
        <v>-4656087.17</v>
      </c>
      <c r="D193" s="7"/>
    </row>
    <row r="194" spans="1:4" ht="51" hidden="1">
      <c r="A194" s="43" t="s">
        <v>1165</v>
      </c>
      <c r="B194" s="79" t="s">
        <v>1166</v>
      </c>
      <c r="C194" s="100"/>
      <c r="D194" s="7"/>
    </row>
    <row r="195" spans="1:4" ht="51" hidden="1">
      <c r="A195" s="43" t="s">
        <v>222</v>
      </c>
      <c r="B195" s="79" t="s">
        <v>873</v>
      </c>
      <c r="C195" s="94"/>
      <c r="D195" s="7"/>
    </row>
    <row r="196" spans="1:4" ht="38.25" hidden="1">
      <c r="A196" s="43" t="s">
        <v>1175</v>
      </c>
      <c r="B196" s="79" t="s">
        <v>1161</v>
      </c>
      <c r="C196" s="94"/>
      <c r="D196" s="7"/>
    </row>
    <row r="197" spans="1:4" ht="38.25">
      <c r="A197" s="43" t="s">
        <v>117</v>
      </c>
      <c r="B197" s="79" t="s">
        <v>862</v>
      </c>
      <c r="C197" s="94">
        <v>-4656087.17</v>
      </c>
      <c r="D197" s="7"/>
    </row>
    <row r="198" spans="1:4" ht="15">
      <c r="A198" s="136" t="s">
        <v>557</v>
      </c>
      <c r="B198" s="137"/>
      <c r="C198" s="138">
        <f>C12</f>
        <v>759617497.6300001</v>
      </c>
      <c r="D198" s="7"/>
    </row>
    <row r="199" spans="1:4" ht="15">
      <c r="A199" s="25"/>
      <c r="B199" s="26"/>
      <c r="C199" s="27"/>
      <c r="D199" s="19"/>
    </row>
    <row r="200" spans="1:4" ht="15">
      <c r="A200" s="6"/>
      <c r="B200" s="26"/>
      <c r="C200" s="6"/>
      <c r="D200" s="6"/>
    </row>
    <row r="201" spans="1:4" ht="15">
      <c r="A201" s="25"/>
      <c r="B201" s="26"/>
      <c r="C201" s="27"/>
      <c r="D201" s="19"/>
    </row>
    <row r="202" spans="1:4" ht="15.75">
      <c r="A202" s="21"/>
      <c r="B202" s="22"/>
      <c r="C202" s="20"/>
      <c r="D202" s="8"/>
    </row>
    <row r="203" spans="1:4" ht="15.75">
      <c r="A203" s="21"/>
      <c r="B203" s="22"/>
      <c r="C203" s="20"/>
      <c r="D203" s="8"/>
    </row>
    <row r="204" spans="1:4" ht="15.75">
      <c r="A204" s="21"/>
      <c r="B204" s="22"/>
      <c r="C204" s="20"/>
      <c r="D204" s="8"/>
    </row>
    <row r="205" spans="1:4" ht="15.75">
      <c r="A205" s="21"/>
      <c r="B205" s="22"/>
      <c r="C205" s="20"/>
      <c r="D205" s="8"/>
    </row>
    <row r="206" spans="1:4" ht="15.75">
      <c r="A206" s="21"/>
      <c r="B206" s="22"/>
      <c r="C206" s="20"/>
      <c r="D206" s="8"/>
    </row>
    <row r="207" spans="1:4" ht="15.75">
      <c r="A207" s="21"/>
      <c r="B207" s="22"/>
      <c r="C207" s="20"/>
      <c r="D207" s="8"/>
    </row>
    <row r="208" spans="1:4" ht="15.75">
      <c r="A208" s="21"/>
      <c r="B208" s="22"/>
      <c r="C208" s="20"/>
      <c r="D208" s="8"/>
    </row>
    <row r="209" spans="1:4" ht="15.75">
      <c r="A209" s="21"/>
      <c r="B209" s="22"/>
      <c r="C209" s="20"/>
      <c r="D209" s="8"/>
    </row>
    <row r="210" spans="1:4" ht="15.75">
      <c r="A210" s="21"/>
      <c r="B210" s="22"/>
      <c r="C210" s="20"/>
      <c r="D210" s="8"/>
    </row>
    <row r="211" spans="1:4" ht="15.75">
      <c r="A211" s="21"/>
      <c r="B211" s="22"/>
      <c r="C211" s="20"/>
      <c r="D211" s="8"/>
    </row>
    <row r="212" spans="1:4" ht="15.75">
      <c r="A212" s="21"/>
      <c r="B212" s="22"/>
      <c r="C212" s="20"/>
      <c r="D212" s="8"/>
    </row>
    <row r="213" spans="1:4" ht="15.75">
      <c r="A213" s="21"/>
      <c r="B213" s="22"/>
      <c r="C213" s="20"/>
      <c r="D213" s="8"/>
    </row>
    <row r="214" spans="1:4" ht="15.75">
      <c r="A214" s="21"/>
      <c r="B214" s="22"/>
      <c r="C214" s="20"/>
      <c r="D214" s="8"/>
    </row>
    <row r="215" spans="1:4" ht="15.75">
      <c r="A215" s="21"/>
      <c r="B215" s="22"/>
      <c r="C215" s="20"/>
      <c r="D215" s="8"/>
    </row>
    <row r="216" spans="1:4" ht="15.75">
      <c r="A216" s="21"/>
      <c r="B216" s="22"/>
      <c r="C216" s="20"/>
      <c r="D216" s="8"/>
    </row>
    <row r="217" spans="1:4" ht="15.75">
      <c r="A217" s="21"/>
      <c r="B217" s="22"/>
      <c r="C217" s="20"/>
      <c r="D217" s="8"/>
    </row>
    <row r="218" spans="1:4" ht="15.75">
      <c r="A218" s="21"/>
      <c r="B218" s="22"/>
      <c r="C218" s="20"/>
      <c r="D218" s="8"/>
    </row>
    <row r="219" spans="1:4" ht="15.75">
      <c r="A219" s="23"/>
      <c r="B219" s="24"/>
      <c r="C219" s="20"/>
      <c r="D219" s="8"/>
    </row>
    <row r="220" spans="1:4" ht="15.75">
      <c r="A220" s="21"/>
      <c r="B220" s="22"/>
      <c r="C220" s="20"/>
      <c r="D220" s="8"/>
    </row>
    <row r="221" spans="1:4" ht="15.75">
      <c r="A221" s="21"/>
      <c r="B221" s="22"/>
      <c r="C221" s="20"/>
      <c r="D221" s="8"/>
    </row>
    <row r="222" spans="1:4" ht="15.75">
      <c r="A222" s="21"/>
      <c r="B222" s="22"/>
      <c r="C222" s="20"/>
      <c r="D222" s="8"/>
    </row>
    <row r="223" spans="1:4" ht="15.75">
      <c r="A223" s="21"/>
      <c r="B223" s="22"/>
      <c r="C223" s="20"/>
      <c r="D223" s="8"/>
    </row>
    <row r="224" spans="1:4" ht="15.75">
      <c r="A224" s="21"/>
      <c r="B224" s="22"/>
      <c r="C224" s="20"/>
      <c r="D224" s="10"/>
    </row>
    <row r="225" spans="1:4" ht="15.75">
      <c r="A225" s="21"/>
      <c r="B225" s="22"/>
      <c r="C225" s="20"/>
      <c r="D225" s="8"/>
    </row>
    <row r="226" spans="1:4" ht="15.75">
      <c r="A226" s="21"/>
      <c r="B226" s="22"/>
      <c r="C226" s="20"/>
      <c r="D226" s="8"/>
    </row>
    <row r="227" spans="1:4" ht="15.75">
      <c r="A227" s="21"/>
      <c r="B227" s="22"/>
      <c r="C227" s="20"/>
      <c r="D227" s="8"/>
    </row>
    <row r="228" spans="1:4" ht="15.75">
      <c r="A228" s="21"/>
      <c r="B228" s="22"/>
      <c r="C228" s="20"/>
      <c r="D228" s="8"/>
    </row>
    <row r="229" spans="1:4" ht="15.75">
      <c r="A229" s="21"/>
      <c r="B229" s="22"/>
      <c r="C229" s="20"/>
      <c r="D229" s="8"/>
    </row>
    <row r="230" spans="1:4" ht="15.75">
      <c r="A230" s="21"/>
      <c r="B230" s="22"/>
      <c r="C230" s="20"/>
      <c r="D230" s="8"/>
    </row>
    <row r="231" spans="1:4" ht="15.75">
      <c r="A231" s="21"/>
      <c r="B231" s="22"/>
      <c r="C231" s="20"/>
      <c r="D231" s="8"/>
    </row>
    <row r="232" spans="1:4" ht="15.75">
      <c r="A232" s="21"/>
      <c r="B232" s="22"/>
      <c r="C232" s="20"/>
      <c r="D232" s="8"/>
    </row>
    <row r="233" spans="1:4" ht="15.75">
      <c r="A233" s="21"/>
      <c r="B233" s="22"/>
      <c r="C233" s="20"/>
      <c r="D233" s="8"/>
    </row>
    <row r="234" spans="1:4" ht="15.75">
      <c r="A234" s="21"/>
      <c r="B234" s="22"/>
      <c r="C234" s="20"/>
      <c r="D234" s="8"/>
    </row>
    <row r="235" spans="1:4" ht="15.75">
      <c r="A235" s="11"/>
      <c r="B235" s="8"/>
      <c r="C235" s="9"/>
      <c r="D235" s="8"/>
    </row>
    <row r="236" spans="1:4" ht="15.75">
      <c r="A236" s="11"/>
      <c r="B236" s="8"/>
      <c r="C236" s="9"/>
      <c r="D236" s="8"/>
    </row>
    <row r="237" spans="1:4" ht="15.75">
      <c r="A237" s="11"/>
      <c r="B237" s="8"/>
      <c r="C237" s="9"/>
      <c r="D237" s="8"/>
    </row>
    <row r="238" spans="1:4" ht="15.75">
      <c r="A238" s="11"/>
      <c r="B238" s="8"/>
      <c r="C238" s="9"/>
      <c r="D238" s="8"/>
    </row>
    <row r="239" spans="1:4" ht="15.75">
      <c r="A239" s="11"/>
      <c r="B239" s="8"/>
      <c r="C239" s="9"/>
      <c r="D239" s="8"/>
    </row>
    <row r="240" spans="1:4" ht="15.75">
      <c r="A240" s="11"/>
      <c r="B240" s="8"/>
      <c r="C240" s="9"/>
      <c r="D240" s="8"/>
    </row>
    <row r="241" spans="1:4" ht="15.75">
      <c r="A241" s="14"/>
      <c r="B241" s="9"/>
      <c r="C241" s="9"/>
      <c r="D241" s="9"/>
    </row>
    <row r="242" spans="1:4" ht="15.75">
      <c r="A242" s="18"/>
      <c r="B242" s="8"/>
      <c r="C242" s="9"/>
      <c r="D242" s="8"/>
    </row>
    <row r="243" spans="1:4" ht="15">
      <c r="A243" s="13"/>
      <c r="B243" s="8"/>
      <c r="C243" s="7"/>
      <c r="D243" s="8"/>
    </row>
    <row r="244" spans="1:4" ht="15">
      <c r="A244" s="6"/>
      <c r="B244" s="8"/>
      <c r="C244" s="7"/>
      <c r="D244" s="8"/>
    </row>
  </sheetData>
  <sheetProtection/>
  <mergeCells count="7">
    <mergeCell ref="A9:A10"/>
    <mergeCell ref="B3:C3"/>
    <mergeCell ref="A6:C6"/>
    <mergeCell ref="B1:C1"/>
    <mergeCell ref="B2:C2"/>
    <mergeCell ref="C9:C10"/>
    <mergeCell ref="B9:B10"/>
  </mergeCells>
  <printOptions/>
  <pageMargins left="1.1811023622047245" right="0.1968503937007874" top="0.5905511811023623" bottom="0.1968503937007874" header="0.5118110236220472" footer="0.5118110236220472"/>
  <pageSetup fitToHeight="0" fitToWidth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1"/>
  <sheetViews>
    <sheetView zoomScaleSheetLayoutView="100" zoomScalePageLayoutView="0" workbookViewId="0" topLeftCell="A1">
      <selection activeCell="G1171" sqref="G1171"/>
    </sheetView>
  </sheetViews>
  <sheetFormatPr defaultColWidth="9.00390625" defaultRowHeight="12.75"/>
  <cols>
    <col min="1" max="1" width="64.75390625" style="203" customWidth="1"/>
    <col min="2" max="2" width="8.75390625" style="204" customWidth="1"/>
    <col min="3" max="4" width="9.25390625" style="205" bestFit="1" customWidth="1"/>
    <col min="5" max="5" width="15.875" style="205" customWidth="1"/>
    <col min="6" max="6" width="12.375" style="205" customWidth="1"/>
    <col min="7" max="7" width="20.125" style="239" customWidth="1"/>
    <col min="8" max="8" width="18.875" style="239" hidden="1" customWidth="1"/>
    <col min="9" max="9" width="0.12890625" style="239" customWidth="1"/>
    <col min="10" max="16384" width="9.125" style="212" customWidth="1"/>
  </cols>
  <sheetData>
    <row r="1" spans="1:7" ht="15">
      <c r="A1" s="236"/>
      <c r="B1" s="237"/>
      <c r="C1" s="297" t="s">
        <v>1534</v>
      </c>
      <c r="D1" s="297"/>
      <c r="E1" s="297"/>
      <c r="F1" s="297"/>
      <c r="G1" s="212"/>
    </row>
    <row r="2" spans="1:7" ht="15">
      <c r="A2" s="236"/>
      <c r="B2" s="237"/>
      <c r="C2" s="238"/>
      <c r="D2" s="240"/>
      <c r="E2" s="240"/>
      <c r="F2" s="240"/>
      <c r="G2" s="241"/>
    </row>
    <row r="3" spans="1:7" ht="15">
      <c r="A3" s="236"/>
      <c r="B3" s="237"/>
      <c r="C3" s="302"/>
      <c r="D3" s="302"/>
      <c r="E3" s="302"/>
      <c r="F3" s="302"/>
      <c r="G3" s="212"/>
    </row>
    <row r="4" spans="1:7" ht="65.25" customHeight="1">
      <c r="A4" s="236"/>
      <c r="B4" s="237"/>
      <c r="C4" s="303" t="s">
        <v>1441</v>
      </c>
      <c r="D4" s="303"/>
      <c r="E4" s="303"/>
      <c r="F4" s="303"/>
      <c r="G4" s="212"/>
    </row>
    <row r="5" spans="1:8" ht="15">
      <c r="A5" s="236"/>
      <c r="B5" s="237"/>
      <c r="C5" s="304"/>
      <c r="D5" s="304"/>
      <c r="E5" s="304"/>
      <c r="F5" s="304"/>
      <c r="G5" s="212"/>
      <c r="H5" s="212"/>
    </row>
    <row r="6" spans="1:6" ht="15">
      <c r="A6" s="301"/>
      <c r="B6" s="301"/>
      <c r="C6" s="301"/>
      <c r="D6" s="301"/>
      <c r="E6" s="301"/>
      <c r="F6" s="301"/>
    </row>
    <row r="7" spans="1:6" ht="15">
      <c r="A7" s="305" t="s">
        <v>1456</v>
      </c>
      <c r="B7" s="305"/>
      <c r="C7" s="305"/>
      <c r="D7" s="305"/>
      <c r="E7" s="305"/>
      <c r="F7" s="305"/>
    </row>
    <row r="8" spans="1:9" ht="15">
      <c r="A8" s="242"/>
      <c r="B8" s="206"/>
      <c r="C8" s="207"/>
      <c r="D8" s="207"/>
      <c r="E8" s="207"/>
      <c r="F8" s="207"/>
      <c r="G8" s="300"/>
      <c r="H8" s="300"/>
      <c r="I8" s="300"/>
    </row>
    <row r="9" spans="1:7" ht="15">
      <c r="A9" s="208"/>
      <c r="B9" s="206"/>
      <c r="C9" s="207"/>
      <c r="D9" s="207"/>
      <c r="E9" s="207"/>
      <c r="F9" s="243"/>
      <c r="G9" s="323" t="s">
        <v>711</v>
      </c>
    </row>
    <row r="10" spans="1:9" s="244" customFormat="1" ht="15">
      <c r="A10" s="298" t="s">
        <v>546</v>
      </c>
      <c r="B10" s="299" t="s">
        <v>225</v>
      </c>
      <c r="C10" s="299" t="s">
        <v>226</v>
      </c>
      <c r="D10" s="299" t="s">
        <v>227</v>
      </c>
      <c r="E10" s="299" t="s">
        <v>228</v>
      </c>
      <c r="F10" s="299" t="s">
        <v>229</v>
      </c>
      <c r="G10" s="296" t="s">
        <v>639</v>
      </c>
      <c r="H10" s="296" t="s">
        <v>230</v>
      </c>
      <c r="I10" s="296"/>
    </row>
    <row r="11" spans="1:14" s="244" customFormat="1" ht="45">
      <c r="A11" s="298"/>
      <c r="B11" s="299"/>
      <c r="C11" s="299"/>
      <c r="D11" s="299"/>
      <c r="E11" s="299"/>
      <c r="F11" s="299"/>
      <c r="G11" s="296"/>
      <c r="H11" s="276" t="s">
        <v>231</v>
      </c>
      <c r="I11" s="276" t="s">
        <v>232</v>
      </c>
      <c r="N11" s="324"/>
    </row>
    <row r="12" spans="1:9" ht="15">
      <c r="A12" s="52">
        <v>1</v>
      </c>
      <c r="B12" s="52" t="s">
        <v>233</v>
      </c>
      <c r="C12" s="52" t="s">
        <v>234</v>
      </c>
      <c r="D12" s="52" t="s">
        <v>235</v>
      </c>
      <c r="E12" s="52" t="s">
        <v>236</v>
      </c>
      <c r="F12" s="52" t="s">
        <v>237</v>
      </c>
      <c r="G12" s="52">
        <v>7</v>
      </c>
      <c r="H12" s="245" t="s">
        <v>238</v>
      </c>
      <c r="I12" s="245" t="s">
        <v>239</v>
      </c>
    </row>
    <row r="13" spans="1:9" ht="29.25">
      <c r="A13" s="246" t="s">
        <v>319</v>
      </c>
      <c r="B13" s="247" t="s">
        <v>505</v>
      </c>
      <c r="C13" s="248"/>
      <c r="D13" s="248"/>
      <c r="E13" s="248"/>
      <c r="F13" s="248"/>
      <c r="G13" s="249">
        <f aca="true" t="shared" si="0" ref="G13:G31">H13+I13</f>
        <v>551782.16</v>
      </c>
      <c r="H13" s="250">
        <f>H14</f>
        <v>545886.26</v>
      </c>
      <c r="I13" s="250">
        <f>I14</f>
        <v>5895.9</v>
      </c>
    </row>
    <row r="14" spans="1:9" ht="15">
      <c r="A14" s="54" t="s">
        <v>547</v>
      </c>
      <c r="B14" s="55" t="s">
        <v>505</v>
      </c>
      <c r="C14" s="55" t="s">
        <v>548</v>
      </c>
      <c r="D14" s="52"/>
      <c r="E14" s="52"/>
      <c r="F14" s="52"/>
      <c r="G14" s="233">
        <f t="shared" si="0"/>
        <v>551782.16</v>
      </c>
      <c r="H14" s="252">
        <f>H15</f>
        <v>545886.26</v>
      </c>
      <c r="I14" s="252">
        <f>I15</f>
        <v>5895.9</v>
      </c>
    </row>
    <row r="15" spans="1:9" ht="45">
      <c r="A15" s="51" t="s">
        <v>471</v>
      </c>
      <c r="B15" s="52" t="s">
        <v>505</v>
      </c>
      <c r="C15" s="52" t="s">
        <v>548</v>
      </c>
      <c r="D15" s="52" t="s">
        <v>612</v>
      </c>
      <c r="E15" s="52"/>
      <c r="F15" s="52"/>
      <c r="G15" s="216">
        <f t="shared" si="0"/>
        <v>551782.16</v>
      </c>
      <c r="H15" s="251">
        <f>H22+H16</f>
        <v>545886.26</v>
      </c>
      <c r="I15" s="251">
        <f>I22+I16</f>
        <v>5895.9</v>
      </c>
    </row>
    <row r="16" spans="1:9" ht="30">
      <c r="A16" s="51" t="s">
        <v>945</v>
      </c>
      <c r="B16" s="52" t="s">
        <v>505</v>
      </c>
      <c r="C16" s="52" t="s">
        <v>548</v>
      </c>
      <c r="D16" s="52" t="s">
        <v>612</v>
      </c>
      <c r="E16" s="52" t="s">
        <v>345</v>
      </c>
      <c r="F16" s="52"/>
      <c r="G16" s="216">
        <f t="shared" si="0"/>
        <v>5895.9</v>
      </c>
      <c r="H16" s="251">
        <f aca="true" t="shared" si="1" ref="H16:I20">H17</f>
        <v>0</v>
      </c>
      <c r="I16" s="251">
        <f t="shared" si="1"/>
        <v>5895.9</v>
      </c>
    </row>
    <row r="17" spans="1:9" ht="60">
      <c r="A17" s="51" t="s">
        <v>1179</v>
      </c>
      <c r="B17" s="52" t="s">
        <v>505</v>
      </c>
      <c r="C17" s="52" t="s">
        <v>548</v>
      </c>
      <c r="D17" s="52" t="s">
        <v>612</v>
      </c>
      <c r="E17" s="52" t="s">
        <v>346</v>
      </c>
      <c r="F17" s="52"/>
      <c r="G17" s="216">
        <f t="shared" si="0"/>
        <v>5895.9</v>
      </c>
      <c r="H17" s="251">
        <f t="shared" si="1"/>
        <v>0</v>
      </c>
      <c r="I17" s="251">
        <f t="shared" si="1"/>
        <v>5895.9</v>
      </c>
    </row>
    <row r="18" spans="1:9" ht="64.5" customHeight="1">
      <c r="A18" s="51" t="s">
        <v>1457</v>
      </c>
      <c r="B18" s="52" t="s">
        <v>505</v>
      </c>
      <c r="C18" s="52" t="s">
        <v>548</v>
      </c>
      <c r="D18" s="52" t="s">
        <v>612</v>
      </c>
      <c r="E18" s="52" t="s">
        <v>359</v>
      </c>
      <c r="F18" s="52"/>
      <c r="G18" s="216">
        <f t="shared" si="0"/>
        <v>5895.9</v>
      </c>
      <c r="H18" s="251">
        <f t="shared" si="1"/>
        <v>0</v>
      </c>
      <c r="I18" s="251">
        <f t="shared" si="1"/>
        <v>5895.9</v>
      </c>
    </row>
    <row r="19" spans="1:9" ht="75">
      <c r="A19" s="51" t="s">
        <v>1458</v>
      </c>
      <c r="B19" s="52" t="s">
        <v>505</v>
      </c>
      <c r="C19" s="52" t="s">
        <v>548</v>
      </c>
      <c r="D19" s="52" t="s">
        <v>612</v>
      </c>
      <c r="E19" s="52" t="s">
        <v>1181</v>
      </c>
      <c r="F19" s="52"/>
      <c r="G19" s="216">
        <f t="shared" si="0"/>
        <v>5895.9</v>
      </c>
      <c r="H19" s="251">
        <f t="shared" si="1"/>
        <v>0</v>
      </c>
      <c r="I19" s="251">
        <f t="shared" si="1"/>
        <v>5895.9</v>
      </c>
    </row>
    <row r="20" spans="1:9" ht="60">
      <c r="A20" s="51" t="s">
        <v>492</v>
      </c>
      <c r="B20" s="52" t="s">
        <v>505</v>
      </c>
      <c r="C20" s="52" t="s">
        <v>548</v>
      </c>
      <c r="D20" s="52" t="s">
        <v>612</v>
      </c>
      <c r="E20" s="52" t="s">
        <v>1181</v>
      </c>
      <c r="F20" s="52" t="s">
        <v>498</v>
      </c>
      <c r="G20" s="216">
        <f t="shared" si="0"/>
        <v>5895.9</v>
      </c>
      <c r="H20" s="251">
        <f t="shared" si="1"/>
        <v>0</v>
      </c>
      <c r="I20" s="251">
        <f t="shared" si="1"/>
        <v>5895.9</v>
      </c>
    </row>
    <row r="21" spans="1:9" ht="30">
      <c r="A21" s="51" t="s">
        <v>325</v>
      </c>
      <c r="B21" s="52" t="s">
        <v>505</v>
      </c>
      <c r="C21" s="52" t="s">
        <v>548</v>
      </c>
      <c r="D21" s="52" t="s">
        <v>612</v>
      </c>
      <c r="E21" s="52" t="s">
        <v>1181</v>
      </c>
      <c r="F21" s="52" t="s">
        <v>326</v>
      </c>
      <c r="G21" s="216">
        <f t="shared" si="0"/>
        <v>5895.9</v>
      </c>
      <c r="H21" s="251">
        <v>0</v>
      </c>
      <c r="I21" s="251">
        <v>5895.9</v>
      </c>
    </row>
    <row r="22" spans="1:9" ht="30">
      <c r="A22" s="51" t="s">
        <v>1176</v>
      </c>
      <c r="B22" s="52" t="s">
        <v>505</v>
      </c>
      <c r="C22" s="52" t="s">
        <v>548</v>
      </c>
      <c r="D22" s="52" t="s">
        <v>612</v>
      </c>
      <c r="E22" s="52" t="s">
        <v>320</v>
      </c>
      <c r="F22" s="52"/>
      <c r="G22" s="216">
        <f t="shared" si="0"/>
        <v>545886.26</v>
      </c>
      <c r="H22" s="251">
        <f aca="true" t="shared" si="2" ref="H22:I24">H23</f>
        <v>545886.26</v>
      </c>
      <c r="I22" s="251">
        <f t="shared" si="2"/>
        <v>0</v>
      </c>
    </row>
    <row r="23" spans="1:9" ht="45">
      <c r="A23" s="51" t="s">
        <v>1177</v>
      </c>
      <c r="B23" s="52" t="s">
        <v>505</v>
      </c>
      <c r="C23" s="52" t="s">
        <v>548</v>
      </c>
      <c r="D23" s="52" t="s">
        <v>612</v>
      </c>
      <c r="E23" s="52" t="s">
        <v>321</v>
      </c>
      <c r="F23" s="52"/>
      <c r="G23" s="216">
        <f t="shared" si="0"/>
        <v>545886.26</v>
      </c>
      <c r="H23" s="251">
        <f t="shared" si="2"/>
        <v>545886.26</v>
      </c>
      <c r="I23" s="251">
        <f t="shared" si="2"/>
        <v>0</v>
      </c>
    </row>
    <row r="24" spans="1:9" ht="15">
      <c r="A24" s="51" t="s">
        <v>322</v>
      </c>
      <c r="B24" s="52" t="s">
        <v>505</v>
      </c>
      <c r="C24" s="52" t="s">
        <v>548</v>
      </c>
      <c r="D24" s="52" t="s">
        <v>612</v>
      </c>
      <c r="E24" s="52" t="s">
        <v>323</v>
      </c>
      <c r="F24" s="52"/>
      <c r="G24" s="216">
        <f t="shared" si="0"/>
        <v>545886.26</v>
      </c>
      <c r="H24" s="251">
        <f t="shared" si="2"/>
        <v>545886.26</v>
      </c>
      <c r="I24" s="251">
        <f t="shared" si="2"/>
        <v>0</v>
      </c>
    </row>
    <row r="25" spans="1:9" ht="15">
      <c r="A25" s="51" t="s">
        <v>491</v>
      </c>
      <c r="B25" s="52" t="s">
        <v>505</v>
      </c>
      <c r="C25" s="52" t="s">
        <v>548</v>
      </c>
      <c r="D25" s="52" t="s">
        <v>612</v>
      </c>
      <c r="E25" s="52" t="s">
        <v>324</v>
      </c>
      <c r="F25" s="52"/>
      <c r="G25" s="216">
        <f t="shared" si="0"/>
        <v>545886.26</v>
      </c>
      <c r="H25" s="251">
        <f>H26+H28+H30</f>
        <v>545886.26</v>
      </c>
      <c r="I25" s="251">
        <f>I26+I28+I30</f>
        <v>0</v>
      </c>
    </row>
    <row r="26" spans="1:9" ht="60">
      <c r="A26" s="51" t="s">
        <v>492</v>
      </c>
      <c r="B26" s="52" t="s">
        <v>505</v>
      </c>
      <c r="C26" s="52" t="s">
        <v>548</v>
      </c>
      <c r="D26" s="52" t="s">
        <v>612</v>
      </c>
      <c r="E26" s="52" t="s">
        <v>324</v>
      </c>
      <c r="F26" s="52">
        <v>100</v>
      </c>
      <c r="G26" s="216">
        <f t="shared" si="0"/>
        <v>479555.26</v>
      </c>
      <c r="H26" s="251">
        <f>H27</f>
        <v>479555.26</v>
      </c>
      <c r="I26" s="251">
        <f>I27</f>
        <v>0</v>
      </c>
    </row>
    <row r="27" spans="1:9" ht="30">
      <c r="A27" s="51" t="s">
        <v>325</v>
      </c>
      <c r="B27" s="52" t="s">
        <v>505</v>
      </c>
      <c r="C27" s="52" t="s">
        <v>548</v>
      </c>
      <c r="D27" s="52" t="s">
        <v>612</v>
      </c>
      <c r="E27" s="52" t="s">
        <v>324</v>
      </c>
      <c r="F27" s="52" t="s">
        <v>326</v>
      </c>
      <c r="G27" s="216">
        <f t="shared" si="0"/>
        <v>479555.26</v>
      </c>
      <c r="H27" s="251">
        <v>479555.26</v>
      </c>
      <c r="I27" s="251">
        <v>0</v>
      </c>
    </row>
    <row r="28" spans="1:9" ht="30">
      <c r="A28" s="51" t="s">
        <v>327</v>
      </c>
      <c r="B28" s="52" t="s">
        <v>505</v>
      </c>
      <c r="C28" s="52" t="s">
        <v>548</v>
      </c>
      <c r="D28" s="52" t="s">
        <v>612</v>
      </c>
      <c r="E28" s="52" t="s">
        <v>324</v>
      </c>
      <c r="F28" s="52">
        <v>200</v>
      </c>
      <c r="G28" s="216">
        <f t="shared" si="0"/>
        <v>66331</v>
      </c>
      <c r="H28" s="251">
        <f>H29</f>
        <v>66331</v>
      </c>
      <c r="I28" s="251">
        <f>I29</f>
        <v>0</v>
      </c>
    </row>
    <row r="29" spans="1:9" ht="29.25" customHeight="1">
      <c r="A29" s="51" t="s">
        <v>328</v>
      </c>
      <c r="B29" s="52" t="s">
        <v>505</v>
      </c>
      <c r="C29" s="52" t="s">
        <v>548</v>
      </c>
      <c r="D29" s="52" t="s">
        <v>612</v>
      </c>
      <c r="E29" s="52" t="s">
        <v>324</v>
      </c>
      <c r="F29" s="52" t="s">
        <v>329</v>
      </c>
      <c r="G29" s="216">
        <f t="shared" si="0"/>
        <v>66331</v>
      </c>
      <c r="H29" s="251">
        <v>66331</v>
      </c>
      <c r="I29" s="251">
        <v>0</v>
      </c>
    </row>
    <row r="30" spans="1:9" ht="15" hidden="1">
      <c r="A30" s="51" t="s">
        <v>494</v>
      </c>
      <c r="B30" s="52" t="s">
        <v>505</v>
      </c>
      <c r="C30" s="52" t="s">
        <v>548</v>
      </c>
      <c r="D30" s="52" t="s">
        <v>612</v>
      </c>
      <c r="E30" s="52" t="s">
        <v>324</v>
      </c>
      <c r="F30" s="52">
        <v>800</v>
      </c>
      <c r="G30" s="216">
        <f t="shared" si="0"/>
        <v>0</v>
      </c>
      <c r="H30" s="251">
        <f>H31</f>
        <v>0</v>
      </c>
      <c r="I30" s="251">
        <f>I31</f>
        <v>0</v>
      </c>
    </row>
    <row r="31" spans="1:9" ht="15" hidden="1">
      <c r="A31" s="51" t="s">
        <v>330</v>
      </c>
      <c r="B31" s="52" t="s">
        <v>505</v>
      </c>
      <c r="C31" s="52" t="s">
        <v>548</v>
      </c>
      <c r="D31" s="52" t="s">
        <v>612</v>
      </c>
      <c r="E31" s="52" t="s">
        <v>324</v>
      </c>
      <c r="F31" s="52" t="s">
        <v>331</v>
      </c>
      <c r="G31" s="216">
        <f t="shared" si="0"/>
        <v>0</v>
      </c>
      <c r="H31" s="251">
        <v>0</v>
      </c>
      <c r="I31" s="251">
        <v>0</v>
      </c>
    </row>
    <row r="32" spans="1:9" ht="15">
      <c r="A32" s="51"/>
      <c r="B32" s="52"/>
      <c r="C32" s="52"/>
      <c r="D32" s="52"/>
      <c r="E32" s="52"/>
      <c r="F32" s="52"/>
      <c r="G32" s="216"/>
      <c r="H32" s="251"/>
      <c r="I32" s="251"/>
    </row>
    <row r="33" spans="1:9" ht="29.25">
      <c r="A33" s="246" t="s">
        <v>1178</v>
      </c>
      <c r="B33" s="277" t="s">
        <v>489</v>
      </c>
      <c r="C33" s="278"/>
      <c r="D33" s="278"/>
      <c r="E33" s="278"/>
      <c r="F33" s="278"/>
      <c r="G33" s="279">
        <f aca="true" t="shared" si="3" ref="G33:G121">H33+I33</f>
        <v>173819457.86</v>
      </c>
      <c r="H33" s="280">
        <f>H34+H171+H276+H394+H468+H561+H653+H643+H460+H661</f>
        <v>70184769.06</v>
      </c>
      <c r="I33" s="280">
        <f>I34+I171+I276+I394+I468+I561+I653+I643+I460+I661</f>
        <v>103634688.8</v>
      </c>
    </row>
    <row r="34" spans="1:9" ht="15">
      <c r="A34" s="54" t="s">
        <v>547</v>
      </c>
      <c r="B34" s="56" t="s">
        <v>489</v>
      </c>
      <c r="C34" s="56" t="s">
        <v>548</v>
      </c>
      <c r="D34" s="260"/>
      <c r="E34" s="48"/>
      <c r="F34" s="48"/>
      <c r="G34" s="235">
        <f t="shared" si="3"/>
        <v>44317559.93999999</v>
      </c>
      <c r="H34" s="259">
        <f>H35+H83+H90+H114+H120+H107</f>
        <v>41809986.70999999</v>
      </c>
      <c r="I34" s="259">
        <f>I35+I83+I90+I114+I120+I107</f>
        <v>2507573.23</v>
      </c>
    </row>
    <row r="35" spans="1:9" ht="43.5">
      <c r="A35" s="54" t="s">
        <v>490</v>
      </c>
      <c r="B35" s="56" t="s">
        <v>489</v>
      </c>
      <c r="C35" s="56" t="s">
        <v>548</v>
      </c>
      <c r="D35" s="56" t="s">
        <v>604</v>
      </c>
      <c r="E35" s="258"/>
      <c r="F35" s="258"/>
      <c r="G35" s="235">
        <f t="shared" si="3"/>
        <v>24090208.95</v>
      </c>
      <c r="H35" s="259">
        <f>H42+H58+H63+H70+H36</f>
        <v>22625536.25</v>
      </c>
      <c r="I35" s="259">
        <f>I42+I58+I63+I70+I36</f>
        <v>1464672.7</v>
      </c>
    </row>
    <row r="36" spans="1:9" ht="30">
      <c r="A36" s="51" t="s">
        <v>945</v>
      </c>
      <c r="B36" s="48" t="s">
        <v>489</v>
      </c>
      <c r="C36" s="48" t="s">
        <v>548</v>
      </c>
      <c r="D36" s="48" t="s">
        <v>604</v>
      </c>
      <c r="E36" s="48" t="s">
        <v>345</v>
      </c>
      <c r="F36" s="260"/>
      <c r="G36" s="234">
        <f t="shared" si="3"/>
        <v>1059472.7</v>
      </c>
      <c r="H36" s="213">
        <f aca="true" t="shared" si="4" ref="H36:I40">H37</f>
        <v>0</v>
      </c>
      <c r="I36" s="213">
        <f t="shared" si="4"/>
        <v>1059472.7</v>
      </c>
    </row>
    <row r="37" spans="1:9" ht="60">
      <c r="A37" s="51" t="s">
        <v>1179</v>
      </c>
      <c r="B37" s="48" t="s">
        <v>489</v>
      </c>
      <c r="C37" s="48" t="s">
        <v>548</v>
      </c>
      <c r="D37" s="48" t="s">
        <v>604</v>
      </c>
      <c r="E37" s="48" t="s">
        <v>346</v>
      </c>
      <c r="F37" s="260"/>
      <c r="G37" s="234">
        <f t="shared" si="3"/>
        <v>1059472.7</v>
      </c>
      <c r="H37" s="213">
        <f t="shared" si="4"/>
        <v>0</v>
      </c>
      <c r="I37" s="213">
        <f t="shared" si="4"/>
        <v>1059472.7</v>
      </c>
    </row>
    <row r="38" spans="1:9" ht="60">
      <c r="A38" s="51" t="s">
        <v>358</v>
      </c>
      <c r="B38" s="48" t="s">
        <v>489</v>
      </c>
      <c r="C38" s="48" t="s">
        <v>548</v>
      </c>
      <c r="D38" s="48" t="s">
        <v>604</v>
      </c>
      <c r="E38" s="48" t="s">
        <v>359</v>
      </c>
      <c r="F38" s="260"/>
      <c r="G38" s="234">
        <f t="shared" si="3"/>
        <v>1059472.7</v>
      </c>
      <c r="H38" s="213">
        <f t="shared" si="4"/>
        <v>0</v>
      </c>
      <c r="I38" s="213">
        <f t="shared" si="4"/>
        <v>1059472.7</v>
      </c>
    </row>
    <row r="39" spans="1:9" ht="90">
      <c r="A39" s="51" t="s">
        <v>1180</v>
      </c>
      <c r="B39" s="48" t="s">
        <v>489</v>
      </c>
      <c r="C39" s="48" t="s">
        <v>548</v>
      </c>
      <c r="D39" s="48" t="s">
        <v>604</v>
      </c>
      <c r="E39" s="48" t="s">
        <v>1181</v>
      </c>
      <c r="F39" s="48"/>
      <c r="G39" s="234">
        <f t="shared" si="3"/>
        <v>1059472.7</v>
      </c>
      <c r="H39" s="213">
        <f t="shared" si="4"/>
        <v>0</v>
      </c>
      <c r="I39" s="213">
        <f t="shared" si="4"/>
        <v>1059472.7</v>
      </c>
    </row>
    <row r="40" spans="1:9" ht="60">
      <c r="A40" s="51" t="s">
        <v>492</v>
      </c>
      <c r="B40" s="48" t="s">
        <v>489</v>
      </c>
      <c r="C40" s="48" t="s">
        <v>548</v>
      </c>
      <c r="D40" s="48" t="s">
        <v>604</v>
      </c>
      <c r="E40" s="48" t="s">
        <v>1181</v>
      </c>
      <c r="F40" s="48" t="s">
        <v>498</v>
      </c>
      <c r="G40" s="234">
        <f t="shared" si="3"/>
        <v>1059472.7</v>
      </c>
      <c r="H40" s="213">
        <f t="shared" si="4"/>
        <v>0</v>
      </c>
      <c r="I40" s="213">
        <f t="shared" si="4"/>
        <v>1059472.7</v>
      </c>
    </row>
    <row r="41" spans="1:9" ht="30">
      <c r="A41" s="51" t="s">
        <v>325</v>
      </c>
      <c r="B41" s="48" t="s">
        <v>489</v>
      </c>
      <c r="C41" s="48" t="s">
        <v>548</v>
      </c>
      <c r="D41" s="48" t="s">
        <v>604</v>
      </c>
      <c r="E41" s="48" t="s">
        <v>1181</v>
      </c>
      <c r="F41" s="48" t="s">
        <v>326</v>
      </c>
      <c r="G41" s="234">
        <f t="shared" si="3"/>
        <v>1059472.7</v>
      </c>
      <c r="H41" s="213">
        <v>0</v>
      </c>
      <c r="I41" s="213">
        <v>1059472.7</v>
      </c>
    </row>
    <row r="42" spans="1:9" ht="45">
      <c r="A42" s="51" t="s">
        <v>1177</v>
      </c>
      <c r="B42" s="48" t="s">
        <v>489</v>
      </c>
      <c r="C42" s="48" t="s">
        <v>548</v>
      </c>
      <c r="D42" s="48" t="s">
        <v>604</v>
      </c>
      <c r="E42" s="48" t="s">
        <v>321</v>
      </c>
      <c r="F42" s="260"/>
      <c r="G42" s="234">
        <f t="shared" si="3"/>
        <v>22625536.25</v>
      </c>
      <c r="H42" s="213">
        <f>H43</f>
        <v>22625536.25</v>
      </c>
      <c r="I42" s="213">
        <f>I43</f>
        <v>0</v>
      </c>
    </row>
    <row r="43" spans="1:9" ht="15">
      <c r="A43" s="51" t="s">
        <v>322</v>
      </c>
      <c r="B43" s="48" t="s">
        <v>489</v>
      </c>
      <c r="C43" s="48" t="s">
        <v>548</v>
      </c>
      <c r="D43" s="48" t="s">
        <v>604</v>
      </c>
      <c r="E43" s="48" t="s">
        <v>323</v>
      </c>
      <c r="F43" s="260"/>
      <c r="G43" s="234">
        <f t="shared" si="3"/>
        <v>22625536.25</v>
      </c>
      <c r="H43" s="213">
        <f>H47+H55+H44</f>
        <v>22625536.25</v>
      </c>
      <c r="I43" s="213">
        <f>I47+I55+I44</f>
        <v>0</v>
      </c>
    </row>
    <row r="44" spans="1:9" ht="30">
      <c r="A44" s="51" t="s">
        <v>1182</v>
      </c>
      <c r="B44" s="48" t="s">
        <v>489</v>
      </c>
      <c r="C44" s="48" t="s">
        <v>548</v>
      </c>
      <c r="D44" s="48" t="s">
        <v>604</v>
      </c>
      <c r="E44" s="48" t="s">
        <v>1183</v>
      </c>
      <c r="F44" s="260"/>
      <c r="G44" s="234">
        <f t="shared" si="3"/>
        <v>0</v>
      </c>
      <c r="H44" s="213">
        <f>H45</f>
        <v>0</v>
      </c>
      <c r="I44" s="213">
        <f>I45</f>
        <v>0</v>
      </c>
    </row>
    <row r="45" spans="1:9" ht="30">
      <c r="A45" s="51" t="s">
        <v>327</v>
      </c>
      <c r="B45" s="48" t="s">
        <v>489</v>
      </c>
      <c r="C45" s="48" t="s">
        <v>548</v>
      </c>
      <c r="D45" s="48" t="s">
        <v>604</v>
      </c>
      <c r="E45" s="48" t="s">
        <v>1183</v>
      </c>
      <c r="F45" s="48">
        <v>200</v>
      </c>
      <c r="G45" s="234">
        <f t="shared" si="3"/>
        <v>0</v>
      </c>
      <c r="H45" s="213">
        <f>H46</f>
        <v>0</v>
      </c>
      <c r="I45" s="213">
        <f>I46</f>
        <v>0</v>
      </c>
    </row>
    <row r="46" spans="1:9" ht="30">
      <c r="A46" s="51" t="s">
        <v>328</v>
      </c>
      <c r="B46" s="48" t="s">
        <v>489</v>
      </c>
      <c r="C46" s="48" t="s">
        <v>548</v>
      </c>
      <c r="D46" s="48" t="s">
        <v>604</v>
      </c>
      <c r="E46" s="48" t="s">
        <v>1183</v>
      </c>
      <c r="F46" s="48" t="s">
        <v>329</v>
      </c>
      <c r="G46" s="234">
        <f t="shared" si="3"/>
        <v>0</v>
      </c>
      <c r="H46" s="213">
        <v>0</v>
      </c>
      <c r="I46" s="213"/>
    </row>
    <row r="47" spans="1:9" ht="15">
      <c r="A47" s="51" t="s">
        <v>491</v>
      </c>
      <c r="B47" s="48" t="s">
        <v>489</v>
      </c>
      <c r="C47" s="48" t="s">
        <v>548</v>
      </c>
      <c r="D47" s="48" t="s">
        <v>604</v>
      </c>
      <c r="E47" s="48" t="s">
        <v>324</v>
      </c>
      <c r="F47" s="260"/>
      <c r="G47" s="234">
        <f t="shared" si="3"/>
        <v>22625536.25</v>
      </c>
      <c r="H47" s="213">
        <f>H48+H50+H52</f>
        <v>22625536.25</v>
      </c>
      <c r="I47" s="213">
        <f>I48+I50+I52</f>
        <v>0</v>
      </c>
    </row>
    <row r="48" spans="1:9" ht="60">
      <c r="A48" s="51" t="s">
        <v>492</v>
      </c>
      <c r="B48" s="48" t="s">
        <v>489</v>
      </c>
      <c r="C48" s="48" t="s">
        <v>548</v>
      </c>
      <c r="D48" s="48" t="s">
        <v>604</v>
      </c>
      <c r="E48" s="48" t="s">
        <v>324</v>
      </c>
      <c r="F48" s="48">
        <v>100</v>
      </c>
      <c r="G48" s="234">
        <f t="shared" si="3"/>
        <v>16949935.71</v>
      </c>
      <c r="H48" s="213">
        <f>H49</f>
        <v>16949935.71</v>
      </c>
      <c r="I48" s="213">
        <f>I49</f>
        <v>0</v>
      </c>
    </row>
    <row r="49" spans="1:9" ht="30">
      <c r="A49" s="51" t="s">
        <v>325</v>
      </c>
      <c r="B49" s="48" t="s">
        <v>489</v>
      </c>
      <c r="C49" s="48" t="s">
        <v>548</v>
      </c>
      <c r="D49" s="48" t="s">
        <v>604</v>
      </c>
      <c r="E49" s="48" t="s">
        <v>324</v>
      </c>
      <c r="F49" s="48" t="s">
        <v>326</v>
      </c>
      <c r="G49" s="234">
        <f t="shared" si="3"/>
        <v>16949935.71</v>
      </c>
      <c r="H49" s="213">
        <v>16949935.71</v>
      </c>
      <c r="I49" s="213">
        <v>0</v>
      </c>
    </row>
    <row r="50" spans="1:9" ht="30">
      <c r="A50" s="51" t="s">
        <v>327</v>
      </c>
      <c r="B50" s="48" t="s">
        <v>489</v>
      </c>
      <c r="C50" s="48" t="s">
        <v>548</v>
      </c>
      <c r="D50" s="48" t="s">
        <v>604</v>
      </c>
      <c r="E50" s="48" t="s">
        <v>324</v>
      </c>
      <c r="F50" s="48">
        <v>200</v>
      </c>
      <c r="G50" s="234">
        <f t="shared" si="3"/>
        <v>5675047.54</v>
      </c>
      <c r="H50" s="213">
        <f>H51</f>
        <v>5675047.54</v>
      </c>
      <c r="I50" s="213">
        <f>I51</f>
        <v>0</v>
      </c>
    </row>
    <row r="51" spans="1:9" ht="30">
      <c r="A51" s="51" t="s">
        <v>328</v>
      </c>
      <c r="B51" s="48" t="s">
        <v>489</v>
      </c>
      <c r="C51" s="48" t="s">
        <v>548</v>
      </c>
      <c r="D51" s="48" t="s">
        <v>604</v>
      </c>
      <c r="E51" s="48" t="s">
        <v>324</v>
      </c>
      <c r="F51" s="48" t="s">
        <v>329</v>
      </c>
      <c r="G51" s="234">
        <f t="shared" si="3"/>
        <v>5675047.54</v>
      </c>
      <c r="H51" s="213">
        <v>5675047.54</v>
      </c>
      <c r="I51" s="213">
        <v>0</v>
      </c>
    </row>
    <row r="52" spans="1:9" ht="15">
      <c r="A52" s="51" t="s">
        <v>494</v>
      </c>
      <c r="B52" s="48" t="s">
        <v>489</v>
      </c>
      <c r="C52" s="48" t="s">
        <v>548</v>
      </c>
      <c r="D52" s="48" t="s">
        <v>604</v>
      </c>
      <c r="E52" s="48" t="s">
        <v>324</v>
      </c>
      <c r="F52" s="48">
        <v>800</v>
      </c>
      <c r="G52" s="234">
        <f t="shared" si="3"/>
        <v>553</v>
      </c>
      <c r="H52" s="213">
        <f>H54+H53</f>
        <v>553</v>
      </c>
      <c r="I52" s="213">
        <f>I54+I53</f>
        <v>0</v>
      </c>
    </row>
    <row r="53" spans="1:9" ht="30">
      <c r="A53" s="51" t="s">
        <v>6</v>
      </c>
      <c r="B53" s="48" t="s">
        <v>489</v>
      </c>
      <c r="C53" s="48" t="s">
        <v>548</v>
      </c>
      <c r="D53" s="48" t="s">
        <v>604</v>
      </c>
      <c r="E53" s="48" t="s">
        <v>324</v>
      </c>
      <c r="F53" s="48" t="s">
        <v>363</v>
      </c>
      <c r="G53" s="234">
        <f t="shared" si="3"/>
        <v>0</v>
      </c>
      <c r="H53" s="213">
        <v>0</v>
      </c>
      <c r="I53" s="213">
        <v>0</v>
      </c>
    </row>
    <row r="54" spans="1:9" ht="15">
      <c r="A54" s="51" t="s">
        <v>330</v>
      </c>
      <c r="B54" s="48" t="s">
        <v>489</v>
      </c>
      <c r="C54" s="48" t="s">
        <v>548</v>
      </c>
      <c r="D54" s="48" t="s">
        <v>604</v>
      </c>
      <c r="E54" s="48" t="s">
        <v>324</v>
      </c>
      <c r="F54" s="48" t="s">
        <v>331</v>
      </c>
      <c r="G54" s="234">
        <f t="shared" si="3"/>
        <v>553</v>
      </c>
      <c r="H54" s="213">
        <v>553</v>
      </c>
      <c r="I54" s="213">
        <v>0</v>
      </c>
    </row>
    <row r="55" spans="1:9" ht="45">
      <c r="A55" s="51" t="s">
        <v>240</v>
      </c>
      <c r="B55" s="48" t="s">
        <v>489</v>
      </c>
      <c r="C55" s="48" t="s">
        <v>548</v>
      </c>
      <c r="D55" s="48" t="s">
        <v>604</v>
      </c>
      <c r="E55" s="48" t="s">
        <v>241</v>
      </c>
      <c r="F55" s="48"/>
      <c r="G55" s="234">
        <f t="shared" si="3"/>
        <v>0</v>
      </c>
      <c r="H55" s="213">
        <f>H56</f>
        <v>0</v>
      </c>
      <c r="I55" s="213">
        <f>I56</f>
        <v>0</v>
      </c>
    </row>
    <row r="56" spans="1:9" ht="30">
      <c r="A56" s="51" t="s">
        <v>327</v>
      </c>
      <c r="B56" s="48" t="s">
        <v>489</v>
      </c>
      <c r="C56" s="48" t="s">
        <v>548</v>
      </c>
      <c r="D56" s="48" t="s">
        <v>604</v>
      </c>
      <c r="E56" s="48" t="s">
        <v>241</v>
      </c>
      <c r="F56" s="48" t="s">
        <v>495</v>
      </c>
      <c r="G56" s="234">
        <f t="shared" si="3"/>
        <v>0</v>
      </c>
      <c r="H56" s="213">
        <f>H57</f>
        <v>0</v>
      </c>
      <c r="I56" s="213">
        <f>I57</f>
        <v>0</v>
      </c>
    </row>
    <row r="57" spans="1:9" ht="30">
      <c r="A57" s="51" t="s">
        <v>328</v>
      </c>
      <c r="B57" s="48" t="s">
        <v>489</v>
      </c>
      <c r="C57" s="48" t="s">
        <v>548</v>
      </c>
      <c r="D57" s="48" t="s">
        <v>604</v>
      </c>
      <c r="E57" s="48" t="s">
        <v>241</v>
      </c>
      <c r="F57" s="48" t="s">
        <v>329</v>
      </c>
      <c r="G57" s="234">
        <f t="shared" si="3"/>
        <v>0</v>
      </c>
      <c r="H57" s="213">
        <v>0</v>
      </c>
      <c r="I57" s="213">
        <v>0</v>
      </c>
    </row>
    <row r="58" spans="1:9" ht="30">
      <c r="A58" s="51" t="s">
        <v>1184</v>
      </c>
      <c r="B58" s="48" t="s">
        <v>489</v>
      </c>
      <c r="C58" s="48" t="s">
        <v>548</v>
      </c>
      <c r="D58" s="48" t="s">
        <v>604</v>
      </c>
      <c r="E58" s="48" t="s">
        <v>1185</v>
      </c>
      <c r="F58" s="48"/>
      <c r="G58" s="234">
        <f t="shared" si="3"/>
        <v>4600</v>
      </c>
      <c r="H58" s="213">
        <f aca="true" t="shared" si="5" ref="H58:I61">H59</f>
        <v>0</v>
      </c>
      <c r="I58" s="213">
        <f t="shared" si="5"/>
        <v>4600</v>
      </c>
    </row>
    <row r="59" spans="1:9" ht="45">
      <c r="A59" s="51" t="s">
        <v>1186</v>
      </c>
      <c r="B59" s="48" t="s">
        <v>489</v>
      </c>
      <c r="C59" s="48" t="s">
        <v>548</v>
      </c>
      <c r="D59" s="48" t="s">
        <v>604</v>
      </c>
      <c r="E59" s="48" t="s">
        <v>1187</v>
      </c>
      <c r="F59" s="260"/>
      <c r="G59" s="234">
        <f t="shared" si="3"/>
        <v>4600</v>
      </c>
      <c r="H59" s="213">
        <f t="shared" si="5"/>
        <v>0</v>
      </c>
      <c r="I59" s="213">
        <f t="shared" si="5"/>
        <v>4600</v>
      </c>
    </row>
    <row r="60" spans="1:9" ht="240">
      <c r="A60" s="51" t="s">
        <v>874</v>
      </c>
      <c r="B60" s="48" t="s">
        <v>489</v>
      </c>
      <c r="C60" s="48" t="s">
        <v>548</v>
      </c>
      <c r="D60" s="48" t="s">
        <v>604</v>
      </c>
      <c r="E60" s="48" t="s">
        <v>1188</v>
      </c>
      <c r="F60" s="48"/>
      <c r="G60" s="234">
        <f t="shared" si="3"/>
        <v>4600</v>
      </c>
      <c r="H60" s="213">
        <f t="shared" si="5"/>
        <v>0</v>
      </c>
      <c r="I60" s="213">
        <f t="shared" si="5"/>
        <v>4600</v>
      </c>
    </row>
    <row r="61" spans="1:9" ht="30">
      <c r="A61" s="51" t="s">
        <v>327</v>
      </c>
      <c r="B61" s="52" t="s">
        <v>489</v>
      </c>
      <c r="C61" s="52" t="s">
        <v>548</v>
      </c>
      <c r="D61" s="52" t="s">
        <v>604</v>
      </c>
      <c r="E61" s="52" t="s">
        <v>1188</v>
      </c>
      <c r="F61" s="52" t="s">
        <v>495</v>
      </c>
      <c r="G61" s="216">
        <f t="shared" si="3"/>
        <v>4600</v>
      </c>
      <c r="H61" s="251">
        <f t="shared" si="5"/>
        <v>0</v>
      </c>
      <c r="I61" s="251">
        <f t="shared" si="5"/>
        <v>4600</v>
      </c>
    </row>
    <row r="62" spans="1:9" ht="30">
      <c r="A62" s="51" t="s">
        <v>328</v>
      </c>
      <c r="B62" s="52" t="s">
        <v>489</v>
      </c>
      <c r="C62" s="52" t="s">
        <v>548</v>
      </c>
      <c r="D62" s="52" t="s">
        <v>604</v>
      </c>
      <c r="E62" s="52" t="s">
        <v>1188</v>
      </c>
      <c r="F62" s="52" t="s">
        <v>329</v>
      </c>
      <c r="G62" s="216">
        <f t="shared" si="3"/>
        <v>4600</v>
      </c>
      <c r="H62" s="251">
        <v>0</v>
      </c>
      <c r="I62" s="251">
        <v>4600</v>
      </c>
    </row>
    <row r="63" spans="1:9" ht="30">
      <c r="A63" s="51" t="s">
        <v>496</v>
      </c>
      <c r="B63" s="52" t="s">
        <v>489</v>
      </c>
      <c r="C63" s="52" t="s">
        <v>548</v>
      </c>
      <c r="D63" s="52" t="s">
        <v>604</v>
      </c>
      <c r="E63" s="52" t="s">
        <v>333</v>
      </c>
      <c r="F63" s="52"/>
      <c r="G63" s="216">
        <f t="shared" si="3"/>
        <v>60100</v>
      </c>
      <c r="H63" s="251">
        <f>H64</f>
        <v>0</v>
      </c>
      <c r="I63" s="251">
        <f>I64</f>
        <v>60100</v>
      </c>
    </row>
    <row r="64" spans="1:9" ht="60">
      <c r="A64" s="51" t="s">
        <v>334</v>
      </c>
      <c r="B64" s="52" t="s">
        <v>489</v>
      </c>
      <c r="C64" s="52" t="s">
        <v>548</v>
      </c>
      <c r="D64" s="52" t="s">
        <v>604</v>
      </c>
      <c r="E64" s="52" t="s">
        <v>335</v>
      </c>
      <c r="F64" s="52"/>
      <c r="G64" s="216">
        <f t="shared" si="3"/>
        <v>60100</v>
      </c>
      <c r="H64" s="251">
        <f>H65</f>
        <v>0</v>
      </c>
      <c r="I64" s="251">
        <f>I65</f>
        <v>60100</v>
      </c>
    </row>
    <row r="65" spans="1:9" ht="60">
      <c r="A65" s="51" t="s">
        <v>497</v>
      </c>
      <c r="B65" s="52" t="s">
        <v>489</v>
      </c>
      <c r="C65" s="52" t="s">
        <v>548</v>
      </c>
      <c r="D65" s="52" t="s">
        <v>604</v>
      </c>
      <c r="E65" s="52" t="s">
        <v>336</v>
      </c>
      <c r="F65" s="52"/>
      <c r="G65" s="216">
        <f t="shared" si="3"/>
        <v>60100</v>
      </c>
      <c r="H65" s="251">
        <f>H66+H68</f>
        <v>0</v>
      </c>
      <c r="I65" s="251">
        <f>I66+I68</f>
        <v>60100</v>
      </c>
    </row>
    <row r="66" spans="1:9" ht="60">
      <c r="A66" s="51" t="s">
        <v>492</v>
      </c>
      <c r="B66" s="52" t="s">
        <v>489</v>
      </c>
      <c r="C66" s="52" t="s">
        <v>548</v>
      </c>
      <c r="D66" s="52" t="s">
        <v>604</v>
      </c>
      <c r="E66" s="52" t="s">
        <v>336</v>
      </c>
      <c r="F66" s="52" t="s">
        <v>498</v>
      </c>
      <c r="G66" s="216">
        <f t="shared" si="3"/>
        <v>57800</v>
      </c>
      <c r="H66" s="251">
        <f>H67</f>
        <v>0</v>
      </c>
      <c r="I66" s="251">
        <f>I67</f>
        <v>57800</v>
      </c>
    </row>
    <row r="67" spans="1:9" ht="30">
      <c r="A67" s="51" t="s">
        <v>325</v>
      </c>
      <c r="B67" s="52" t="s">
        <v>489</v>
      </c>
      <c r="C67" s="52" t="s">
        <v>548</v>
      </c>
      <c r="D67" s="52" t="s">
        <v>604</v>
      </c>
      <c r="E67" s="52" t="s">
        <v>336</v>
      </c>
      <c r="F67" s="52" t="s">
        <v>326</v>
      </c>
      <c r="G67" s="216">
        <f t="shared" si="3"/>
        <v>57800</v>
      </c>
      <c r="H67" s="251">
        <v>0</v>
      </c>
      <c r="I67" s="213">
        <v>57800</v>
      </c>
    </row>
    <row r="68" spans="1:9" ht="30">
      <c r="A68" s="51" t="s">
        <v>327</v>
      </c>
      <c r="B68" s="52" t="s">
        <v>489</v>
      </c>
      <c r="C68" s="52" t="s">
        <v>548</v>
      </c>
      <c r="D68" s="52" t="s">
        <v>604</v>
      </c>
      <c r="E68" s="52" t="s">
        <v>336</v>
      </c>
      <c r="F68" s="52" t="s">
        <v>495</v>
      </c>
      <c r="G68" s="216">
        <f t="shared" si="3"/>
        <v>2300</v>
      </c>
      <c r="H68" s="251">
        <f>H69</f>
        <v>0</v>
      </c>
      <c r="I68" s="251">
        <f>I69</f>
        <v>2300</v>
      </c>
    </row>
    <row r="69" spans="1:9" ht="30">
      <c r="A69" s="51" t="s">
        <v>328</v>
      </c>
      <c r="B69" s="52" t="s">
        <v>489</v>
      </c>
      <c r="C69" s="52" t="s">
        <v>548</v>
      </c>
      <c r="D69" s="52" t="s">
        <v>604</v>
      </c>
      <c r="E69" s="52" t="s">
        <v>336</v>
      </c>
      <c r="F69" s="52" t="s">
        <v>329</v>
      </c>
      <c r="G69" s="216">
        <f t="shared" si="3"/>
        <v>2300</v>
      </c>
      <c r="H69" s="251">
        <v>0</v>
      </c>
      <c r="I69" s="213">
        <v>2300</v>
      </c>
    </row>
    <row r="70" spans="1:9" ht="30">
      <c r="A70" s="51" t="s">
        <v>1189</v>
      </c>
      <c r="B70" s="52" t="s">
        <v>489</v>
      </c>
      <c r="C70" s="52" t="s">
        <v>548</v>
      </c>
      <c r="D70" s="52" t="s">
        <v>604</v>
      </c>
      <c r="E70" s="52" t="s">
        <v>1190</v>
      </c>
      <c r="F70" s="53"/>
      <c r="G70" s="216">
        <f t="shared" si="3"/>
        <v>340500</v>
      </c>
      <c r="H70" s="251">
        <f>H71</f>
        <v>0</v>
      </c>
      <c r="I70" s="251">
        <f>I71</f>
        <v>340500</v>
      </c>
    </row>
    <row r="71" spans="1:9" ht="60">
      <c r="A71" s="51" t="s">
        <v>1191</v>
      </c>
      <c r="B71" s="52" t="s">
        <v>489</v>
      </c>
      <c r="C71" s="52" t="s">
        <v>548</v>
      </c>
      <c r="D71" s="52" t="s">
        <v>604</v>
      </c>
      <c r="E71" s="52" t="s">
        <v>1192</v>
      </c>
      <c r="F71" s="53"/>
      <c r="G71" s="216">
        <f t="shared" si="3"/>
        <v>340500</v>
      </c>
      <c r="H71" s="251">
        <f>H72+H78</f>
        <v>0</v>
      </c>
      <c r="I71" s="251">
        <f>I72+I78</f>
        <v>340500</v>
      </c>
    </row>
    <row r="72" spans="1:9" ht="60">
      <c r="A72" s="51" t="s">
        <v>1193</v>
      </c>
      <c r="B72" s="52" t="s">
        <v>489</v>
      </c>
      <c r="C72" s="52" t="s">
        <v>548</v>
      </c>
      <c r="D72" s="52" t="s">
        <v>604</v>
      </c>
      <c r="E72" s="52" t="s">
        <v>1194</v>
      </c>
      <c r="F72" s="53"/>
      <c r="G72" s="216">
        <f t="shared" si="3"/>
        <v>335400</v>
      </c>
      <c r="H72" s="251">
        <f>H73</f>
        <v>0</v>
      </c>
      <c r="I72" s="251">
        <f>I73</f>
        <v>335400</v>
      </c>
    </row>
    <row r="73" spans="1:9" ht="30">
      <c r="A73" s="51" t="s">
        <v>877</v>
      </c>
      <c r="B73" s="52" t="s">
        <v>489</v>
      </c>
      <c r="C73" s="52" t="s">
        <v>548</v>
      </c>
      <c r="D73" s="52" t="s">
        <v>604</v>
      </c>
      <c r="E73" s="52" t="s">
        <v>1195</v>
      </c>
      <c r="F73" s="53"/>
      <c r="G73" s="216">
        <f t="shared" si="3"/>
        <v>335400</v>
      </c>
      <c r="H73" s="251">
        <f>H74+H76</f>
        <v>0</v>
      </c>
      <c r="I73" s="251">
        <f>I74+I76</f>
        <v>335400</v>
      </c>
    </row>
    <row r="74" spans="1:9" ht="60">
      <c r="A74" s="51" t="s">
        <v>492</v>
      </c>
      <c r="B74" s="52" t="s">
        <v>489</v>
      </c>
      <c r="C74" s="52" t="s">
        <v>548</v>
      </c>
      <c r="D74" s="52" t="s">
        <v>604</v>
      </c>
      <c r="E74" s="52" t="s">
        <v>1195</v>
      </c>
      <c r="F74" s="52">
        <v>100</v>
      </c>
      <c r="G74" s="216">
        <f t="shared" si="3"/>
        <v>324400</v>
      </c>
      <c r="H74" s="251">
        <f>H75</f>
        <v>0</v>
      </c>
      <c r="I74" s="251">
        <f>I75</f>
        <v>324400</v>
      </c>
    </row>
    <row r="75" spans="1:9" ht="30">
      <c r="A75" s="51" t="s">
        <v>325</v>
      </c>
      <c r="B75" s="52" t="s">
        <v>489</v>
      </c>
      <c r="C75" s="52" t="s">
        <v>548</v>
      </c>
      <c r="D75" s="52" t="s">
        <v>604</v>
      </c>
      <c r="E75" s="52" t="s">
        <v>1195</v>
      </c>
      <c r="F75" s="52" t="s">
        <v>326</v>
      </c>
      <c r="G75" s="216">
        <f t="shared" si="3"/>
        <v>324400</v>
      </c>
      <c r="H75" s="251">
        <v>0</v>
      </c>
      <c r="I75" s="213">
        <v>324400</v>
      </c>
    </row>
    <row r="76" spans="1:9" ht="30">
      <c r="A76" s="51" t="s">
        <v>327</v>
      </c>
      <c r="B76" s="52" t="s">
        <v>489</v>
      </c>
      <c r="C76" s="52" t="s">
        <v>548</v>
      </c>
      <c r="D76" s="52" t="s">
        <v>604</v>
      </c>
      <c r="E76" s="52" t="s">
        <v>1195</v>
      </c>
      <c r="F76" s="52">
        <v>200</v>
      </c>
      <c r="G76" s="216">
        <f t="shared" si="3"/>
        <v>11000</v>
      </c>
      <c r="H76" s="251">
        <f>H77</f>
        <v>0</v>
      </c>
      <c r="I76" s="251">
        <f>I77</f>
        <v>11000</v>
      </c>
    </row>
    <row r="77" spans="1:9" ht="30">
      <c r="A77" s="51" t="s">
        <v>328</v>
      </c>
      <c r="B77" s="52" t="s">
        <v>489</v>
      </c>
      <c r="C77" s="52" t="s">
        <v>548</v>
      </c>
      <c r="D77" s="52" t="s">
        <v>604</v>
      </c>
      <c r="E77" s="52" t="s">
        <v>1195</v>
      </c>
      <c r="F77" s="52" t="s">
        <v>329</v>
      </c>
      <c r="G77" s="216">
        <f t="shared" si="3"/>
        <v>11000</v>
      </c>
      <c r="H77" s="251">
        <v>0</v>
      </c>
      <c r="I77" s="213">
        <v>11000</v>
      </c>
    </row>
    <row r="78" spans="1:9" ht="45">
      <c r="A78" s="51" t="s">
        <v>1196</v>
      </c>
      <c r="B78" s="52" t="s">
        <v>489</v>
      </c>
      <c r="C78" s="52" t="s">
        <v>548</v>
      </c>
      <c r="D78" s="52" t="s">
        <v>604</v>
      </c>
      <c r="E78" s="52" t="s">
        <v>1197</v>
      </c>
      <c r="F78" s="52"/>
      <c r="G78" s="216">
        <f t="shared" si="3"/>
        <v>5100</v>
      </c>
      <c r="H78" s="251">
        <f aca="true" t="shared" si="6" ref="H78:I81">H79</f>
        <v>0</v>
      </c>
      <c r="I78" s="251">
        <f t="shared" si="6"/>
        <v>5100</v>
      </c>
    </row>
    <row r="79" spans="1:9" ht="15">
      <c r="A79" s="51" t="s">
        <v>322</v>
      </c>
      <c r="B79" s="52" t="s">
        <v>489</v>
      </c>
      <c r="C79" s="52" t="s">
        <v>548</v>
      </c>
      <c r="D79" s="52" t="s">
        <v>604</v>
      </c>
      <c r="E79" s="52" t="s">
        <v>1198</v>
      </c>
      <c r="F79" s="52"/>
      <c r="G79" s="216">
        <f t="shared" si="3"/>
        <v>5100</v>
      </c>
      <c r="H79" s="251">
        <f t="shared" si="6"/>
        <v>0</v>
      </c>
      <c r="I79" s="251">
        <f t="shared" si="6"/>
        <v>5100</v>
      </c>
    </row>
    <row r="80" spans="1:9" ht="30">
      <c r="A80" s="51" t="s">
        <v>878</v>
      </c>
      <c r="B80" s="52" t="s">
        <v>489</v>
      </c>
      <c r="C80" s="52" t="s">
        <v>548</v>
      </c>
      <c r="D80" s="52" t="s">
        <v>604</v>
      </c>
      <c r="E80" s="52" t="s">
        <v>1199</v>
      </c>
      <c r="F80" s="52"/>
      <c r="G80" s="216">
        <f t="shared" si="3"/>
        <v>5100</v>
      </c>
      <c r="H80" s="251">
        <f t="shared" si="6"/>
        <v>0</v>
      </c>
      <c r="I80" s="251">
        <f t="shared" si="6"/>
        <v>5100</v>
      </c>
    </row>
    <row r="81" spans="1:9" ht="30">
      <c r="A81" s="51" t="s">
        <v>327</v>
      </c>
      <c r="B81" s="52" t="s">
        <v>489</v>
      </c>
      <c r="C81" s="52" t="s">
        <v>548</v>
      </c>
      <c r="D81" s="52" t="s">
        <v>604</v>
      </c>
      <c r="E81" s="52" t="s">
        <v>1199</v>
      </c>
      <c r="F81" s="52">
        <v>200</v>
      </c>
      <c r="G81" s="216">
        <f t="shared" si="3"/>
        <v>5100</v>
      </c>
      <c r="H81" s="251">
        <f t="shared" si="6"/>
        <v>0</v>
      </c>
      <c r="I81" s="251">
        <f t="shared" si="6"/>
        <v>5100</v>
      </c>
    </row>
    <row r="82" spans="1:9" ht="30">
      <c r="A82" s="51" t="s">
        <v>328</v>
      </c>
      <c r="B82" s="52" t="s">
        <v>489</v>
      </c>
      <c r="C82" s="52" t="s">
        <v>548</v>
      </c>
      <c r="D82" s="52" t="s">
        <v>604</v>
      </c>
      <c r="E82" s="52" t="s">
        <v>1199</v>
      </c>
      <c r="F82" s="52" t="s">
        <v>329</v>
      </c>
      <c r="G82" s="216">
        <f t="shared" si="3"/>
        <v>5100</v>
      </c>
      <c r="H82" s="251">
        <v>0</v>
      </c>
      <c r="I82" s="251">
        <v>5100</v>
      </c>
    </row>
    <row r="83" spans="1:9" ht="14.25">
      <c r="A83" s="54" t="s">
        <v>707</v>
      </c>
      <c r="B83" s="55" t="s">
        <v>489</v>
      </c>
      <c r="C83" s="55" t="s">
        <v>548</v>
      </c>
      <c r="D83" s="55" t="s">
        <v>605</v>
      </c>
      <c r="E83" s="55"/>
      <c r="F83" s="55"/>
      <c r="G83" s="233">
        <f t="shared" si="3"/>
        <v>76200</v>
      </c>
      <c r="H83" s="209">
        <f aca="true" t="shared" si="7" ref="H83:I88">H84</f>
        <v>0</v>
      </c>
      <c r="I83" s="209">
        <f t="shared" si="7"/>
        <v>76200</v>
      </c>
    </row>
    <row r="84" spans="1:9" ht="30">
      <c r="A84" s="51" t="s">
        <v>1176</v>
      </c>
      <c r="B84" s="52" t="s">
        <v>489</v>
      </c>
      <c r="C84" s="52" t="s">
        <v>548</v>
      </c>
      <c r="D84" s="52" t="s">
        <v>605</v>
      </c>
      <c r="E84" s="52" t="s">
        <v>320</v>
      </c>
      <c r="F84" s="53"/>
      <c r="G84" s="216">
        <f t="shared" si="3"/>
        <v>76200</v>
      </c>
      <c r="H84" s="251">
        <f t="shared" si="7"/>
        <v>0</v>
      </c>
      <c r="I84" s="251">
        <f t="shared" si="7"/>
        <v>76200</v>
      </c>
    </row>
    <row r="85" spans="1:9" ht="60">
      <c r="A85" s="51" t="s">
        <v>1200</v>
      </c>
      <c r="B85" s="52" t="s">
        <v>489</v>
      </c>
      <c r="C85" s="52" t="s">
        <v>548</v>
      </c>
      <c r="D85" s="52" t="s">
        <v>605</v>
      </c>
      <c r="E85" s="52" t="s">
        <v>340</v>
      </c>
      <c r="F85" s="53"/>
      <c r="G85" s="216">
        <f t="shared" si="3"/>
        <v>76200</v>
      </c>
      <c r="H85" s="251">
        <f t="shared" si="7"/>
        <v>0</v>
      </c>
      <c r="I85" s="251">
        <f t="shared" si="7"/>
        <v>76200</v>
      </c>
    </row>
    <row r="86" spans="1:9" ht="45">
      <c r="A86" s="51" t="s">
        <v>341</v>
      </c>
      <c r="B86" s="52" t="s">
        <v>489</v>
      </c>
      <c r="C86" s="52" t="s">
        <v>548</v>
      </c>
      <c r="D86" s="52" t="s">
        <v>605</v>
      </c>
      <c r="E86" s="52" t="s">
        <v>342</v>
      </c>
      <c r="F86" s="53"/>
      <c r="G86" s="216">
        <f t="shared" si="3"/>
        <v>76200</v>
      </c>
      <c r="H86" s="251">
        <f t="shared" si="7"/>
        <v>0</v>
      </c>
      <c r="I86" s="251">
        <f t="shared" si="7"/>
        <v>76200</v>
      </c>
    </row>
    <row r="87" spans="1:9" ht="60">
      <c r="A87" s="51" t="s">
        <v>343</v>
      </c>
      <c r="B87" s="52" t="s">
        <v>489</v>
      </c>
      <c r="C87" s="52" t="s">
        <v>548</v>
      </c>
      <c r="D87" s="52" t="s">
        <v>605</v>
      </c>
      <c r="E87" s="52" t="s">
        <v>344</v>
      </c>
      <c r="F87" s="53"/>
      <c r="G87" s="216">
        <f t="shared" si="3"/>
        <v>76200</v>
      </c>
      <c r="H87" s="251">
        <f t="shared" si="7"/>
        <v>0</v>
      </c>
      <c r="I87" s="251">
        <f t="shared" si="7"/>
        <v>76200</v>
      </c>
    </row>
    <row r="88" spans="1:9" ht="30">
      <c r="A88" s="51" t="s">
        <v>327</v>
      </c>
      <c r="B88" s="52" t="s">
        <v>489</v>
      </c>
      <c r="C88" s="52" t="s">
        <v>548</v>
      </c>
      <c r="D88" s="52" t="s">
        <v>605</v>
      </c>
      <c r="E88" s="52" t="s">
        <v>344</v>
      </c>
      <c r="F88" s="52" t="s">
        <v>495</v>
      </c>
      <c r="G88" s="216">
        <f t="shared" si="3"/>
        <v>76200</v>
      </c>
      <c r="H88" s="251">
        <f t="shared" si="7"/>
        <v>0</v>
      </c>
      <c r="I88" s="251">
        <f t="shared" si="7"/>
        <v>76200</v>
      </c>
    </row>
    <row r="89" spans="1:9" ht="26.25" customHeight="1">
      <c r="A89" s="51" t="s">
        <v>328</v>
      </c>
      <c r="B89" s="52" t="s">
        <v>489</v>
      </c>
      <c r="C89" s="52" t="s">
        <v>548</v>
      </c>
      <c r="D89" s="52" t="s">
        <v>605</v>
      </c>
      <c r="E89" s="52" t="s">
        <v>344</v>
      </c>
      <c r="F89" s="52" t="s">
        <v>329</v>
      </c>
      <c r="G89" s="216">
        <f t="shared" si="3"/>
        <v>76200</v>
      </c>
      <c r="H89" s="251">
        <v>0</v>
      </c>
      <c r="I89" s="251">
        <v>76200</v>
      </c>
    </row>
    <row r="90" spans="1:9" ht="43.5" hidden="1">
      <c r="A90" s="54" t="s">
        <v>499</v>
      </c>
      <c r="B90" s="55" t="s">
        <v>489</v>
      </c>
      <c r="C90" s="55" t="s">
        <v>548</v>
      </c>
      <c r="D90" s="55" t="s">
        <v>607</v>
      </c>
      <c r="E90" s="58"/>
      <c r="F90" s="58"/>
      <c r="G90" s="233">
        <f t="shared" si="3"/>
        <v>0</v>
      </c>
      <c r="H90" s="209">
        <f>H97+H91</f>
        <v>0</v>
      </c>
      <c r="I90" s="209">
        <f>I97+I91</f>
        <v>0</v>
      </c>
    </row>
    <row r="91" spans="1:9" ht="30" hidden="1">
      <c r="A91" s="51" t="s">
        <v>945</v>
      </c>
      <c r="B91" s="52" t="s">
        <v>489</v>
      </c>
      <c r="C91" s="52" t="s">
        <v>548</v>
      </c>
      <c r="D91" s="52" t="s">
        <v>607</v>
      </c>
      <c r="E91" s="52" t="s">
        <v>345</v>
      </c>
      <c r="F91" s="53"/>
      <c r="G91" s="216">
        <f t="shared" si="3"/>
        <v>0</v>
      </c>
      <c r="H91" s="211">
        <f aca="true" t="shared" si="8" ref="H91:I95">H92</f>
        <v>0</v>
      </c>
      <c r="I91" s="211">
        <f t="shared" si="8"/>
        <v>0</v>
      </c>
    </row>
    <row r="92" spans="1:9" ht="60" hidden="1">
      <c r="A92" s="51" t="s">
        <v>1179</v>
      </c>
      <c r="B92" s="52" t="s">
        <v>489</v>
      </c>
      <c r="C92" s="52" t="s">
        <v>548</v>
      </c>
      <c r="D92" s="52" t="s">
        <v>607</v>
      </c>
      <c r="E92" s="52" t="s">
        <v>346</v>
      </c>
      <c r="F92" s="53"/>
      <c r="G92" s="216">
        <f t="shared" si="3"/>
        <v>0</v>
      </c>
      <c r="H92" s="211">
        <f t="shared" si="8"/>
        <v>0</v>
      </c>
      <c r="I92" s="211">
        <f t="shared" si="8"/>
        <v>0</v>
      </c>
    </row>
    <row r="93" spans="1:9" ht="60" hidden="1">
      <c r="A93" s="51" t="s">
        <v>358</v>
      </c>
      <c r="B93" s="52" t="s">
        <v>489</v>
      </c>
      <c r="C93" s="52" t="s">
        <v>548</v>
      </c>
      <c r="D93" s="52" t="s">
        <v>607</v>
      </c>
      <c r="E93" s="52" t="s">
        <v>359</v>
      </c>
      <c r="F93" s="53"/>
      <c r="G93" s="216">
        <f t="shared" si="3"/>
        <v>0</v>
      </c>
      <c r="H93" s="211">
        <f t="shared" si="8"/>
        <v>0</v>
      </c>
      <c r="I93" s="211">
        <f t="shared" si="8"/>
        <v>0</v>
      </c>
    </row>
    <row r="94" spans="1:9" ht="90" hidden="1">
      <c r="A94" s="51" t="s">
        <v>1180</v>
      </c>
      <c r="B94" s="52" t="s">
        <v>489</v>
      </c>
      <c r="C94" s="52" t="s">
        <v>548</v>
      </c>
      <c r="D94" s="52" t="s">
        <v>607</v>
      </c>
      <c r="E94" s="52" t="s">
        <v>1181</v>
      </c>
      <c r="F94" s="52"/>
      <c r="G94" s="216">
        <f t="shared" si="3"/>
        <v>0</v>
      </c>
      <c r="H94" s="211">
        <f t="shared" si="8"/>
        <v>0</v>
      </c>
      <c r="I94" s="211">
        <f t="shared" si="8"/>
        <v>0</v>
      </c>
    </row>
    <row r="95" spans="1:9" ht="60" hidden="1">
      <c r="A95" s="51" t="s">
        <v>492</v>
      </c>
      <c r="B95" s="52" t="s">
        <v>489</v>
      </c>
      <c r="C95" s="52" t="s">
        <v>548</v>
      </c>
      <c r="D95" s="52" t="s">
        <v>607</v>
      </c>
      <c r="E95" s="52" t="s">
        <v>1181</v>
      </c>
      <c r="F95" s="52" t="s">
        <v>498</v>
      </c>
      <c r="G95" s="216">
        <f t="shared" si="3"/>
        <v>0</v>
      </c>
      <c r="H95" s="211">
        <f t="shared" si="8"/>
        <v>0</v>
      </c>
      <c r="I95" s="211">
        <f t="shared" si="8"/>
        <v>0</v>
      </c>
    </row>
    <row r="96" spans="1:9" ht="30" hidden="1">
      <c r="A96" s="51" t="s">
        <v>325</v>
      </c>
      <c r="B96" s="52" t="s">
        <v>489</v>
      </c>
      <c r="C96" s="52" t="s">
        <v>548</v>
      </c>
      <c r="D96" s="52" t="s">
        <v>607</v>
      </c>
      <c r="E96" s="52" t="s">
        <v>1181</v>
      </c>
      <c r="F96" s="52" t="s">
        <v>326</v>
      </c>
      <c r="G96" s="216">
        <f t="shared" si="3"/>
        <v>0</v>
      </c>
      <c r="H96" s="211">
        <v>0</v>
      </c>
      <c r="I96" s="211"/>
    </row>
    <row r="97" spans="1:9" ht="30" hidden="1">
      <c r="A97" s="51" t="s">
        <v>1176</v>
      </c>
      <c r="B97" s="52" t="s">
        <v>489</v>
      </c>
      <c r="C97" s="52" t="s">
        <v>548</v>
      </c>
      <c r="D97" s="52" t="s">
        <v>607</v>
      </c>
      <c r="E97" s="52" t="s">
        <v>320</v>
      </c>
      <c r="F97" s="58"/>
      <c r="G97" s="216">
        <f t="shared" si="3"/>
        <v>0</v>
      </c>
      <c r="H97" s="251">
        <f aca="true" t="shared" si="9" ref="H97:I99">H98</f>
        <v>0</v>
      </c>
      <c r="I97" s="251">
        <f t="shared" si="9"/>
        <v>0</v>
      </c>
    </row>
    <row r="98" spans="1:9" ht="45" hidden="1">
      <c r="A98" s="51" t="s">
        <v>1177</v>
      </c>
      <c r="B98" s="52" t="s">
        <v>489</v>
      </c>
      <c r="C98" s="52" t="s">
        <v>548</v>
      </c>
      <c r="D98" s="52" t="s">
        <v>607</v>
      </c>
      <c r="E98" s="52" t="s">
        <v>321</v>
      </c>
      <c r="F98" s="53"/>
      <c r="G98" s="216">
        <f t="shared" si="3"/>
        <v>0</v>
      </c>
      <c r="H98" s="251">
        <f t="shared" si="9"/>
        <v>0</v>
      </c>
      <c r="I98" s="251">
        <f t="shared" si="9"/>
        <v>0</v>
      </c>
    </row>
    <row r="99" spans="1:9" ht="15" hidden="1">
      <c r="A99" s="51" t="s">
        <v>322</v>
      </c>
      <c r="B99" s="52" t="s">
        <v>489</v>
      </c>
      <c r="C99" s="52" t="s">
        <v>548</v>
      </c>
      <c r="D99" s="52" t="s">
        <v>607</v>
      </c>
      <c r="E99" s="52" t="s">
        <v>323</v>
      </c>
      <c r="F99" s="53"/>
      <c r="G99" s="216">
        <f t="shared" si="3"/>
        <v>0</v>
      </c>
      <c r="H99" s="251">
        <f t="shared" si="9"/>
        <v>0</v>
      </c>
      <c r="I99" s="251">
        <f t="shared" si="9"/>
        <v>0</v>
      </c>
    </row>
    <row r="100" spans="1:9" ht="15" hidden="1">
      <c r="A100" s="51" t="s">
        <v>491</v>
      </c>
      <c r="B100" s="52" t="s">
        <v>489</v>
      </c>
      <c r="C100" s="52" t="s">
        <v>548</v>
      </c>
      <c r="D100" s="52" t="s">
        <v>607</v>
      </c>
      <c r="E100" s="52" t="s">
        <v>324</v>
      </c>
      <c r="F100" s="53"/>
      <c r="G100" s="216">
        <f t="shared" si="3"/>
        <v>0</v>
      </c>
      <c r="H100" s="251">
        <f>H101+H103+H105</f>
        <v>0</v>
      </c>
      <c r="I100" s="251">
        <f>I101+I103+I105</f>
        <v>0</v>
      </c>
    </row>
    <row r="101" spans="1:9" ht="60" hidden="1">
      <c r="A101" s="51" t="s">
        <v>492</v>
      </c>
      <c r="B101" s="52" t="s">
        <v>489</v>
      </c>
      <c r="C101" s="52" t="s">
        <v>548</v>
      </c>
      <c r="D101" s="52" t="s">
        <v>607</v>
      </c>
      <c r="E101" s="52" t="s">
        <v>324</v>
      </c>
      <c r="F101" s="52">
        <v>100</v>
      </c>
      <c r="G101" s="216">
        <f t="shared" si="3"/>
        <v>0</v>
      </c>
      <c r="H101" s="251">
        <f>H102</f>
        <v>0</v>
      </c>
      <c r="I101" s="251">
        <f>I102</f>
        <v>0</v>
      </c>
    </row>
    <row r="102" spans="1:9" ht="30" hidden="1">
      <c r="A102" s="51" t="s">
        <v>493</v>
      </c>
      <c r="B102" s="52" t="s">
        <v>489</v>
      </c>
      <c r="C102" s="52" t="s">
        <v>548</v>
      </c>
      <c r="D102" s="52" t="s">
        <v>607</v>
      </c>
      <c r="E102" s="52" t="s">
        <v>324</v>
      </c>
      <c r="F102" s="52" t="s">
        <v>326</v>
      </c>
      <c r="G102" s="216">
        <f t="shared" si="3"/>
        <v>0</v>
      </c>
      <c r="H102" s="251"/>
      <c r="I102" s="251">
        <v>0</v>
      </c>
    </row>
    <row r="103" spans="1:9" ht="30" hidden="1">
      <c r="A103" s="51" t="s">
        <v>493</v>
      </c>
      <c r="B103" s="52" t="s">
        <v>489</v>
      </c>
      <c r="C103" s="52" t="s">
        <v>548</v>
      </c>
      <c r="D103" s="52" t="s">
        <v>607</v>
      </c>
      <c r="E103" s="52" t="s">
        <v>324</v>
      </c>
      <c r="F103" s="52">
        <v>200</v>
      </c>
      <c r="G103" s="216">
        <f t="shared" si="3"/>
        <v>0</v>
      </c>
      <c r="H103" s="251">
        <f>H104</f>
        <v>0</v>
      </c>
      <c r="I103" s="251">
        <f>I104</f>
        <v>0</v>
      </c>
    </row>
    <row r="104" spans="1:9" ht="30" hidden="1">
      <c r="A104" s="51" t="s">
        <v>328</v>
      </c>
      <c r="B104" s="52" t="s">
        <v>489</v>
      </c>
      <c r="C104" s="52" t="s">
        <v>548</v>
      </c>
      <c r="D104" s="52" t="s">
        <v>607</v>
      </c>
      <c r="E104" s="52" t="s">
        <v>324</v>
      </c>
      <c r="F104" s="52" t="s">
        <v>329</v>
      </c>
      <c r="G104" s="216">
        <f t="shared" si="3"/>
        <v>0</v>
      </c>
      <c r="H104" s="251">
        <v>0</v>
      </c>
      <c r="I104" s="251">
        <v>0</v>
      </c>
    </row>
    <row r="105" spans="1:9" ht="15" hidden="1">
      <c r="A105" s="51" t="s">
        <v>494</v>
      </c>
      <c r="B105" s="52" t="s">
        <v>489</v>
      </c>
      <c r="C105" s="52" t="s">
        <v>548</v>
      </c>
      <c r="D105" s="52" t="s">
        <v>607</v>
      </c>
      <c r="E105" s="52" t="s">
        <v>324</v>
      </c>
      <c r="F105" s="52" t="s">
        <v>500</v>
      </c>
      <c r="G105" s="216">
        <f t="shared" si="3"/>
        <v>0</v>
      </c>
      <c r="H105" s="251">
        <f>H106</f>
        <v>0</v>
      </c>
      <c r="I105" s="251">
        <f>I106</f>
        <v>0</v>
      </c>
    </row>
    <row r="106" spans="1:9" ht="15" hidden="1">
      <c r="A106" s="51" t="s">
        <v>330</v>
      </c>
      <c r="B106" s="52" t="s">
        <v>489</v>
      </c>
      <c r="C106" s="52" t="s">
        <v>548</v>
      </c>
      <c r="D106" s="52" t="s">
        <v>607</v>
      </c>
      <c r="E106" s="52" t="s">
        <v>324</v>
      </c>
      <c r="F106" s="52" t="s">
        <v>331</v>
      </c>
      <c r="G106" s="216">
        <f t="shared" si="3"/>
        <v>0</v>
      </c>
      <c r="H106" s="251">
        <v>0</v>
      </c>
      <c r="I106" s="251">
        <v>0</v>
      </c>
    </row>
    <row r="107" spans="1:9" s="254" customFormat="1" ht="15" hidden="1">
      <c r="A107" s="54" t="s">
        <v>289</v>
      </c>
      <c r="B107" s="55" t="s">
        <v>489</v>
      </c>
      <c r="C107" s="55" t="s">
        <v>548</v>
      </c>
      <c r="D107" s="55" t="s">
        <v>622</v>
      </c>
      <c r="E107" s="55"/>
      <c r="F107" s="55"/>
      <c r="G107" s="233">
        <f t="shared" si="3"/>
        <v>0</v>
      </c>
      <c r="H107" s="252">
        <f aca="true" t="shared" si="10" ref="H107:I112">H108</f>
        <v>0</v>
      </c>
      <c r="I107" s="252">
        <f t="shared" si="10"/>
        <v>0</v>
      </c>
    </row>
    <row r="108" spans="1:9" ht="30" hidden="1">
      <c r="A108" s="51" t="s">
        <v>1176</v>
      </c>
      <c r="B108" s="52" t="s">
        <v>489</v>
      </c>
      <c r="C108" s="52" t="s">
        <v>548</v>
      </c>
      <c r="D108" s="52" t="s">
        <v>622</v>
      </c>
      <c r="E108" s="52" t="s">
        <v>320</v>
      </c>
      <c r="F108" s="52"/>
      <c r="G108" s="216">
        <f t="shared" si="3"/>
        <v>0</v>
      </c>
      <c r="H108" s="251">
        <f t="shared" si="10"/>
        <v>0</v>
      </c>
      <c r="I108" s="251">
        <f t="shared" si="10"/>
        <v>0</v>
      </c>
    </row>
    <row r="109" spans="1:9" ht="45" hidden="1">
      <c r="A109" s="51" t="s">
        <v>1177</v>
      </c>
      <c r="B109" s="52" t="s">
        <v>489</v>
      </c>
      <c r="C109" s="52" t="s">
        <v>548</v>
      </c>
      <c r="D109" s="52" t="s">
        <v>622</v>
      </c>
      <c r="E109" s="52" t="s">
        <v>321</v>
      </c>
      <c r="F109" s="52"/>
      <c r="G109" s="216">
        <f t="shared" si="3"/>
        <v>0</v>
      </c>
      <c r="H109" s="251">
        <f t="shared" si="10"/>
        <v>0</v>
      </c>
      <c r="I109" s="251">
        <f t="shared" si="10"/>
        <v>0</v>
      </c>
    </row>
    <row r="110" spans="1:9" ht="15" hidden="1">
      <c r="A110" s="51" t="s">
        <v>322</v>
      </c>
      <c r="B110" s="52" t="s">
        <v>489</v>
      </c>
      <c r="C110" s="52" t="s">
        <v>548</v>
      </c>
      <c r="D110" s="52" t="s">
        <v>622</v>
      </c>
      <c r="E110" s="52" t="s">
        <v>323</v>
      </c>
      <c r="F110" s="52"/>
      <c r="G110" s="216">
        <f t="shared" si="3"/>
        <v>0</v>
      </c>
      <c r="H110" s="251">
        <f t="shared" si="10"/>
        <v>0</v>
      </c>
      <c r="I110" s="251">
        <f t="shared" si="10"/>
        <v>0</v>
      </c>
    </row>
    <row r="111" spans="1:9" ht="30" hidden="1">
      <c r="A111" s="51" t="s">
        <v>1064</v>
      </c>
      <c r="B111" s="52" t="s">
        <v>489</v>
      </c>
      <c r="C111" s="52" t="s">
        <v>548</v>
      </c>
      <c r="D111" s="52" t="s">
        <v>622</v>
      </c>
      <c r="E111" s="52" t="s">
        <v>1065</v>
      </c>
      <c r="F111" s="52"/>
      <c r="G111" s="216">
        <f t="shared" si="3"/>
        <v>0</v>
      </c>
      <c r="H111" s="251">
        <f t="shared" si="10"/>
        <v>0</v>
      </c>
      <c r="I111" s="251">
        <f t="shared" si="10"/>
        <v>0</v>
      </c>
    </row>
    <row r="112" spans="1:9" ht="15" hidden="1">
      <c r="A112" s="51" t="s">
        <v>494</v>
      </c>
      <c r="B112" s="52" t="s">
        <v>489</v>
      </c>
      <c r="C112" s="52" t="s">
        <v>548</v>
      </c>
      <c r="D112" s="52" t="s">
        <v>622</v>
      </c>
      <c r="E112" s="52" t="s">
        <v>1065</v>
      </c>
      <c r="F112" s="52" t="s">
        <v>500</v>
      </c>
      <c r="G112" s="216">
        <f t="shared" si="3"/>
        <v>0</v>
      </c>
      <c r="H112" s="251">
        <f t="shared" si="10"/>
        <v>0</v>
      </c>
      <c r="I112" s="251">
        <f t="shared" si="10"/>
        <v>0</v>
      </c>
    </row>
    <row r="113" spans="1:9" ht="15" hidden="1">
      <c r="A113" s="51" t="s">
        <v>1066</v>
      </c>
      <c r="B113" s="52" t="s">
        <v>489</v>
      </c>
      <c r="C113" s="52" t="s">
        <v>548</v>
      </c>
      <c r="D113" s="52" t="s">
        <v>622</v>
      </c>
      <c r="E113" s="52" t="s">
        <v>1065</v>
      </c>
      <c r="F113" s="52" t="s">
        <v>1067</v>
      </c>
      <c r="G113" s="216">
        <f t="shared" si="3"/>
        <v>0</v>
      </c>
      <c r="H113" s="251"/>
      <c r="I113" s="251">
        <v>0</v>
      </c>
    </row>
    <row r="114" spans="1:9" ht="15" hidden="1">
      <c r="A114" s="54" t="s">
        <v>242</v>
      </c>
      <c r="B114" s="55" t="s">
        <v>489</v>
      </c>
      <c r="C114" s="55" t="s">
        <v>548</v>
      </c>
      <c r="D114" s="55">
        <v>11</v>
      </c>
      <c r="E114" s="58"/>
      <c r="F114" s="58"/>
      <c r="G114" s="233">
        <f t="shared" si="3"/>
        <v>0</v>
      </c>
      <c r="H114" s="209">
        <f aca="true" t="shared" si="11" ref="H114:I117">H115</f>
        <v>0</v>
      </c>
      <c r="I114" s="209">
        <f t="shared" si="11"/>
        <v>0</v>
      </c>
    </row>
    <row r="115" spans="1:9" ht="45" hidden="1">
      <c r="A115" s="51" t="s">
        <v>1201</v>
      </c>
      <c r="B115" s="52" t="s">
        <v>489</v>
      </c>
      <c r="C115" s="52" t="s">
        <v>548</v>
      </c>
      <c r="D115" s="52">
        <v>11</v>
      </c>
      <c r="E115" s="52" t="s">
        <v>345</v>
      </c>
      <c r="F115" s="53"/>
      <c r="G115" s="216">
        <f t="shared" si="3"/>
        <v>0</v>
      </c>
      <c r="H115" s="251">
        <f t="shared" si="11"/>
        <v>0</v>
      </c>
      <c r="I115" s="251">
        <f t="shared" si="11"/>
        <v>0</v>
      </c>
    </row>
    <row r="116" spans="1:9" ht="75" hidden="1">
      <c r="A116" s="51" t="s">
        <v>1202</v>
      </c>
      <c r="B116" s="52" t="s">
        <v>489</v>
      </c>
      <c r="C116" s="52" t="s">
        <v>548</v>
      </c>
      <c r="D116" s="52">
        <v>11</v>
      </c>
      <c r="E116" s="52" t="s">
        <v>346</v>
      </c>
      <c r="F116" s="53"/>
      <c r="G116" s="216">
        <f t="shared" si="3"/>
        <v>0</v>
      </c>
      <c r="H116" s="251">
        <f t="shared" si="11"/>
        <v>0</v>
      </c>
      <c r="I116" s="251">
        <f t="shared" si="11"/>
        <v>0</v>
      </c>
    </row>
    <row r="117" spans="1:9" ht="30" hidden="1">
      <c r="A117" s="51" t="s">
        <v>0</v>
      </c>
      <c r="B117" s="52" t="s">
        <v>489</v>
      </c>
      <c r="C117" s="52" t="s">
        <v>548</v>
      </c>
      <c r="D117" s="52">
        <v>11</v>
      </c>
      <c r="E117" s="52" t="s">
        <v>1</v>
      </c>
      <c r="F117" s="53"/>
      <c r="G117" s="216">
        <f t="shared" si="3"/>
        <v>0</v>
      </c>
      <c r="H117" s="251">
        <f t="shared" si="11"/>
        <v>0</v>
      </c>
      <c r="I117" s="251">
        <f t="shared" si="11"/>
        <v>0</v>
      </c>
    </row>
    <row r="118" spans="1:9" ht="15" hidden="1">
      <c r="A118" s="51" t="s">
        <v>494</v>
      </c>
      <c r="B118" s="52" t="s">
        <v>489</v>
      </c>
      <c r="C118" s="52" t="s">
        <v>548</v>
      </c>
      <c r="D118" s="52">
        <v>11</v>
      </c>
      <c r="E118" s="52" t="s">
        <v>1</v>
      </c>
      <c r="F118" s="52">
        <v>800</v>
      </c>
      <c r="G118" s="216">
        <f t="shared" si="3"/>
        <v>0</v>
      </c>
      <c r="H118" s="251">
        <f>H119</f>
        <v>0</v>
      </c>
      <c r="I118" s="251">
        <f>I119</f>
        <v>0</v>
      </c>
    </row>
    <row r="119" spans="1:9" ht="15" hidden="1">
      <c r="A119" s="51" t="s">
        <v>2</v>
      </c>
      <c r="B119" s="52" t="s">
        <v>489</v>
      </c>
      <c r="C119" s="52" t="s">
        <v>548</v>
      </c>
      <c r="D119" s="52">
        <v>11</v>
      </c>
      <c r="E119" s="52" t="s">
        <v>1</v>
      </c>
      <c r="F119" s="52" t="s">
        <v>3</v>
      </c>
      <c r="G119" s="216">
        <f t="shared" si="3"/>
        <v>0</v>
      </c>
      <c r="H119" s="251"/>
      <c r="I119" s="251">
        <v>0</v>
      </c>
    </row>
    <row r="120" spans="1:9" ht="20.25" customHeight="1">
      <c r="A120" s="54" t="s">
        <v>640</v>
      </c>
      <c r="B120" s="55" t="s">
        <v>489</v>
      </c>
      <c r="C120" s="55" t="s">
        <v>548</v>
      </c>
      <c r="D120" s="55">
        <v>13</v>
      </c>
      <c r="E120" s="58"/>
      <c r="F120" s="58"/>
      <c r="G120" s="233">
        <f t="shared" si="3"/>
        <v>20151150.99</v>
      </c>
      <c r="H120" s="209">
        <f>H135+H148+H121+H165</f>
        <v>19184450.459999997</v>
      </c>
      <c r="I120" s="209">
        <f>I135+I148+I121+I165</f>
        <v>966700.53</v>
      </c>
    </row>
    <row r="121" spans="1:9" s="255" customFormat="1" ht="30">
      <c r="A121" s="51" t="s">
        <v>1203</v>
      </c>
      <c r="B121" s="52" t="s">
        <v>489</v>
      </c>
      <c r="C121" s="52" t="s">
        <v>548</v>
      </c>
      <c r="D121" s="52" t="s">
        <v>626</v>
      </c>
      <c r="E121" s="52" t="s">
        <v>1204</v>
      </c>
      <c r="F121" s="53"/>
      <c r="G121" s="216">
        <f t="shared" si="3"/>
        <v>1044573.3400000001</v>
      </c>
      <c r="H121" s="211">
        <f>H122+H130</f>
        <v>279582.81</v>
      </c>
      <c r="I121" s="211">
        <f>I122+I130</f>
        <v>764990.53</v>
      </c>
    </row>
    <row r="122" spans="1:9" s="255" customFormat="1" ht="45">
      <c r="A122" s="51" t="s">
        <v>1205</v>
      </c>
      <c r="B122" s="52" t="s">
        <v>489</v>
      </c>
      <c r="C122" s="52" t="s">
        <v>548</v>
      </c>
      <c r="D122" s="52" t="s">
        <v>626</v>
      </c>
      <c r="E122" s="52" t="s">
        <v>1206</v>
      </c>
      <c r="F122" s="53"/>
      <c r="G122" s="216">
        <f aca="true" t="shared" si="12" ref="G122:G212">H122+I122</f>
        <v>864573.3400000001</v>
      </c>
      <c r="H122" s="211">
        <f>H123</f>
        <v>99582.81</v>
      </c>
      <c r="I122" s="211">
        <f>I123</f>
        <v>764990.53</v>
      </c>
    </row>
    <row r="123" spans="1:9" s="255" customFormat="1" ht="45">
      <c r="A123" s="51" t="s">
        <v>879</v>
      </c>
      <c r="B123" s="52" t="s">
        <v>489</v>
      </c>
      <c r="C123" s="52" t="s">
        <v>548</v>
      </c>
      <c r="D123" s="52" t="s">
        <v>626</v>
      </c>
      <c r="E123" s="52" t="s">
        <v>1207</v>
      </c>
      <c r="F123" s="53"/>
      <c r="G123" s="216">
        <f t="shared" si="12"/>
        <v>864573.3400000001</v>
      </c>
      <c r="H123" s="211">
        <f>H124+H127</f>
        <v>99582.81</v>
      </c>
      <c r="I123" s="211">
        <f>I124+I127</f>
        <v>764990.53</v>
      </c>
    </row>
    <row r="124" spans="1:9" s="255" customFormat="1" ht="60">
      <c r="A124" s="51" t="s">
        <v>880</v>
      </c>
      <c r="B124" s="52" t="s">
        <v>489</v>
      </c>
      <c r="C124" s="52" t="s">
        <v>548</v>
      </c>
      <c r="D124" s="52" t="s">
        <v>626</v>
      </c>
      <c r="E124" s="52" t="s">
        <v>1208</v>
      </c>
      <c r="F124" s="53"/>
      <c r="G124" s="216">
        <f t="shared" si="12"/>
        <v>91000</v>
      </c>
      <c r="H124" s="211">
        <f>H125</f>
        <v>91000</v>
      </c>
      <c r="I124" s="211">
        <f>I125</f>
        <v>0</v>
      </c>
    </row>
    <row r="125" spans="1:9" s="255" customFormat="1" ht="30">
      <c r="A125" s="51" t="s">
        <v>327</v>
      </c>
      <c r="B125" s="52" t="s">
        <v>489</v>
      </c>
      <c r="C125" s="52" t="s">
        <v>548</v>
      </c>
      <c r="D125" s="52" t="s">
        <v>626</v>
      </c>
      <c r="E125" s="52" t="s">
        <v>1208</v>
      </c>
      <c r="F125" s="52" t="s">
        <v>495</v>
      </c>
      <c r="G125" s="216">
        <f t="shared" si="12"/>
        <v>91000</v>
      </c>
      <c r="H125" s="211">
        <f>H126</f>
        <v>91000</v>
      </c>
      <c r="I125" s="211">
        <f>I126</f>
        <v>0</v>
      </c>
    </row>
    <row r="126" spans="1:9" s="255" customFormat="1" ht="30">
      <c r="A126" s="51" t="s">
        <v>328</v>
      </c>
      <c r="B126" s="52" t="s">
        <v>489</v>
      </c>
      <c r="C126" s="52" t="s">
        <v>548</v>
      </c>
      <c r="D126" s="52" t="s">
        <v>626</v>
      </c>
      <c r="E126" s="52" t="s">
        <v>1208</v>
      </c>
      <c r="F126" s="52" t="s">
        <v>329</v>
      </c>
      <c r="G126" s="216">
        <f t="shared" si="12"/>
        <v>91000</v>
      </c>
      <c r="H126" s="211">
        <v>91000</v>
      </c>
      <c r="I126" s="211">
        <v>0</v>
      </c>
    </row>
    <row r="127" spans="1:9" s="255" customFormat="1" ht="30">
      <c r="A127" s="51" t="s">
        <v>1459</v>
      </c>
      <c r="B127" s="52" t="s">
        <v>489</v>
      </c>
      <c r="C127" s="52" t="s">
        <v>548</v>
      </c>
      <c r="D127" s="52" t="s">
        <v>626</v>
      </c>
      <c r="E127" s="52" t="s">
        <v>1460</v>
      </c>
      <c r="F127" s="52"/>
      <c r="G127" s="216">
        <f t="shared" si="12"/>
        <v>773573.3400000001</v>
      </c>
      <c r="H127" s="211">
        <f>H128</f>
        <v>8582.81</v>
      </c>
      <c r="I127" s="211">
        <f>I128</f>
        <v>764990.53</v>
      </c>
    </row>
    <row r="128" spans="1:9" s="255" customFormat="1" ht="30">
      <c r="A128" s="51" t="s">
        <v>327</v>
      </c>
      <c r="B128" s="52" t="s">
        <v>489</v>
      </c>
      <c r="C128" s="52" t="s">
        <v>548</v>
      </c>
      <c r="D128" s="52" t="s">
        <v>626</v>
      </c>
      <c r="E128" s="52" t="s">
        <v>1460</v>
      </c>
      <c r="F128" s="52" t="s">
        <v>495</v>
      </c>
      <c r="G128" s="216">
        <f t="shared" si="12"/>
        <v>773573.3400000001</v>
      </c>
      <c r="H128" s="211">
        <f>H129</f>
        <v>8582.81</v>
      </c>
      <c r="I128" s="211">
        <f>I129</f>
        <v>764990.53</v>
      </c>
    </row>
    <row r="129" spans="1:9" s="255" customFormat="1" ht="30">
      <c r="A129" s="51" t="s">
        <v>328</v>
      </c>
      <c r="B129" s="52" t="s">
        <v>489</v>
      </c>
      <c r="C129" s="52" t="s">
        <v>548</v>
      </c>
      <c r="D129" s="52" t="s">
        <v>626</v>
      </c>
      <c r="E129" s="52" t="s">
        <v>1460</v>
      </c>
      <c r="F129" s="52" t="s">
        <v>329</v>
      </c>
      <c r="G129" s="216">
        <f t="shared" si="12"/>
        <v>773573.3400000001</v>
      </c>
      <c r="H129" s="211">
        <v>8582.81</v>
      </c>
      <c r="I129" s="211">
        <v>764990.53</v>
      </c>
    </row>
    <row r="130" spans="1:9" s="255" customFormat="1" ht="45">
      <c r="A130" s="51" t="s">
        <v>1209</v>
      </c>
      <c r="B130" s="52" t="s">
        <v>489</v>
      </c>
      <c r="C130" s="52" t="s">
        <v>548</v>
      </c>
      <c r="D130" s="52" t="s">
        <v>626</v>
      </c>
      <c r="E130" s="52" t="s">
        <v>1210</v>
      </c>
      <c r="F130" s="52"/>
      <c r="G130" s="216">
        <f t="shared" si="12"/>
        <v>180000</v>
      </c>
      <c r="H130" s="211">
        <f aca="true" t="shared" si="13" ref="H130:I133">H131</f>
        <v>180000</v>
      </c>
      <c r="I130" s="211">
        <f t="shared" si="13"/>
        <v>0</v>
      </c>
    </row>
    <row r="131" spans="1:9" s="255" customFormat="1" ht="30">
      <c r="A131" s="51" t="s">
        <v>881</v>
      </c>
      <c r="B131" s="52" t="s">
        <v>489</v>
      </c>
      <c r="C131" s="52" t="s">
        <v>548</v>
      </c>
      <c r="D131" s="52" t="s">
        <v>626</v>
      </c>
      <c r="E131" s="52" t="s">
        <v>1211</v>
      </c>
      <c r="F131" s="53"/>
      <c r="G131" s="216">
        <f t="shared" si="12"/>
        <v>180000</v>
      </c>
      <c r="H131" s="211">
        <f t="shared" si="13"/>
        <v>180000</v>
      </c>
      <c r="I131" s="211">
        <f t="shared" si="13"/>
        <v>0</v>
      </c>
    </row>
    <row r="132" spans="1:9" s="255" customFormat="1" ht="45">
      <c r="A132" s="51" t="s">
        <v>882</v>
      </c>
      <c r="B132" s="52" t="s">
        <v>489</v>
      </c>
      <c r="C132" s="52" t="s">
        <v>548</v>
      </c>
      <c r="D132" s="52" t="s">
        <v>626</v>
      </c>
      <c r="E132" s="52" t="s">
        <v>1212</v>
      </c>
      <c r="F132" s="53"/>
      <c r="G132" s="216">
        <f t="shared" si="12"/>
        <v>180000</v>
      </c>
      <c r="H132" s="211">
        <f t="shared" si="13"/>
        <v>180000</v>
      </c>
      <c r="I132" s="211">
        <f t="shared" si="13"/>
        <v>0</v>
      </c>
    </row>
    <row r="133" spans="1:9" s="255" customFormat="1" ht="30">
      <c r="A133" s="51" t="s">
        <v>327</v>
      </c>
      <c r="B133" s="52" t="s">
        <v>489</v>
      </c>
      <c r="C133" s="52" t="s">
        <v>548</v>
      </c>
      <c r="D133" s="52" t="s">
        <v>626</v>
      </c>
      <c r="E133" s="52" t="s">
        <v>1212</v>
      </c>
      <c r="F133" s="52" t="s">
        <v>495</v>
      </c>
      <c r="G133" s="216">
        <f t="shared" si="12"/>
        <v>180000</v>
      </c>
      <c r="H133" s="211">
        <f t="shared" si="13"/>
        <v>180000</v>
      </c>
      <c r="I133" s="211">
        <f t="shared" si="13"/>
        <v>0</v>
      </c>
    </row>
    <row r="134" spans="1:9" s="255" customFormat="1" ht="30">
      <c r="A134" s="51" t="s">
        <v>328</v>
      </c>
      <c r="B134" s="52" t="s">
        <v>489</v>
      </c>
      <c r="C134" s="52" t="s">
        <v>548</v>
      </c>
      <c r="D134" s="52" t="s">
        <v>626</v>
      </c>
      <c r="E134" s="52" t="s">
        <v>1212</v>
      </c>
      <c r="F134" s="52" t="s">
        <v>329</v>
      </c>
      <c r="G134" s="216">
        <f t="shared" si="12"/>
        <v>180000</v>
      </c>
      <c r="H134" s="211">
        <v>180000</v>
      </c>
      <c r="I134" s="211">
        <v>0</v>
      </c>
    </row>
    <row r="135" spans="1:9" ht="30">
      <c r="A135" s="51" t="s">
        <v>945</v>
      </c>
      <c r="B135" s="52" t="s">
        <v>489</v>
      </c>
      <c r="C135" s="52" t="s">
        <v>548</v>
      </c>
      <c r="D135" s="52" t="s">
        <v>626</v>
      </c>
      <c r="E135" s="52" t="s">
        <v>345</v>
      </c>
      <c r="F135" s="53"/>
      <c r="G135" s="216">
        <f t="shared" si="12"/>
        <v>201710</v>
      </c>
      <c r="H135" s="251">
        <f aca="true" t="shared" si="14" ref="H135:I138">H136</f>
        <v>0</v>
      </c>
      <c r="I135" s="251">
        <f t="shared" si="14"/>
        <v>201710</v>
      </c>
    </row>
    <row r="136" spans="1:9" ht="60">
      <c r="A136" s="51" t="s">
        <v>1179</v>
      </c>
      <c r="B136" s="52" t="s">
        <v>489</v>
      </c>
      <c r="C136" s="52" t="s">
        <v>548</v>
      </c>
      <c r="D136" s="52" t="s">
        <v>626</v>
      </c>
      <c r="E136" s="52" t="s">
        <v>346</v>
      </c>
      <c r="F136" s="53"/>
      <c r="G136" s="216">
        <f t="shared" si="12"/>
        <v>201710</v>
      </c>
      <c r="H136" s="251">
        <f t="shared" si="14"/>
        <v>0</v>
      </c>
      <c r="I136" s="251">
        <f t="shared" si="14"/>
        <v>201710</v>
      </c>
    </row>
    <row r="137" spans="1:9" ht="75">
      <c r="A137" s="51" t="s">
        <v>1457</v>
      </c>
      <c r="B137" s="52" t="s">
        <v>489</v>
      </c>
      <c r="C137" s="52" t="s">
        <v>548</v>
      </c>
      <c r="D137" s="52" t="s">
        <v>626</v>
      </c>
      <c r="E137" s="52" t="s">
        <v>359</v>
      </c>
      <c r="F137" s="53"/>
      <c r="G137" s="216">
        <f t="shared" si="12"/>
        <v>201710</v>
      </c>
      <c r="H137" s="251">
        <f t="shared" si="14"/>
        <v>0</v>
      </c>
      <c r="I137" s="251">
        <f t="shared" si="14"/>
        <v>201710</v>
      </c>
    </row>
    <row r="138" spans="1:9" ht="75">
      <c r="A138" s="51" t="s">
        <v>1461</v>
      </c>
      <c r="B138" s="52" t="s">
        <v>489</v>
      </c>
      <c r="C138" s="52" t="s">
        <v>548</v>
      </c>
      <c r="D138" s="52" t="s">
        <v>626</v>
      </c>
      <c r="E138" s="52" t="s">
        <v>1462</v>
      </c>
      <c r="F138" s="52"/>
      <c r="G138" s="216">
        <f t="shared" si="12"/>
        <v>201710</v>
      </c>
      <c r="H138" s="251">
        <f t="shared" si="14"/>
        <v>0</v>
      </c>
      <c r="I138" s="251">
        <f t="shared" si="14"/>
        <v>201710</v>
      </c>
    </row>
    <row r="139" spans="1:9" ht="60">
      <c r="A139" s="51" t="s">
        <v>492</v>
      </c>
      <c r="B139" s="52" t="s">
        <v>489</v>
      </c>
      <c r="C139" s="52" t="s">
        <v>548</v>
      </c>
      <c r="D139" s="52" t="s">
        <v>626</v>
      </c>
      <c r="E139" s="52" t="s">
        <v>1462</v>
      </c>
      <c r="F139" s="52" t="s">
        <v>498</v>
      </c>
      <c r="G139" s="216">
        <f t="shared" si="12"/>
        <v>201710</v>
      </c>
      <c r="H139" s="251">
        <f>H140+H141</f>
        <v>0</v>
      </c>
      <c r="I139" s="251">
        <f>I140+I141</f>
        <v>201710</v>
      </c>
    </row>
    <row r="140" spans="1:9" ht="15">
      <c r="A140" s="51" t="s">
        <v>360</v>
      </c>
      <c r="B140" s="52" t="s">
        <v>489</v>
      </c>
      <c r="C140" s="52" t="s">
        <v>548</v>
      </c>
      <c r="D140" s="52" t="s">
        <v>626</v>
      </c>
      <c r="E140" s="52" t="s">
        <v>1462</v>
      </c>
      <c r="F140" s="52" t="s">
        <v>361</v>
      </c>
      <c r="G140" s="216">
        <f t="shared" si="12"/>
        <v>91710</v>
      </c>
      <c r="H140" s="251">
        <v>0</v>
      </c>
      <c r="I140" s="251">
        <v>91710</v>
      </c>
    </row>
    <row r="141" spans="1:9" ht="29.25" customHeight="1">
      <c r="A141" s="51" t="s">
        <v>325</v>
      </c>
      <c r="B141" s="52" t="s">
        <v>489</v>
      </c>
      <c r="C141" s="52" t="s">
        <v>548</v>
      </c>
      <c r="D141" s="52" t="s">
        <v>626</v>
      </c>
      <c r="E141" s="52" t="s">
        <v>1462</v>
      </c>
      <c r="F141" s="52" t="s">
        <v>326</v>
      </c>
      <c r="G141" s="216">
        <f t="shared" si="12"/>
        <v>110000</v>
      </c>
      <c r="H141" s="251">
        <v>0</v>
      </c>
      <c r="I141" s="251">
        <v>110000</v>
      </c>
    </row>
    <row r="142" spans="1:9" ht="15" hidden="1">
      <c r="A142" s="51"/>
      <c r="B142" s="52" t="s">
        <v>489</v>
      </c>
      <c r="C142" s="52" t="s">
        <v>548</v>
      </c>
      <c r="D142" s="52" t="s">
        <v>626</v>
      </c>
      <c r="E142" s="52"/>
      <c r="F142" s="52"/>
      <c r="G142" s="216">
        <f t="shared" si="12"/>
        <v>0</v>
      </c>
      <c r="H142" s="251">
        <v>0</v>
      </c>
      <c r="I142" s="251"/>
    </row>
    <row r="143" spans="1:9" ht="60" hidden="1">
      <c r="A143" s="51" t="s">
        <v>1213</v>
      </c>
      <c r="B143" s="52" t="s">
        <v>489</v>
      </c>
      <c r="C143" s="52" t="s">
        <v>548</v>
      </c>
      <c r="D143" s="52" t="s">
        <v>626</v>
      </c>
      <c r="E143" s="52" t="s">
        <v>884</v>
      </c>
      <c r="F143" s="53"/>
      <c r="G143" s="216">
        <f t="shared" si="12"/>
        <v>0</v>
      </c>
      <c r="H143" s="251">
        <f>H144</f>
        <v>0</v>
      </c>
      <c r="I143" s="251">
        <f>I144</f>
        <v>0</v>
      </c>
    </row>
    <row r="144" spans="1:9" ht="30" hidden="1">
      <c r="A144" s="51" t="s">
        <v>883</v>
      </c>
      <c r="B144" s="52" t="s">
        <v>489</v>
      </c>
      <c r="C144" s="52" t="s">
        <v>548</v>
      </c>
      <c r="D144" s="52" t="s">
        <v>626</v>
      </c>
      <c r="E144" s="52" t="s">
        <v>885</v>
      </c>
      <c r="F144" s="52"/>
      <c r="G144" s="216">
        <f t="shared" si="12"/>
        <v>0</v>
      </c>
      <c r="H144" s="251">
        <f aca="true" t="shared" si="15" ref="H144:I146">H145</f>
        <v>0</v>
      </c>
      <c r="I144" s="251">
        <f t="shared" si="15"/>
        <v>0</v>
      </c>
    </row>
    <row r="145" spans="1:9" ht="30" hidden="1">
      <c r="A145" s="51" t="s">
        <v>356</v>
      </c>
      <c r="B145" s="52" t="s">
        <v>489</v>
      </c>
      <c r="C145" s="52" t="s">
        <v>548</v>
      </c>
      <c r="D145" s="52" t="s">
        <v>626</v>
      </c>
      <c r="E145" s="52" t="s">
        <v>886</v>
      </c>
      <c r="F145" s="52"/>
      <c r="G145" s="216">
        <f t="shared" si="12"/>
        <v>0</v>
      </c>
      <c r="H145" s="251">
        <f t="shared" si="15"/>
        <v>0</v>
      </c>
      <c r="I145" s="251">
        <f t="shared" si="15"/>
        <v>0</v>
      </c>
    </row>
    <row r="146" spans="1:9" ht="30" hidden="1">
      <c r="A146" s="51" t="s">
        <v>1214</v>
      </c>
      <c r="B146" s="52" t="s">
        <v>489</v>
      </c>
      <c r="C146" s="52" t="s">
        <v>548</v>
      </c>
      <c r="D146" s="52" t="s">
        <v>626</v>
      </c>
      <c r="E146" s="52" t="s">
        <v>886</v>
      </c>
      <c r="F146" s="52" t="s">
        <v>501</v>
      </c>
      <c r="G146" s="216">
        <f t="shared" si="12"/>
        <v>0</v>
      </c>
      <c r="H146" s="251">
        <f t="shared" si="15"/>
        <v>0</v>
      </c>
      <c r="I146" s="251">
        <f t="shared" si="15"/>
        <v>0</v>
      </c>
    </row>
    <row r="147" spans="1:9" ht="15" hidden="1">
      <c r="A147" s="51" t="s">
        <v>913</v>
      </c>
      <c r="B147" s="52" t="s">
        <v>489</v>
      </c>
      <c r="C147" s="52" t="s">
        <v>548</v>
      </c>
      <c r="D147" s="52" t="s">
        <v>626</v>
      </c>
      <c r="E147" s="52" t="s">
        <v>886</v>
      </c>
      <c r="F147" s="52" t="s">
        <v>357</v>
      </c>
      <c r="G147" s="216">
        <f t="shared" si="12"/>
        <v>0</v>
      </c>
      <c r="H147" s="251"/>
      <c r="I147" s="251">
        <v>0</v>
      </c>
    </row>
    <row r="148" spans="1:9" ht="30">
      <c r="A148" s="51" t="s">
        <v>1176</v>
      </c>
      <c r="B148" s="52" t="s">
        <v>489</v>
      </c>
      <c r="C148" s="52" t="s">
        <v>548</v>
      </c>
      <c r="D148" s="52" t="s">
        <v>626</v>
      </c>
      <c r="E148" s="52" t="s">
        <v>320</v>
      </c>
      <c r="F148" s="53"/>
      <c r="G148" s="216">
        <f t="shared" si="12"/>
        <v>18904867.65</v>
      </c>
      <c r="H148" s="251">
        <f aca="true" t="shared" si="16" ref="H148:I150">H149</f>
        <v>18904867.65</v>
      </c>
      <c r="I148" s="251">
        <f t="shared" si="16"/>
        <v>0</v>
      </c>
    </row>
    <row r="149" spans="1:9" ht="45">
      <c r="A149" s="51" t="s">
        <v>1177</v>
      </c>
      <c r="B149" s="52" t="s">
        <v>489</v>
      </c>
      <c r="C149" s="52" t="s">
        <v>548</v>
      </c>
      <c r="D149" s="52" t="s">
        <v>626</v>
      </c>
      <c r="E149" s="52" t="s">
        <v>321</v>
      </c>
      <c r="F149" s="53"/>
      <c r="G149" s="216">
        <f t="shared" si="12"/>
        <v>18904867.65</v>
      </c>
      <c r="H149" s="251">
        <f t="shared" si="16"/>
        <v>18904867.65</v>
      </c>
      <c r="I149" s="251">
        <f t="shared" si="16"/>
        <v>0</v>
      </c>
    </row>
    <row r="150" spans="1:9" ht="15">
      <c r="A150" s="51" t="s">
        <v>322</v>
      </c>
      <c r="B150" s="52" t="s">
        <v>489</v>
      </c>
      <c r="C150" s="52" t="s">
        <v>548</v>
      </c>
      <c r="D150" s="52" t="s">
        <v>626</v>
      </c>
      <c r="E150" s="52" t="s">
        <v>323</v>
      </c>
      <c r="F150" s="53"/>
      <c r="G150" s="216">
        <f t="shared" si="12"/>
        <v>18904867.65</v>
      </c>
      <c r="H150" s="251">
        <f t="shared" si="16"/>
        <v>18904867.65</v>
      </c>
      <c r="I150" s="251">
        <f t="shared" si="16"/>
        <v>0</v>
      </c>
    </row>
    <row r="151" spans="1:9" ht="30">
      <c r="A151" s="51" t="s">
        <v>787</v>
      </c>
      <c r="B151" s="52" t="s">
        <v>489</v>
      </c>
      <c r="C151" s="52" t="s">
        <v>548</v>
      </c>
      <c r="D151" s="52" t="s">
        <v>626</v>
      </c>
      <c r="E151" s="52" t="s">
        <v>364</v>
      </c>
      <c r="F151" s="53"/>
      <c r="G151" s="216">
        <f t="shared" si="12"/>
        <v>18904867.65</v>
      </c>
      <c r="H151" s="251">
        <f>H152+H155+H159+H157</f>
        <v>18904867.65</v>
      </c>
      <c r="I151" s="251">
        <f>I152+I155+I159+I157</f>
        <v>0</v>
      </c>
    </row>
    <row r="152" spans="1:9" ht="60">
      <c r="A152" s="51" t="s">
        <v>492</v>
      </c>
      <c r="B152" s="52" t="s">
        <v>489</v>
      </c>
      <c r="C152" s="52" t="s">
        <v>548</v>
      </c>
      <c r="D152" s="52" t="s">
        <v>626</v>
      </c>
      <c r="E152" s="52" t="s">
        <v>364</v>
      </c>
      <c r="F152" s="52">
        <v>100</v>
      </c>
      <c r="G152" s="216">
        <f t="shared" si="12"/>
        <v>15733147.61</v>
      </c>
      <c r="H152" s="251">
        <f>H153+H154</f>
        <v>15733147.61</v>
      </c>
      <c r="I152" s="251">
        <f>I153+I154</f>
        <v>0</v>
      </c>
    </row>
    <row r="153" spans="1:9" ht="15">
      <c r="A153" s="51" t="s">
        <v>360</v>
      </c>
      <c r="B153" s="52" t="s">
        <v>489</v>
      </c>
      <c r="C153" s="52" t="s">
        <v>548</v>
      </c>
      <c r="D153" s="52" t="s">
        <v>626</v>
      </c>
      <c r="E153" s="52" t="s">
        <v>364</v>
      </c>
      <c r="F153" s="52" t="s">
        <v>361</v>
      </c>
      <c r="G153" s="216">
        <f t="shared" si="12"/>
        <v>14554437.61</v>
      </c>
      <c r="H153" s="251">
        <v>14554437.61</v>
      </c>
      <c r="I153" s="251">
        <v>0</v>
      </c>
    </row>
    <row r="154" spans="1:9" ht="30">
      <c r="A154" s="51" t="s">
        <v>325</v>
      </c>
      <c r="B154" s="52" t="s">
        <v>489</v>
      </c>
      <c r="C154" s="52" t="s">
        <v>548</v>
      </c>
      <c r="D154" s="52" t="s">
        <v>626</v>
      </c>
      <c r="E154" s="52" t="s">
        <v>364</v>
      </c>
      <c r="F154" s="52" t="s">
        <v>326</v>
      </c>
      <c r="G154" s="216">
        <f t="shared" si="12"/>
        <v>1178710</v>
      </c>
      <c r="H154" s="251">
        <v>1178710</v>
      </c>
      <c r="I154" s="251">
        <v>0</v>
      </c>
    </row>
    <row r="155" spans="1:9" ht="30">
      <c r="A155" s="51" t="s">
        <v>327</v>
      </c>
      <c r="B155" s="52" t="s">
        <v>489</v>
      </c>
      <c r="C155" s="52" t="s">
        <v>548</v>
      </c>
      <c r="D155" s="52" t="s">
        <v>626</v>
      </c>
      <c r="E155" s="52" t="s">
        <v>364</v>
      </c>
      <c r="F155" s="52">
        <v>200</v>
      </c>
      <c r="G155" s="216">
        <f t="shared" si="12"/>
        <v>2734562.66</v>
      </c>
      <c r="H155" s="251">
        <f>H156</f>
        <v>2734562.66</v>
      </c>
      <c r="I155" s="251">
        <f>I156</f>
        <v>0</v>
      </c>
    </row>
    <row r="156" spans="1:9" ht="30">
      <c r="A156" s="51" t="s">
        <v>328</v>
      </c>
      <c r="B156" s="52" t="s">
        <v>489</v>
      </c>
      <c r="C156" s="52" t="s">
        <v>548</v>
      </c>
      <c r="D156" s="52" t="s">
        <v>626</v>
      </c>
      <c r="E156" s="52" t="s">
        <v>364</v>
      </c>
      <c r="F156" s="52" t="s">
        <v>329</v>
      </c>
      <c r="G156" s="216">
        <f t="shared" si="12"/>
        <v>2734562.66</v>
      </c>
      <c r="H156" s="251">
        <v>2734562.66</v>
      </c>
      <c r="I156" s="251">
        <v>0</v>
      </c>
    </row>
    <row r="157" spans="1:9" ht="15">
      <c r="A157" s="51" t="s">
        <v>365</v>
      </c>
      <c r="B157" s="52" t="s">
        <v>489</v>
      </c>
      <c r="C157" s="52" t="s">
        <v>548</v>
      </c>
      <c r="D157" s="52" t="s">
        <v>626</v>
      </c>
      <c r="E157" s="52" t="s">
        <v>364</v>
      </c>
      <c r="F157" s="52" t="s">
        <v>500</v>
      </c>
      <c r="G157" s="216">
        <f t="shared" si="12"/>
        <v>50</v>
      </c>
      <c r="H157" s="251">
        <f>H158</f>
        <v>50</v>
      </c>
      <c r="I157" s="251">
        <f>I158</f>
        <v>0</v>
      </c>
    </row>
    <row r="158" spans="1:9" ht="15">
      <c r="A158" s="51" t="s">
        <v>330</v>
      </c>
      <c r="B158" s="52" t="s">
        <v>489</v>
      </c>
      <c r="C158" s="52" t="s">
        <v>548</v>
      </c>
      <c r="D158" s="52" t="s">
        <v>626</v>
      </c>
      <c r="E158" s="52" t="s">
        <v>364</v>
      </c>
      <c r="F158" s="52" t="s">
        <v>331</v>
      </c>
      <c r="G158" s="216">
        <f t="shared" si="12"/>
        <v>50</v>
      </c>
      <c r="H158" s="251">
        <v>50</v>
      </c>
      <c r="I158" s="251">
        <v>0</v>
      </c>
    </row>
    <row r="159" spans="1:9" ht="30">
      <c r="A159" s="51" t="s">
        <v>366</v>
      </c>
      <c r="B159" s="52" t="s">
        <v>489</v>
      </c>
      <c r="C159" s="52" t="s">
        <v>548</v>
      </c>
      <c r="D159" s="52" t="s">
        <v>626</v>
      </c>
      <c r="E159" s="52" t="s">
        <v>367</v>
      </c>
      <c r="F159" s="52"/>
      <c r="G159" s="216">
        <f t="shared" si="12"/>
        <v>437107.38</v>
      </c>
      <c r="H159" s="251">
        <f>H160+H162</f>
        <v>437107.38</v>
      </c>
      <c r="I159" s="251">
        <f>I160+I162</f>
        <v>0</v>
      </c>
    </row>
    <row r="160" spans="1:9" ht="30">
      <c r="A160" s="51" t="s">
        <v>327</v>
      </c>
      <c r="B160" s="52" t="s">
        <v>489</v>
      </c>
      <c r="C160" s="52" t="s">
        <v>548</v>
      </c>
      <c r="D160" s="52" t="s">
        <v>626</v>
      </c>
      <c r="E160" s="52" t="s">
        <v>367</v>
      </c>
      <c r="F160" s="52" t="s">
        <v>495</v>
      </c>
      <c r="G160" s="216">
        <f t="shared" si="12"/>
        <v>176398.65</v>
      </c>
      <c r="H160" s="251">
        <f>H161</f>
        <v>176398.65</v>
      </c>
      <c r="I160" s="251">
        <f>I161</f>
        <v>0</v>
      </c>
    </row>
    <row r="161" spans="1:9" ht="30">
      <c r="A161" s="51" t="s">
        <v>328</v>
      </c>
      <c r="B161" s="52" t="s">
        <v>489</v>
      </c>
      <c r="C161" s="52" t="s">
        <v>548</v>
      </c>
      <c r="D161" s="52" t="s">
        <v>626</v>
      </c>
      <c r="E161" s="52" t="s">
        <v>367</v>
      </c>
      <c r="F161" s="52" t="s">
        <v>329</v>
      </c>
      <c r="G161" s="216">
        <f t="shared" si="12"/>
        <v>176398.65</v>
      </c>
      <c r="H161" s="251">
        <v>176398.65</v>
      </c>
      <c r="I161" s="251">
        <v>0</v>
      </c>
    </row>
    <row r="162" spans="1:9" ht="15">
      <c r="A162" s="51" t="s">
        <v>365</v>
      </c>
      <c r="B162" s="52" t="s">
        <v>489</v>
      </c>
      <c r="C162" s="52" t="s">
        <v>548</v>
      </c>
      <c r="D162" s="52" t="s">
        <v>626</v>
      </c>
      <c r="E162" s="52" t="s">
        <v>367</v>
      </c>
      <c r="F162" s="52" t="s">
        <v>500</v>
      </c>
      <c r="G162" s="216">
        <f t="shared" si="12"/>
        <v>260708.73</v>
      </c>
      <c r="H162" s="251">
        <f>H164+H163</f>
        <v>260708.73</v>
      </c>
      <c r="I162" s="251">
        <f>I164+I163</f>
        <v>0</v>
      </c>
    </row>
    <row r="163" spans="1:9" ht="15">
      <c r="A163" s="51" t="s">
        <v>362</v>
      </c>
      <c r="B163" s="52" t="s">
        <v>489</v>
      </c>
      <c r="C163" s="52" t="s">
        <v>548</v>
      </c>
      <c r="D163" s="52" t="s">
        <v>626</v>
      </c>
      <c r="E163" s="52" t="s">
        <v>367</v>
      </c>
      <c r="F163" s="52" t="s">
        <v>363</v>
      </c>
      <c r="G163" s="216">
        <f t="shared" si="12"/>
        <v>163064.73</v>
      </c>
      <c r="H163" s="251">
        <v>163064.73</v>
      </c>
      <c r="I163" s="251">
        <v>0</v>
      </c>
    </row>
    <row r="164" spans="1:9" ht="14.25" customHeight="1">
      <c r="A164" s="51" t="s">
        <v>330</v>
      </c>
      <c r="B164" s="52" t="s">
        <v>489</v>
      </c>
      <c r="C164" s="52" t="s">
        <v>548</v>
      </c>
      <c r="D164" s="52" t="s">
        <v>626</v>
      </c>
      <c r="E164" s="52" t="s">
        <v>367</v>
      </c>
      <c r="F164" s="52" t="s">
        <v>331</v>
      </c>
      <c r="G164" s="216">
        <f t="shared" si="12"/>
        <v>97644</v>
      </c>
      <c r="H164" s="251">
        <v>97644</v>
      </c>
      <c r="I164" s="251">
        <v>0</v>
      </c>
    </row>
    <row r="165" spans="1:9" ht="15" hidden="1">
      <c r="A165" s="51" t="s">
        <v>1072</v>
      </c>
      <c r="B165" s="52" t="s">
        <v>489</v>
      </c>
      <c r="C165" s="52" t="s">
        <v>548</v>
      </c>
      <c r="D165" s="52" t="s">
        <v>626</v>
      </c>
      <c r="E165" s="52" t="s">
        <v>396</v>
      </c>
      <c r="F165" s="52"/>
      <c r="G165" s="216">
        <f t="shared" si="12"/>
        <v>0</v>
      </c>
      <c r="H165" s="251">
        <f aca="true" t="shared" si="17" ref="H165:I169">H166</f>
        <v>0</v>
      </c>
      <c r="I165" s="251">
        <f t="shared" si="17"/>
        <v>0</v>
      </c>
    </row>
    <row r="166" spans="1:9" ht="30" hidden="1">
      <c r="A166" s="51" t="s">
        <v>1073</v>
      </c>
      <c r="B166" s="52" t="s">
        <v>489</v>
      </c>
      <c r="C166" s="52" t="s">
        <v>548</v>
      </c>
      <c r="D166" s="52" t="s">
        <v>626</v>
      </c>
      <c r="E166" s="52" t="s">
        <v>397</v>
      </c>
      <c r="F166" s="52"/>
      <c r="G166" s="216">
        <f t="shared" si="12"/>
        <v>0</v>
      </c>
      <c r="H166" s="251">
        <f t="shared" si="17"/>
        <v>0</v>
      </c>
      <c r="I166" s="251">
        <f t="shared" si="17"/>
        <v>0</v>
      </c>
    </row>
    <row r="167" spans="1:9" ht="30" hidden="1">
      <c r="A167" s="51" t="s">
        <v>920</v>
      </c>
      <c r="B167" s="52" t="s">
        <v>489</v>
      </c>
      <c r="C167" s="52" t="s">
        <v>548</v>
      </c>
      <c r="D167" s="52" t="s">
        <v>626</v>
      </c>
      <c r="E167" s="52" t="s">
        <v>921</v>
      </c>
      <c r="F167" s="52"/>
      <c r="G167" s="216">
        <f t="shared" si="12"/>
        <v>0</v>
      </c>
      <c r="H167" s="251">
        <f t="shared" si="17"/>
        <v>0</v>
      </c>
      <c r="I167" s="251">
        <f t="shared" si="17"/>
        <v>0</v>
      </c>
    </row>
    <row r="168" spans="1:9" ht="15" hidden="1">
      <c r="A168" s="51" t="s">
        <v>1074</v>
      </c>
      <c r="B168" s="52" t="s">
        <v>489</v>
      </c>
      <c r="C168" s="52" t="s">
        <v>548</v>
      </c>
      <c r="D168" s="52" t="s">
        <v>626</v>
      </c>
      <c r="E168" s="52" t="s">
        <v>1075</v>
      </c>
      <c r="F168" s="52"/>
      <c r="G168" s="216">
        <f t="shared" si="12"/>
        <v>0</v>
      </c>
      <c r="H168" s="251">
        <f t="shared" si="17"/>
        <v>0</v>
      </c>
      <c r="I168" s="251">
        <f t="shared" si="17"/>
        <v>0</v>
      </c>
    </row>
    <row r="169" spans="1:9" ht="30" hidden="1">
      <c r="A169" s="51" t="s">
        <v>327</v>
      </c>
      <c r="B169" s="52" t="s">
        <v>489</v>
      </c>
      <c r="C169" s="52" t="s">
        <v>548</v>
      </c>
      <c r="D169" s="52" t="s">
        <v>626</v>
      </c>
      <c r="E169" s="52" t="s">
        <v>1075</v>
      </c>
      <c r="F169" s="52" t="s">
        <v>495</v>
      </c>
      <c r="G169" s="216">
        <f t="shared" si="12"/>
        <v>0</v>
      </c>
      <c r="H169" s="251">
        <f t="shared" si="17"/>
        <v>0</v>
      </c>
      <c r="I169" s="251">
        <f t="shared" si="17"/>
        <v>0</v>
      </c>
    </row>
    <row r="170" spans="1:9" ht="30" hidden="1">
      <c r="A170" s="51" t="s">
        <v>328</v>
      </c>
      <c r="B170" s="52" t="s">
        <v>489</v>
      </c>
      <c r="C170" s="52" t="s">
        <v>548</v>
      </c>
      <c r="D170" s="52" t="s">
        <v>626</v>
      </c>
      <c r="E170" s="52" t="s">
        <v>1075</v>
      </c>
      <c r="F170" s="52" t="s">
        <v>329</v>
      </c>
      <c r="G170" s="216">
        <f t="shared" si="12"/>
        <v>0</v>
      </c>
      <c r="H170" s="251"/>
      <c r="I170" s="251"/>
    </row>
    <row r="171" spans="1:9" ht="29.25">
      <c r="A171" s="54" t="s">
        <v>611</v>
      </c>
      <c r="B171" s="52" t="s">
        <v>489</v>
      </c>
      <c r="C171" s="55" t="s">
        <v>612</v>
      </c>
      <c r="D171" s="53"/>
      <c r="E171" s="53"/>
      <c r="F171" s="53"/>
      <c r="G171" s="233">
        <f t="shared" si="12"/>
        <v>3665840.21</v>
      </c>
      <c r="H171" s="209">
        <f>H172+H182+H211+H204</f>
        <v>2230840.21</v>
      </c>
      <c r="I171" s="209">
        <f>I172+I182+I211+I204</f>
        <v>1435000</v>
      </c>
    </row>
    <row r="172" spans="1:9" ht="15">
      <c r="A172" s="54" t="s">
        <v>538</v>
      </c>
      <c r="B172" s="55" t="s">
        <v>489</v>
      </c>
      <c r="C172" s="55" t="s">
        <v>612</v>
      </c>
      <c r="D172" s="55" t="s">
        <v>604</v>
      </c>
      <c r="E172" s="58"/>
      <c r="F172" s="58"/>
      <c r="G172" s="233">
        <f t="shared" si="12"/>
        <v>1318000</v>
      </c>
      <c r="H172" s="209">
        <f aca="true" t="shared" si="18" ref="H172:I174">H173</f>
        <v>0</v>
      </c>
      <c r="I172" s="209">
        <f t="shared" si="18"/>
        <v>1318000</v>
      </c>
    </row>
    <row r="173" spans="1:9" ht="30">
      <c r="A173" s="51" t="s">
        <v>1176</v>
      </c>
      <c r="B173" s="52" t="s">
        <v>489</v>
      </c>
      <c r="C173" s="52" t="s">
        <v>612</v>
      </c>
      <c r="D173" s="52" t="s">
        <v>604</v>
      </c>
      <c r="E173" s="52" t="s">
        <v>320</v>
      </c>
      <c r="F173" s="53"/>
      <c r="G173" s="216">
        <f t="shared" si="12"/>
        <v>1318000</v>
      </c>
      <c r="H173" s="251">
        <f t="shared" si="18"/>
        <v>0</v>
      </c>
      <c r="I173" s="251">
        <f t="shared" si="18"/>
        <v>1318000</v>
      </c>
    </row>
    <row r="174" spans="1:9" ht="60">
      <c r="A174" s="57" t="s">
        <v>1215</v>
      </c>
      <c r="B174" s="52" t="s">
        <v>489</v>
      </c>
      <c r="C174" s="52" t="s">
        <v>612</v>
      </c>
      <c r="D174" s="52" t="s">
        <v>604</v>
      </c>
      <c r="E174" s="52" t="s">
        <v>340</v>
      </c>
      <c r="F174" s="53"/>
      <c r="G174" s="216">
        <f t="shared" si="12"/>
        <v>1318000</v>
      </c>
      <c r="H174" s="251">
        <f t="shared" si="18"/>
        <v>0</v>
      </c>
      <c r="I174" s="251">
        <f t="shared" si="18"/>
        <v>1318000</v>
      </c>
    </row>
    <row r="175" spans="1:9" ht="90">
      <c r="A175" s="51" t="s">
        <v>368</v>
      </c>
      <c r="B175" s="52" t="s">
        <v>489</v>
      </c>
      <c r="C175" s="52" t="s">
        <v>612</v>
      </c>
      <c r="D175" s="52" t="s">
        <v>604</v>
      </c>
      <c r="E175" s="52" t="s">
        <v>369</v>
      </c>
      <c r="F175" s="53"/>
      <c r="G175" s="216">
        <f t="shared" si="12"/>
        <v>1318000</v>
      </c>
      <c r="H175" s="251">
        <f>H176+H178+H180</f>
        <v>0</v>
      </c>
      <c r="I175" s="251">
        <f>I176+I178+I180</f>
        <v>1318000</v>
      </c>
    </row>
    <row r="176" spans="1:9" ht="60">
      <c r="A176" s="51" t="s">
        <v>492</v>
      </c>
      <c r="B176" s="52" t="s">
        <v>489</v>
      </c>
      <c r="C176" s="52" t="s">
        <v>612</v>
      </c>
      <c r="D176" s="52" t="s">
        <v>604</v>
      </c>
      <c r="E176" s="52" t="s">
        <v>369</v>
      </c>
      <c r="F176" s="52">
        <v>100</v>
      </c>
      <c r="G176" s="216">
        <f t="shared" si="12"/>
        <v>1000200</v>
      </c>
      <c r="H176" s="251">
        <f>H177</f>
        <v>0</v>
      </c>
      <c r="I176" s="251">
        <f>I177</f>
        <v>1000200</v>
      </c>
    </row>
    <row r="177" spans="1:9" ht="30">
      <c r="A177" s="51" t="s">
        <v>325</v>
      </c>
      <c r="B177" s="52" t="s">
        <v>489</v>
      </c>
      <c r="C177" s="52" t="s">
        <v>612</v>
      </c>
      <c r="D177" s="52" t="s">
        <v>604</v>
      </c>
      <c r="E177" s="52" t="s">
        <v>369</v>
      </c>
      <c r="F177" s="52" t="s">
        <v>326</v>
      </c>
      <c r="G177" s="216">
        <f t="shared" si="12"/>
        <v>1000200</v>
      </c>
      <c r="H177" s="251">
        <v>0</v>
      </c>
      <c r="I177" s="213">
        <v>1000200</v>
      </c>
    </row>
    <row r="178" spans="1:9" ht="30">
      <c r="A178" s="51" t="s">
        <v>327</v>
      </c>
      <c r="B178" s="52" t="s">
        <v>489</v>
      </c>
      <c r="C178" s="52" t="s">
        <v>612</v>
      </c>
      <c r="D178" s="52" t="s">
        <v>604</v>
      </c>
      <c r="E178" s="52" t="s">
        <v>369</v>
      </c>
      <c r="F178" s="52">
        <v>200</v>
      </c>
      <c r="G178" s="216">
        <f t="shared" si="12"/>
        <v>317800</v>
      </c>
      <c r="H178" s="251">
        <f>H179</f>
        <v>0</v>
      </c>
      <c r="I178" s="213">
        <f>I179</f>
        <v>317800</v>
      </c>
    </row>
    <row r="179" spans="1:9" ht="30">
      <c r="A179" s="51" t="s">
        <v>328</v>
      </c>
      <c r="B179" s="52" t="s">
        <v>489</v>
      </c>
      <c r="C179" s="52" t="s">
        <v>612</v>
      </c>
      <c r="D179" s="52" t="s">
        <v>604</v>
      </c>
      <c r="E179" s="52" t="s">
        <v>369</v>
      </c>
      <c r="F179" s="52" t="s">
        <v>329</v>
      </c>
      <c r="G179" s="216">
        <f t="shared" si="12"/>
        <v>317800</v>
      </c>
      <c r="H179" s="251">
        <v>0</v>
      </c>
      <c r="I179" s="213">
        <v>317800</v>
      </c>
    </row>
    <row r="180" spans="1:9" ht="15">
      <c r="A180" s="51" t="s">
        <v>494</v>
      </c>
      <c r="B180" s="52" t="s">
        <v>489</v>
      </c>
      <c r="C180" s="52" t="s">
        <v>612</v>
      </c>
      <c r="D180" s="52" t="s">
        <v>604</v>
      </c>
      <c r="E180" s="52" t="s">
        <v>369</v>
      </c>
      <c r="F180" s="52">
        <v>800</v>
      </c>
      <c r="G180" s="216">
        <f t="shared" si="12"/>
        <v>0</v>
      </c>
      <c r="H180" s="251">
        <f>H181</f>
        <v>0</v>
      </c>
      <c r="I180" s="251">
        <f>I181</f>
        <v>0</v>
      </c>
    </row>
    <row r="181" spans="1:9" ht="15">
      <c r="A181" s="51" t="s">
        <v>330</v>
      </c>
      <c r="B181" s="52" t="s">
        <v>489</v>
      </c>
      <c r="C181" s="52" t="s">
        <v>612</v>
      </c>
      <c r="D181" s="52" t="s">
        <v>604</v>
      </c>
      <c r="E181" s="52" t="s">
        <v>369</v>
      </c>
      <c r="F181" s="52" t="s">
        <v>331</v>
      </c>
      <c r="G181" s="216">
        <f t="shared" si="12"/>
        <v>0</v>
      </c>
      <c r="H181" s="251">
        <v>0</v>
      </c>
      <c r="I181" s="251">
        <v>0</v>
      </c>
    </row>
    <row r="182" spans="1:9" ht="29.25">
      <c r="A182" s="59" t="s">
        <v>535</v>
      </c>
      <c r="B182" s="55" t="s">
        <v>489</v>
      </c>
      <c r="C182" s="55" t="s">
        <v>612</v>
      </c>
      <c r="D182" s="55" t="s">
        <v>619</v>
      </c>
      <c r="E182" s="55"/>
      <c r="F182" s="256"/>
      <c r="G182" s="233">
        <f t="shared" si="12"/>
        <v>2162312.29</v>
      </c>
      <c r="H182" s="209">
        <f>H183+H198</f>
        <v>2052312.2899999998</v>
      </c>
      <c r="I182" s="209">
        <f>I183+I198</f>
        <v>110000</v>
      </c>
    </row>
    <row r="183" spans="1:9" ht="45">
      <c r="A183" s="60" t="s">
        <v>1216</v>
      </c>
      <c r="B183" s="52" t="s">
        <v>489</v>
      </c>
      <c r="C183" s="52" t="s">
        <v>612</v>
      </c>
      <c r="D183" s="52" t="s">
        <v>619</v>
      </c>
      <c r="E183" s="52" t="s">
        <v>347</v>
      </c>
      <c r="F183" s="256"/>
      <c r="G183" s="216">
        <f t="shared" si="12"/>
        <v>2052312.2899999998</v>
      </c>
      <c r="H183" s="251">
        <f>H184</f>
        <v>2052312.2899999998</v>
      </c>
      <c r="I183" s="251">
        <f>I184</f>
        <v>0</v>
      </c>
    </row>
    <row r="184" spans="1:9" s="257" customFormat="1" ht="60">
      <c r="A184" s="218" t="s">
        <v>9</v>
      </c>
      <c r="B184" s="48" t="s">
        <v>489</v>
      </c>
      <c r="C184" s="48" t="s">
        <v>612</v>
      </c>
      <c r="D184" s="48" t="s">
        <v>619</v>
      </c>
      <c r="E184" s="48" t="s">
        <v>10</v>
      </c>
      <c r="F184" s="48"/>
      <c r="G184" s="216">
        <f t="shared" si="12"/>
        <v>2052312.2899999998</v>
      </c>
      <c r="H184" s="213">
        <f>H185+H192</f>
        <v>2052312.2899999998</v>
      </c>
      <c r="I184" s="213">
        <f>I185+I192</f>
        <v>0</v>
      </c>
    </row>
    <row r="185" spans="1:9" s="257" customFormat="1" ht="30">
      <c r="A185" s="218" t="s">
        <v>120</v>
      </c>
      <c r="B185" s="48" t="s">
        <v>489</v>
      </c>
      <c r="C185" s="48" t="s">
        <v>612</v>
      </c>
      <c r="D185" s="48" t="s">
        <v>619</v>
      </c>
      <c r="E185" s="48" t="s">
        <v>11</v>
      </c>
      <c r="F185" s="48"/>
      <c r="G185" s="216">
        <f t="shared" si="12"/>
        <v>397230</v>
      </c>
      <c r="H185" s="213">
        <f>H186+H189</f>
        <v>397230</v>
      </c>
      <c r="I185" s="213">
        <f>I186+I189</f>
        <v>0</v>
      </c>
    </row>
    <row r="186" spans="1:9" s="257" customFormat="1" ht="60">
      <c r="A186" s="218" t="s">
        <v>1076</v>
      </c>
      <c r="B186" s="48" t="s">
        <v>489</v>
      </c>
      <c r="C186" s="48" t="s">
        <v>612</v>
      </c>
      <c r="D186" s="48" t="s">
        <v>619</v>
      </c>
      <c r="E186" s="48" t="s">
        <v>1077</v>
      </c>
      <c r="F186" s="48"/>
      <c r="G186" s="216">
        <f t="shared" si="12"/>
        <v>397230</v>
      </c>
      <c r="H186" s="213">
        <f>H187</f>
        <v>397230</v>
      </c>
      <c r="I186" s="213">
        <f>I187</f>
        <v>0</v>
      </c>
    </row>
    <row r="187" spans="1:9" s="257" customFormat="1" ht="30">
      <c r="A187" s="51" t="s">
        <v>327</v>
      </c>
      <c r="B187" s="48" t="s">
        <v>489</v>
      </c>
      <c r="C187" s="48" t="s">
        <v>612</v>
      </c>
      <c r="D187" s="48" t="s">
        <v>619</v>
      </c>
      <c r="E187" s="48" t="s">
        <v>1077</v>
      </c>
      <c r="F187" s="52" t="s">
        <v>495</v>
      </c>
      <c r="G187" s="216">
        <f t="shared" si="12"/>
        <v>397230</v>
      </c>
      <c r="H187" s="213">
        <f>H188</f>
        <v>397230</v>
      </c>
      <c r="I187" s="213">
        <f>I188</f>
        <v>0</v>
      </c>
    </row>
    <row r="188" spans="1:9" s="257" customFormat="1" ht="30">
      <c r="A188" s="51" t="s">
        <v>328</v>
      </c>
      <c r="B188" s="48" t="s">
        <v>489</v>
      </c>
      <c r="C188" s="48" t="s">
        <v>612</v>
      </c>
      <c r="D188" s="48" t="s">
        <v>619</v>
      </c>
      <c r="E188" s="48" t="s">
        <v>1077</v>
      </c>
      <c r="F188" s="52" t="s">
        <v>329</v>
      </c>
      <c r="G188" s="216">
        <f t="shared" si="12"/>
        <v>397230</v>
      </c>
      <c r="H188" s="213">
        <v>397230</v>
      </c>
      <c r="I188" s="213">
        <v>0</v>
      </c>
    </row>
    <row r="189" spans="1:9" s="257" customFormat="1" ht="90" hidden="1">
      <c r="A189" s="51" t="s">
        <v>1301</v>
      </c>
      <c r="B189" s="48" t="s">
        <v>489</v>
      </c>
      <c r="C189" s="48" t="s">
        <v>612</v>
      </c>
      <c r="D189" s="48" t="s">
        <v>619</v>
      </c>
      <c r="E189" s="48" t="s">
        <v>12</v>
      </c>
      <c r="F189" s="52"/>
      <c r="G189" s="216">
        <f t="shared" si="12"/>
        <v>0</v>
      </c>
      <c r="H189" s="213">
        <f>H190</f>
        <v>0</v>
      </c>
      <c r="I189" s="213">
        <f>I190</f>
        <v>0</v>
      </c>
    </row>
    <row r="190" spans="1:9" s="257" customFormat="1" ht="30" hidden="1">
      <c r="A190" s="51" t="s">
        <v>327</v>
      </c>
      <c r="B190" s="48" t="s">
        <v>489</v>
      </c>
      <c r="C190" s="48" t="s">
        <v>612</v>
      </c>
      <c r="D190" s="48" t="s">
        <v>619</v>
      </c>
      <c r="E190" s="48" t="s">
        <v>12</v>
      </c>
      <c r="F190" s="52" t="s">
        <v>495</v>
      </c>
      <c r="G190" s="216">
        <f t="shared" si="12"/>
        <v>0</v>
      </c>
      <c r="H190" s="213">
        <f>H191</f>
        <v>0</v>
      </c>
      <c r="I190" s="213">
        <f>I191</f>
        <v>0</v>
      </c>
    </row>
    <row r="191" spans="1:9" s="257" customFormat="1" ht="30" hidden="1">
      <c r="A191" s="51" t="s">
        <v>328</v>
      </c>
      <c r="B191" s="48" t="s">
        <v>489</v>
      </c>
      <c r="C191" s="48" t="s">
        <v>612</v>
      </c>
      <c r="D191" s="48" t="s">
        <v>619</v>
      </c>
      <c r="E191" s="48" t="s">
        <v>12</v>
      </c>
      <c r="F191" s="52" t="s">
        <v>329</v>
      </c>
      <c r="G191" s="216">
        <f t="shared" si="12"/>
        <v>0</v>
      </c>
      <c r="H191" s="213"/>
      <c r="I191" s="213">
        <v>0</v>
      </c>
    </row>
    <row r="192" spans="1:9" s="257" customFormat="1" ht="30">
      <c r="A192" s="51" t="s">
        <v>889</v>
      </c>
      <c r="B192" s="48" t="s">
        <v>489</v>
      </c>
      <c r="C192" s="48" t="s">
        <v>612</v>
      </c>
      <c r="D192" s="48" t="s">
        <v>619</v>
      </c>
      <c r="E192" s="48" t="s">
        <v>891</v>
      </c>
      <c r="F192" s="52"/>
      <c r="G192" s="216">
        <f t="shared" si="12"/>
        <v>1655082.2899999998</v>
      </c>
      <c r="H192" s="213">
        <f>H193</f>
        <v>1655082.2899999998</v>
      </c>
      <c r="I192" s="213">
        <f>I193</f>
        <v>0</v>
      </c>
    </row>
    <row r="193" spans="1:9" s="257" customFormat="1" ht="30">
      <c r="A193" s="51" t="s">
        <v>890</v>
      </c>
      <c r="B193" s="48" t="s">
        <v>489</v>
      </c>
      <c r="C193" s="48" t="s">
        <v>612</v>
      </c>
      <c r="D193" s="48" t="s">
        <v>619</v>
      </c>
      <c r="E193" s="48" t="s">
        <v>892</v>
      </c>
      <c r="F193" s="52"/>
      <c r="G193" s="216">
        <f t="shared" si="12"/>
        <v>1655082.2899999998</v>
      </c>
      <c r="H193" s="213">
        <f>H194+H196</f>
        <v>1655082.2899999998</v>
      </c>
      <c r="I193" s="213">
        <f>I194+I196</f>
        <v>0</v>
      </c>
    </row>
    <row r="194" spans="1:9" s="257" customFormat="1" ht="60">
      <c r="A194" s="51" t="s">
        <v>492</v>
      </c>
      <c r="B194" s="48" t="s">
        <v>489</v>
      </c>
      <c r="C194" s="48" t="s">
        <v>612</v>
      </c>
      <c r="D194" s="48" t="s">
        <v>619</v>
      </c>
      <c r="E194" s="48" t="s">
        <v>892</v>
      </c>
      <c r="F194" s="52" t="s">
        <v>498</v>
      </c>
      <c r="G194" s="216">
        <f t="shared" si="12"/>
        <v>1536131.15</v>
      </c>
      <c r="H194" s="213">
        <f>H195</f>
        <v>1536131.15</v>
      </c>
      <c r="I194" s="213">
        <f>I195</f>
        <v>0</v>
      </c>
    </row>
    <row r="195" spans="1:9" s="257" customFormat="1" ht="30">
      <c r="A195" s="51" t="s">
        <v>325</v>
      </c>
      <c r="B195" s="48" t="s">
        <v>489</v>
      </c>
      <c r="C195" s="48" t="s">
        <v>612</v>
      </c>
      <c r="D195" s="48" t="s">
        <v>619</v>
      </c>
      <c r="E195" s="48" t="s">
        <v>892</v>
      </c>
      <c r="F195" s="52" t="s">
        <v>326</v>
      </c>
      <c r="G195" s="216">
        <f t="shared" si="12"/>
        <v>1536131.15</v>
      </c>
      <c r="H195" s="213">
        <v>1536131.15</v>
      </c>
      <c r="I195" s="213">
        <v>0</v>
      </c>
    </row>
    <row r="196" spans="1:9" s="257" customFormat="1" ht="30">
      <c r="A196" s="51" t="s">
        <v>327</v>
      </c>
      <c r="B196" s="48" t="s">
        <v>489</v>
      </c>
      <c r="C196" s="48" t="s">
        <v>612</v>
      </c>
      <c r="D196" s="48" t="s">
        <v>619</v>
      </c>
      <c r="E196" s="48" t="s">
        <v>892</v>
      </c>
      <c r="F196" s="52" t="s">
        <v>495</v>
      </c>
      <c r="G196" s="216">
        <f t="shared" si="12"/>
        <v>118951.14</v>
      </c>
      <c r="H196" s="213">
        <f>H197</f>
        <v>118951.14</v>
      </c>
      <c r="I196" s="213">
        <f>I197</f>
        <v>0</v>
      </c>
    </row>
    <row r="197" spans="1:9" s="257" customFormat="1" ht="30">
      <c r="A197" s="51" t="s">
        <v>328</v>
      </c>
      <c r="B197" s="48" t="s">
        <v>489</v>
      </c>
      <c r="C197" s="48" t="s">
        <v>612</v>
      </c>
      <c r="D197" s="48" t="s">
        <v>619</v>
      </c>
      <c r="E197" s="48" t="s">
        <v>892</v>
      </c>
      <c r="F197" s="52" t="s">
        <v>329</v>
      </c>
      <c r="G197" s="216">
        <f t="shared" si="12"/>
        <v>118951.14</v>
      </c>
      <c r="H197" s="213">
        <v>118951.14</v>
      </c>
      <c r="I197" s="213">
        <v>0</v>
      </c>
    </row>
    <row r="198" spans="1:9" s="257" customFormat="1" ht="30">
      <c r="A198" s="51" t="s">
        <v>945</v>
      </c>
      <c r="B198" s="52" t="s">
        <v>489</v>
      </c>
      <c r="C198" s="48" t="s">
        <v>612</v>
      </c>
      <c r="D198" s="48" t="s">
        <v>619</v>
      </c>
      <c r="E198" s="52" t="s">
        <v>345</v>
      </c>
      <c r="F198" s="53"/>
      <c r="G198" s="216">
        <f t="shared" si="12"/>
        <v>110000</v>
      </c>
      <c r="H198" s="213">
        <f aca="true" t="shared" si="19" ref="H198:I202">H199</f>
        <v>0</v>
      </c>
      <c r="I198" s="213">
        <f t="shared" si="19"/>
        <v>110000</v>
      </c>
    </row>
    <row r="199" spans="1:9" s="257" customFormat="1" ht="60">
      <c r="A199" s="51" t="s">
        <v>1179</v>
      </c>
      <c r="B199" s="52" t="s">
        <v>489</v>
      </c>
      <c r="C199" s="48" t="s">
        <v>612</v>
      </c>
      <c r="D199" s="48" t="s">
        <v>619</v>
      </c>
      <c r="E199" s="52" t="s">
        <v>346</v>
      </c>
      <c r="F199" s="53"/>
      <c r="G199" s="216">
        <f t="shared" si="12"/>
        <v>110000</v>
      </c>
      <c r="H199" s="213">
        <f t="shared" si="19"/>
        <v>0</v>
      </c>
      <c r="I199" s="213">
        <f t="shared" si="19"/>
        <v>110000</v>
      </c>
    </row>
    <row r="200" spans="1:9" s="257" customFormat="1" ht="75">
      <c r="A200" s="51" t="s">
        <v>1457</v>
      </c>
      <c r="B200" s="52" t="s">
        <v>489</v>
      </c>
      <c r="C200" s="48" t="s">
        <v>612</v>
      </c>
      <c r="D200" s="48" t="s">
        <v>619</v>
      </c>
      <c r="E200" s="52" t="s">
        <v>359</v>
      </c>
      <c r="F200" s="53"/>
      <c r="G200" s="216">
        <f t="shared" si="12"/>
        <v>110000</v>
      </c>
      <c r="H200" s="213">
        <f t="shared" si="19"/>
        <v>0</v>
      </c>
      <c r="I200" s="213">
        <f t="shared" si="19"/>
        <v>110000</v>
      </c>
    </row>
    <row r="201" spans="1:9" s="257" customFormat="1" ht="75">
      <c r="A201" s="51" t="s">
        <v>1461</v>
      </c>
      <c r="B201" s="52" t="s">
        <v>489</v>
      </c>
      <c r="C201" s="48" t="s">
        <v>612</v>
      </c>
      <c r="D201" s="48" t="s">
        <v>619</v>
      </c>
      <c r="E201" s="52" t="s">
        <v>1462</v>
      </c>
      <c r="F201" s="52"/>
      <c r="G201" s="216">
        <f t="shared" si="12"/>
        <v>110000</v>
      </c>
      <c r="H201" s="213">
        <f t="shared" si="19"/>
        <v>0</v>
      </c>
      <c r="I201" s="213">
        <f t="shared" si="19"/>
        <v>110000</v>
      </c>
    </row>
    <row r="202" spans="1:9" s="257" customFormat="1" ht="60">
      <c r="A202" s="51" t="s">
        <v>492</v>
      </c>
      <c r="B202" s="52" t="s">
        <v>489</v>
      </c>
      <c r="C202" s="48" t="s">
        <v>612</v>
      </c>
      <c r="D202" s="48" t="s">
        <v>619</v>
      </c>
      <c r="E202" s="52" t="s">
        <v>1462</v>
      </c>
      <c r="F202" s="52" t="s">
        <v>498</v>
      </c>
      <c r="G202" s="216">
        <f t="shared" si="12"/>
        <v>110000</v>
      </c>
      <c r="H202" s="213">
        <f t="shared" si="19"/>
        <v>0</v>
      </c>
      <c r="I202" s="213">
        <f t="shared" si="19"/>
        <v>110000</v>
      </c>
    </row>
    <row r="203" spans="1:9" s="257" customFormat="1" ht="30">
      <c r="A203" s="51" t="s">
        <v>325</v>
      </c>
      <c r="B203" s="52" t="s">
        <v>489</v>
      </c>
      <c r="C203" s="48" t="s">
        <v>612</v>
      </c>
      <c r="D203" s="48" t="s">
        <v>619</v>
      </c>
      <c r="E203" s="52" t="s">
        <v>1462</v>
      </c>
      <c r="F203" s="52" t="s">
        <v>326</v>
      </c>
      <c r="G203" s="216">
        <f t="shared" si="12"/>
        <v>110000</v>
      </c>
      <c r="H203" s="213">
        <v>0</v>
      </c>
      <c r="I203" s="213">
        <v>110000</v>
      </c>
    </row>
    <row r="204" spans="1:9" ht="28.5" customHeight="1" hidden="1">
      <c r="A204" s="54" t="s">
        <v>1463</v>
      </c>
      <c r="B204" s="55" t="s">
        <v>489</v>
      </c>
      <c r="C204" s="55" t="s">
        <v>612</v>
      </c>
      <c r="D204" s="55" t="s">
        <v>630</v>
      </c>
      <c r="E204" s="55"/>
      <c r="F204" s="55"/>
      <c r="G204" s="233">
        <f t="shared" si="12"/>
        <v>0</v>
      </c>
      <c r="H204" s="252">
        <f aca="true" t="shared" si="20" ref="H204:I209">H205</f>
        <v>0</v>
      </c>
      <c r="I204" s="252">
        <f t="shared" si="20"/>
        <v>0</v>
      </c>
    </row>
    <row r="205" spans="1:9" s="257" customFormat="1" ht="30" hidden="1">
      <c r="A205" s="51" t="s">
        <v>1068</v>
      </c>
      <c r="B205" s="52" t="s">
        <v>489</v>
      </c>
      <c r="C205" s="48" t="s">
        <v>612</v>
      </c>
      <c r="D205" s="48" t="s">
        <v>630</v>
      </c>
      <c r="E205" s="52" t="s">
        <v>1069</v>
      </c>
      <c r="F205" s="52"/>
      <c r="G205" s="216">
        <f t="shared" si="12"/>
        <v>0</v>
      </c>
      <c r="H205" s="213">
        <f t="shared" si="20"/>
        <v>0</v>
      </c>
      <c r="I205" s="213">
        <f t="shared" si="20"/>
        <v>0</v>
      </c>
    </row>
    <row r="206" spans="1:9" s="257" customFormat="1" ht="45" hidden="1">
      <c r="A206" s="51" t="s">
        <v>1070</v>
      </c>
      <c r="B206" s="52" t="s">
        <v>489</v>
      </c>
      <c r="C206" s="48" t="s">
        <v>612</v>
      </c>
      <c r="D206" s="48" t="s">
        <v>630</v>
      </c>
      <c r="E206" s="52" t="s">
        <v>1071</v>
      </c>
      <c r="F206" s="52"/>
      <c r="G206" s="216">
        <f t="shared" si="12"/>
        <v>0</v>
      </c>
      <c r="H206" s="213">
        <f t="shared" si="20"/>
        <v>0</v>
      </c>
      <c r="I206" s="213">
        <f t="shared" si="20"/>
        <v>0</v>
      </c>
    </row>
    <row r="207" spans="1:9" s="257" customFormat="1" ht="60" hidden="1">
      <c r="A207" s="51" t="s">
        <v>380</v>
      </c>
      <c r="B207" s="52" t="s">
        <v>489</v>
      </c>
      <c r="C207" s="48" t="s">
        <v>612</v>
      </c>
      <c r="D207" s="48" t="s">
        <v>630</v>
      </c>
      <c r="E207" s="52" t="s">
        <v>1092</v>
      </c>
      <c r="F207" s="52"/>
      <c r="G207" s="216">
        <f t="shared" si="12"/>
        <v>0</v>
      </c>
      <c r="H207" s="213">
        <f t="shared" si="20"/>
        <v>0</v>
      </c>
      <c r="I207" s="213">
        <f t="shared" si="20"/>
        <v>0</v>
      </c>
    </row>
    <row r="208" spans="1:9" s="257" customFormat="1" ht="15" hidden="1">
      <c r="A208" s="51" t="s">
        <v>1464</v>
      </c>
      <c r="B208" s="52" t="s">
        <v>489</v>
      </c>
      <c r="C208" s="48" t="s">
        <v>612</v>
      </c>
      <c r="D208" s="48" t="s">
        <v>630</v>
      </c>
      <c r="E208" s="52" t="s">
        <v>1119</v>
      </c>
      <c r="F208" s="52"/>
      <c r="G208" s="216">
        <f t="shared" si="12"/>
        <v>0</v>
      </c>
      <c r="H208" s="213">
        <f t="shared" si="20"/>
        <v>0</v>
      </c>
      <c r="I208" s="213">
        <f t="shared" si="20"/>
        <v>0</v>
      </c>
    </row>
    <row r="209" spans="1:9" s="257" customFormat="1" ht="30" hidden="1">
      <c r="A209" s="51" t="s">
        <v>327</v>
      </c>
      <c r="B209" s="52" t="s">
        <v>489</v>
      </c>
      <c r="C209" s="48" t="s">
        <v>612</v>
      </c>
      <c r="D209" s="48" t="s">
        <v>630</v>
      </c>
      <c r="E209" s="52" t="s">
        <v>1119</v>
      </c>
      <c r="F209" s="52">
        <v>200</v>
      </c>
      <c r="G209" s="216">
        <f t="shared" si="12"/>
        <v>0</v>
      </c>
      <c r="H209" s="213">
        <f t="shared" si="20"/>
        <v>0</v>
      </c>
      <c r="I209" s="213">
        <f t="shared" si="20"/>
        <v>0</v>
      </c>
    </row>
    <row r="210" spans="1:9" s="257" customFormat="1" ht="30" hidden="1">
      <c r="A210" s="51" t="s">
        <v>328</v>
      </c>
      <c r="B210" s="52" t="s">
        <v>489</v>
      </c>
      <c r="C210" s="48" t="s">
        <v>612</v>
      </c>
      <c r="D210" s="48" t="s">
        <v>630</v>
      </c>
      <c r="E210" s="52" t="s">
        <v>1119</v>
      </c>
      <c r="F210" s="52">
        <v>240</v>
      </c>
      <c r="G210" s="216">
        <f t="shared" si="12"/>
        <v>0</v>
      </c>
      <c r="H210" s="213">
        <v>0</v>
      </c>
      <c r="I210" s="213"/>
    </row>
    <row r="211" spans="1:9" ht="28.5">
      <c r="A211" s="54" t="s">
        <v>13</v>
      </c>
      <c r="B211" s="55">
        <v>903</v>
      </c>
      <c r="C211" s="55" t="s">
        <v>612</v>
      </c>
      <c r="D211" s="55">
        <v>14</v>
      </c>
      <c r="E211" s="55"/>
      <c r="F211" s="55"/>
      <c r="G211" s="233">
        <f t="shared" si="12"/>
        <v>185527.91999999998</v>
      </c>
      <c r="H211" s="252">
        <f>H212+H254</f>
        <v>178527.91999999998</v>
      </c>
      <c r="I211" s="252">
        <f>I212+I254</f>
        <v>7000</v>
      </c>
    </row>
    <row r="212" spans="1:9" ht="30">
      <c r="A212" s="51" t="s">
        <v>1189</v>
      </c>
      <c r="B212" s="52" t="s">
        <v>489</v>
      </c>
      <c r="C212" s="52" t="s">
        <v>612</v>
      </c>
      <c r="D212" s="52" t="s">
        <v>610</v>
      </c>
      <c r="E212" s="52" t="s">
        <v>1190</v>
      </c>
      <c r="F212" s="52"/>
      <c r="G212" s="216">
        <f t="shared" si="12"/>
        <v>162527.91999999998</v>
      </c>
      <c r="H212" s="251">
        <f>H213+H242</f>
        <v>162527.91999999998</v>
      </c>
      <c r="I212" s="251">
        <f>I213+I242</f>
        <v>0</v>
      </c>
    </row>
    <row r="213" spans="1:9" ht="45">
      <c r="A213" s="51" t="s">
        <v>1217</v>
      </c>
      <c r="B213" s="52" t="s">
        <v>489</v>
      </c>
      <c r="C213" s="52" t="s">
        <v>612</v>
      </c>
      <c r="D213" s="52" t="s">
        <v>610</v>
      </c>
      <c r="E213" s="52" t="s">
        <v>1218</v>
      </c>
      <c r="F213" s="52"/>
      <c r="G213" s="216">
        <f aca="true" t="shared" si="21" ref="G213:G404">H213+I213</f>
        <v>97527.92</v>
      </c>
      <c r="H213" s="251">
        <f>H214+H238+H232+H226</f>
        <v>97527.92</v>
      </c>
      <c r="I213" s="251">
        <f>I214+I238+I232+I226</f>
        <v>0</v>
      </c>
    </row>
    <row r="214" spans="1:9" ht="30">
      <c r="A214" s="51" t="s">
        <v>893</v>
      </c>
      <c r="B214" s="52" t="s">
        <v>489</v>
      </c>
      <c r="C214" s="52" t="s">
        <v>612</v>
      </c>
      <c r="D214" s="52" t="s">
        <v>610</v>
      </c>
      <c r="E214" s="52" t="s">
        <v>1219</v>
      </c>
      <c r="F214" s="52"/>
      <c r="G214" s="216">
        <f t="shared" si="21"/>
        <v>75927.92</v>
      </c>
      <c r="H214" s="251">
        <f>H215+H223+H220</f>
        <v>75927.92</v>
      </c>
      <c r="I214" s="251">
        <f>I215+I223+I220</f>
        <v>0</v>
      </c>
    </row>
    <row r="215" spans="1:9" ht="15">
      <c r="A215" s="51" t="s">
        <v>292</v>
      </c>
      <c r="B215" s="52" t="s">
        <v>489</v>
      </c>
      <c r="C215" s="52" t="s">
        <v>612</v>
      </c>
      <c r="D215" s="52" t="s">
        <v>610</v>
      </c>
      <c r="E215" s="52" t="s">
        <v>1220</v>
      </c>
      <c r="F215" s="52"/>
      <c r="G215" s="216">
        <f t="shared" si="21"/>
        <v>63000</v>
      </c>
      <c r="H215" s="251">
        <f>H218+H216</f>
        <v>63000</v>
      </c>
      <c r="I215" s="251">
        <f>I218+I216</f>
        <v>0</v>
      </c>
    </row>
    <row r="216" spans="1:9" ht="30">
      <c r="A216" s="51" t="s">
        <v>327</v>
      </c>
      <c r="B216" s="52" t="s">
        <v>489</v>
      </c>
      <c r="C216" s="52" t="s">
        <v>612</v>
      </c>
      <c r="D216" s="52" t="s">
        <v>610</v>
      </c>
      <c r="E216" s="52" t="s">
        <v>1220</v>
      </c>
      <c r="F216" s="52">
        <v>200</v>
      </c>
      <c r="G216" s="216">
        <f t="shared" si="21"/>
        <v>0</v>
      </c>
      <c r="H216" s="251">
        <f>H217</f>
        <v>0</v>
      </c>
      <c r="I216" s="251">
        <f>I217</f>
        <v>0</v>
      </c>
    </row>
    <row r="217" spans="1:9" ht="30">
      <c r="A217" s="51" t="s">
        <v>328</v>
      </c>
      <c r="B217" s="52" t="s">
        <v>489</v>
      </c>
      <c r="C217" s="52" t="s">
        <v>612</v>
      </c>
      <c r="D217" s="52" t="s">
        <v>610</v>
      </c>
      <c r="E217" s="52" t="s">
        <v>1220</v>
      </c>
      <c r="F217" s="52">
        <v>240</v>
      </c>
      <c r="G217" s="216">
        <f t="shared" si="21"/>
        <v>0</v>
      </c>
      <c r="H217" s="251">
        <v>0</v>
      </c>
      <c r="I217" s="251">
        <v>0</v>
      </c>
    </row>
    <row r="218" spans="1:9" ht="15">
      <c r="A218" s="57" t="s">
        <v>454</v>
      </c>
      <c r="B218" s="52">
        <v>903</v>
      </c>
      <c r="C218" s="52" t="s">
        <v>612</v>
      </c>
      <c r="D218" s="52">
        <v>14</v>
      </c>
      <c r="E218" s="52" t="s">
        <v>1220</v>
      </c>
      <c r="F218" s="52" t="s">
        <v>504</v>
      </c>
      <c r="G218" s="216">
        <f t="shared" si="21"/>
        <v>63000</v>
      </c>
      <c r="H218" s="251">
        <f>H219</f>
        <v>63000</v>
      </c>
      <c r="I218" s="251">
        <f>I219</f>
        <v>0</v>
      </c>
    </row>
    <row r="219" spans="1:9" ht="15">
      <c r="A219" s="57" t="s">
        <v>291</v>
      </c>
      <c r="B219" s="52">
        <v>903</v>
      </c>
      <c r="C219" s="52" t="s">
        <v>612</v>
      </c>
      <c r="D219" s="52">
        <v>14</v>
      </c>
      <c r="E219" s="52" t="s">
        <v>1220</v>
      </c>
      <c r="F219" s="52" t="s">
        <v>290</v>
      </c>
      <c r="G219" s="216">
        <f t="shared" si="21"/>
        <v>63000</v>
      </c>
      <c r="H219" s="251">
        <v>63000</v>
      </c>
      <c r="I219" s="251">
        <v>0</v>
      </c>
    </row>
    <row r="220" spans="1:9" ht="30">
      <c r="A220" s="57" t="s">
        <v>894</v>
      </c>
      <c r="B220" s="52">
        <v>903</v>
      </c>
      <c r="C220" s="52" t="s">
        <v>612</v>
      </c>
      <c r="D220" s="52">
        <v>14</v>
      </c>
      <c r="E220" s="52" t="s">
        <v>1221</v>
      </c>
      <c r="F220" s="52"/>
      <c r="G220" s="216">
        <f t="shared" si="21"/>
        <v>12927.92</v>
      </c>
      <c r="H220" s="251">
        <f>H221</f>
        <v>12927.92</v>
      </c>
      <c r="I220" s="251">
        <f>I221</f>
        <v>0</v>
      </c>
    </row>
    <row r="221" spans="1:9" ht="30">
      <c r="A221" s="51" t="s">
        <v>327</v>
      </c>
      <c r="B221" s="52">
        <v>903</v>
      </c>
      <c r="C221" s="52" t="s">
        <v>612</v>
      </c>
      <c r="D221" s="52">
        <v>14</v>
      </c>
      <c r="E221" s="52" t="s">
        <v>1221</v>
      </c>
      <c r="F221" s="52">
        <v>200</v>
      </c>
      <c r="G221" s="216">
        <f t="shared" si="21"/>
        <v>12927.92</v>
      </c>
      <c r="H221" s="251">
        <f>H222</f>
        <v>12927.92</v>
      </c>
      <c r="I221" s="251">
        <f>I222</f>
        <v>0</v>
      </c>
    </row>
    <row r="222" spans="1:9" ht="29.25" customHeight="1">
      <c r="A222" s="51" t="s">
        <v>328</v>
      </c>
      <c r="B222" s="52">
        <v>903</v>
      </c>
      <c r="C222" s="52" t="s">
        <v>612</v>
      </c>
      <c r="D222" s="52">
        <v>14</v>
      </c>
      <c r="E222" s="52" t="s">
        <v>1221</v>
      </c>
      <c r="F222" s="52">
        <v>240</v>
      </c>
      <c r="G222" s="216">
        <f t="shared" si="21"/>
        <v>12927.92</v>
      </c>
      <c r="H222" s="251">
        <v>12927.92</v>
      </c>
      <c r="I222" s="251">
        <v>0</v>
      </c>
    </row>
    <row r="223" spans="1:9" ht="30" hidden="1">
      <c r="A223" s="51" t="s">
        <v>122</v>
      </c>
      <c r="B223" s="52" t="s">
        <v>489</v>
      </c>
      <c r="C223" s="52" t="s">
        <v>612</v>
      </c>
      <c r="D223" s="52" t="s">
        <v>610</v>
      </c>
      <c r="E223" s="52" t="s">
        <v>1222</v>
      </c>
      <c r="F223" s="52"/>
      <c r="G223" s="216">
        <f t="shared" si="21"/>
        <v>0</v>
      </c>
      <c r="H223" s="251">
        <f>H224</f>
        <v>0</v>
      </c>
      <c r="I223" s="251">
        <f>I224</f>
        <v>0</v>
      </c>
    </row>
    <row r="224" spans="1:9" ht="30" hidden="1">
      <c r="A224" s="51" t="s">
        <v>327</v>
      </c>
      <c r="B224" s="52">
        <v>903</v>
      </c>
      <c r="C224" s="52" t="s">
        <v>612</v>
      </c>
      <c r="D224" s="52">
        <v>14</v>
      </c>
      <c r="E224" s="52" t="s">
        <v>1222</v>
      </c>
      <c r="F224" s="52">
        <v>200</v>
      </c>
      <c r="G224" s="216">
        <f t="shared" si="21"/>
        <v>0</v>
      </c>
      <c r="H224" s="251">
        <f>H225</f>
        <v>0</v>
      </c>
      <c r="I224" s="251">
        <f>I225</f>
        <v>0</v>
      </c>
    </row>
    <row r="225" spans="1:9" ht="30" hidden="1">
      <c r="A225" s="51" t="s">
        <v>328</v>
      </c>
      <c r="B225" s="52">
        <v>903</v>
      </c>
      <c r="C225" s="52" t="s">
        <v>612</v>
      </c>
      <c r="D225" s="52">
        <v>14</v>
      </c>
      <c r="E225" s="52" t="s">
        <v>1222</v>
      </c>
      <c r="F225" s="52">
        <v>240</v>
      </c>
      <c r="G225" s="216">
        <f t="shared" si="21"/>
        <v>0</v>
      </c>
      <c r="H225" s="251">
        <v>0</v>
      </c>
      <c r="I225" s="251">
        <v>0</v>
      </c>
    </row>
    <row r="226" spans="1:9" ht="60">
      <c r="A226" s="51" t="s">
        <v>4</v>
      </c>
      <c r="B226" s="52">
        <v>903</v>
      </c>
      <c r="C226" s="52" t="s">
        <v>612</v>
      </c>
      <c r="D226" s="52">
        <v>14</v>
      </c>
      <c r="E226" s="52" t="s">
        <v>1223</v>
      </c>
      <c r="F226" s="52"/>
      <c r="G226" s="216">
        <f t="shared" si="21"/>
        <v>5000</v>
      </c>
      <c r="H226" s="251">
        <f>H227</f>
        <v>5000</v>
      </c>
      <c r="I226" s="251">
        <f>I227</f>
        <v>0</v>
      </c>
    </row>
    <row r="227" spans="1:9" ht="45">
      <c r="A227" s="51" t="s">
        <v>5</v>
      </c>
      <c r="B227" s="52">
        <v>903</v>
      </c>
      <c r="C227" s="52" t="s">
        <v>612</v>
      </c>
      <c r="D227" s="52">
        <v>14</v>
      </c>
      <c r="E227" s="52" t="s">
        <v>1224</v>
      </c>
      <c r="F227" s="52"/>
      <c r="G227" s="216">
        <f t="shared" si="21"/>
        <v>5000</v>
      </c>
      <c r="H227" s="251">
        <f>H228+H230</f>
        <v>5000</v>
      </c>
      <c r="I227" s="251">
        <f>I228+I230</f>
        <v>0</v>
      </c>
    </row>
    <row r="228" spans="1:9" ht="30">
      <c r="A228" s="51" t="s">
        <v>327</v>
      </c>
      <c r="B228" s="52">
        <v>903</v>
      </c>
      <c r="C228" s="52" t="s">
        <v>612</v>
      </c>
      <c r="D228" s="52">
        <v>14</v>
      </c>
      <c r="E228" s="52" t="s">
        <v>1224</v>
      </c>
      <c r="F228" s="52">
        <v>200</v>
      </c>
      <c r="G228" s="216">
        <f t="shared" si="21"/>
        <v>5000</v>
      </c>
      <c r="H228" s="251">
        <f>H229</f>
        <v>5000</v>
      </c>
      <c r="I228" s="251">
        <f>I229</f>
        <v>0</v>
      </c>
    </row>
    <row r="229" spans="1:9" ht="29.25" customHeight="1">
      <c r="A229" s="51" t="s">
        <v>328</v>
      </c>
      <c r="B229" s="52">
        <v>903</v>
      </c>
      <c r="C229" s="52" t="s">
        <v>612</v>
      </c>
      <c r="D229" s="52">
        <v>14</v>
      </c>
      <c r="E229" s="52" t="s">
        <v>1224</v>
      </c>
      <c r="F229" s="52">
        <v>240</v>
      </c>
      <c r="G229" s="216">
        <f t="shared" si="21"/>
        <v>5000</v>
      </c>
      <c r="H229" s="251">
        <v>5000</v>
      </c>
      <c r="I229" s="251">
        <v>0</v>
      </c>
    </row>
    <row r="230" spans="1:9" ht="15" hidden="1">
      <c r="A230" s="57" t="s">
        <v>454</v>
      </c>
      <c r="B230" s="52">
        <v>903</v>
      </c>
      <c r="C230" s="52" t="s">
        <v>612</v>
      </c>
      <c r="D230" s="52">
        <v>14</v>
      </c>
      <c r="E230" s="52" t="s">
        <v>1224</v>
      </c>
      <c r="F230" s="52" t="s">
        <v>504</v>
      </c>
      <c r="G230" s="216">
        <f t="shared" si="21"/>
        <v>0</v>
      </c>
      <c r="H230" s="251">
        <f>H231</f>
        <v>0</v>
      </c>
      <c r="I230" s="251">
        <f>I231</f>
        <v>0</v>
      </c>
    </row>
    <row r="231" spans="1:9" ht="15" hidden="1">
      <c r="A231" s="57" t="s">
        <v>291</v>
      </c>
      <c r="B231" s="52">
        <v>903</v>
      </c>
      <c r="C231" s="52" t="s">
        <v>612</v>
      </c>
      <c r="D231" s="52">
        <v>14</v>
      </c>
      <c r="E231" s="52" t="s">
        <v>1224</v>
      </c>
      <c r="F231" s="52" t="s">
        <v>290</v>
      </c>
      <c r="G231" s="216">
        <f t="shared" si="21"/>
        <v>0</v>
      </c>
      <c r="H231" s="251">
        <v>0</v>
      </c>
      <c r="I231" s="251">
        <v>0</v>
      </c>
    </row>
    <row r="232" spans="1:9" ht="45">
      <c r="A232" s="51" t="s">
        <v>895</v>
      </c>
      <c r="B232" s="52">
        <v>903</v>
      </c>
      <c r="C232" s="52" t="s">
        <v>612</v>
      </c>
      <c r="D232" s="52">
        <v>14</v>
      </c>
      <c r="E232" s="52" t="s">
        <v>1225</v>
      </c>
      <c r="F232" s="52"/>
      <c r="G232" s="216">
        <f t="shared" si="21"/>
        <v>6600</v>
      </c>
      <c r="H232" s="251">
        <f>H233</f>
        <v>6600</v>
      </c>
      <c r="I232" s="251">
        <f>I233</f>
        <v>0</v>
      </c>
    </row>
    <row r="233" spans="1:9" ht="45">
      <c r="A233" s="51" t="s">
        <v>896</v>
      </c>
      <c r="B233" s="52">
        <v>903</v>
      </c>
      <c r="C233" s="52" t="s">
        <v>612</v>
      </c>
      <c r="D233" s="52">
        <v>14</v>
      </c>
      <c r="E233" s="52" t="s">
        <v>1226</v>
      </c>
      <c r="F233" s="52"/>
      <c r="G233" s="216">
        <f t="shared" si="21"/>
        <v>6600</v>
      </c>
      <c r="H233" s="251">
        <f>H234+H236</f>
        <v>6600</v>
      </c>
      <c r="I233" s="251">
        <f>I234+I236</f>
        <v>0</v>
      </c>
    </row>
    <row r="234" spans="1:9" ht="30">
      <c r="A234" s="51" t="s">
        <v>327</v>
      </c>
      <c r="B234" s="52">
        <v>903</v>
      </c>
      <c r="C234" s="52" t="s">
        <v>612</v>
      </c>
      <c r="D234" s="52">
        <v>14</v>
      </c>
      <c r="E234" s="52" t="s">
        <v>1226</v>
      </c>
      <c r="F234" s="52">
        <v>200</v>
      </c>
      <c r="G234" s="216">
        <f t="shared" si="21"/>
        <v>6600</v>
      </c>
      <c r="H234" s="251">
        <f>H235</f>
        <v>6600</v>
      </c>
      <c r="I234" s="251">
        <f>I235</f>
        <v>0</v>
      </c>
    </row>
    <row r="235" spans="1:9" ht="29.25" customHeight="1">
      <c r="A235" s="51" t="s">
        <v>328</v>
      </c>
      <c r="B235" s="52">
        <v>903</v>
      </c>
      <c r="C235" s="52" t="s">
        <v>612</v>
      </c>
      <c r="D235" s="52">
        <v>14</v>
      </c>
      <c r="E235" s="52" t="s">
        <v>1226</v>
      </c>
      <c r="F235" s="52">
        <v>240</v>
      </c>
      <c r="G235" s="216">
        <f t="shared" si="21"/>
        <v>6600</v>
      </c>
      <c r="H235" s="251">
        <v>6600</v>
      </c>
      <c r="I235" s="251">
        <v>0</v>
      </c>
    </row>
    <row r="236" spans="1:9" ht="15" hidden="1">
      <c r="A236" s="57" t="s">
        <v>454</v>
      </c>
      <c r="B236" s="52">
        <v>903</v>
      </c>
      <c r="C236" s="52" t="s">
        <v>612</v>
      </c>
      <c r="D236" s="52">
        <v>14</v>
      </c>
      <c r="E236" s="52" t="s">
        <v>1226</v>
      </c>
      <c r="F236" s="52" t="s">
        <v>504</v>
      </c>
      <c r="G236" s="216">
        <f t="shared" si="21"/>
        <v>0</v>
      </c>
      <c r="H236" s="251">
        <f>H237</f>
        <v>0</v>
      </c>
      <c r="I236" s="251">
        <f>I237</f>
        <v>0</v>
      </c>
    </row>
    <row r="237" spans="1:9" ht="15" hidden="1">
      <c r="A237" s="57" t="s">
        <v>291</v>
      </c>
      <c r="B237" s="52">
        <v>903</v>
      </c>
      <c r="C237" s="52" t="s">
        <v>612</v>
      </c>
      <c r="D237" s="52">
        <v>14</v>
      </c>
      <c r="E237" s="52" t="s">
        <v>1226</v>
      </c>
      <c r="F237" s="52" t="s">
        <v>290</v>
      </c>
      <c r="G237" s="216">
        <f t="shared" si="21"/>
        <v>0</v>
      </c>
      <c r="H237" s="251">
        <v>0</v>
      </c>
      <c r="I237" s="251">
        <v>0</v>
      </c>
    </row>
    <row r="238" spans="1:9" ht="45">
      <c r="A238" s="51" t="s">
        <v>348</v>
      </c>
      <c r="B238" s="52" t="s">
        <v>489</v>
      </c>
      <c r="C238" s="52" t="s">
        <v>612</v>
      </c>
      <c r="D238" s="52" t="s">
        <v>610</v>
      </c>
      <c r="E238" s="52" t="s">
        <v>1227</v>
      </c>
      <c r="F238" s="52"/>
      <c r="G238" s="216">
        <f t="shared" si="21"/>
        <v>10000</v>
      </c>
      <c r="H238" s="251">
        <f aca="true" t="shared" si="22" ref="H238:I240">H239</f>
        <v>10000</v>
      </c>
      <c r="I238" s="251">
        <f t="shared" si="22"/>
        <v>0</v>
      </c>
    </row>
    <row r="239" spans="1:9" ht="60">
      <c r="A239" s="51" t="s">
        <v>349</v>
      </c>
      <c r="B239" s="52" t="s">
        <v>489</v>
      </c>
      <c r="C239" s="52" t="s">
        <v>612</v>
      </c>
      <c r="D239" s="52" t="s">
        <v>610</v>
      </c>
      <c r="E239" s="52" t="s">
        <v>1228</v>
      </c>
      <c r="F239" s="52"/>
      <c r="G239" s="216">
        <f t="shared" si="21"/>
        <v>10000</v>
      </c>
      <c r="H239" s="251">
        <f t="shared" si="22"/>
        <v>10000</v>
      </c>
      <c r="I239" s="251">
        <f t="shared" si="22"/>
        <v>0</v>
      </c>
    </row>
    <row r="240" spans="1:9" ht="30">
      <c r="A240" s="51" t="s">
        <v>327</v>
      </c>
      <c r="B240" s="52">
        <v>903</v>
      </c>
      <c r="C240" s="52" t="s">
        <v>612</v>
      </c>
      <c r="D240" s="52">
        <v>14</v>
      </c>
      <c r="E240" s="52" t="s">
        <v>1228</v>
      </c>
      <c r="F240" s="52">
        <v>200</v>
      </c>
      <c r="G240" s="216">
        <f t="shared" si="21"/>
        <v>10000</v>
      </c>
      <c r="H240" s="251">
        <f t="shared" si="22"/>
        <v>10000</v>
      </c>
      <c r="I240" s="251">
        <f t="shared" si="22"/>
        <v>0</v>
      </c>
    </row>
    <row r="241" spans="1:9" ht="30">
      <c r="A241" s="51" t="s">
        <v>328</v>
      </c>
      <c r="B241" s="52">
        <v>903</v>
      </c>
      <c r="C241" s="52" t="s">
        <v>612</v>
      </c>
      <c r="D241" s="52">
        <v>14</v>
      </c>
      <c r="E241" s="52" t="s">
        <v>1228</v>
      </c>
      <c r="F241" s="52">
        <v>240</v>
      </c>
      <c r="G241" s="216">
        <f t="shared" si="21"/>
        <v>10000</v>
      </c>
      <c r="H241" s="251">
        <v>10000</v>
      </c>
      <c r="I241" s="251">
        <v>0</v>
      </c>
    </row>
    <row r="242" spans="1:9" ht="60">
      <c r="A242" s="51" t="s">
        <v>1229</v>
      </c>
      <c r="B242" s="52" t="s">
        <v>489</v>
      </c>
      <c r="C242" s="52" t="s">
        <v>612</v>
      </c>
      <c r="D242" s="52" t="s">
        <v>610</v>
      </c>
      <c r="E242" s="52" t="s">
        <v>1230</v>
      </c>
      <c r="F242" s="52"/>
      <c r="G242" s="216">
        <f t="shared" si="21"/>
        <v>65000</v>
      </c>
      <c r="H242" s="251">
        <f>H243+H249</f>
        <v>65000</v>
      </c>
      <c r="I242" s="251">
        <f>I243+I249</f>
        <v>0</v>
      </c>
    </row>
    <row r="243" spans="1:9" ht="30">
      <c r="A243" s="51" t="s">
        <v>897</v>
      </c>
      <c r="B243" s="52" t="s">
        <v>489</v>
      </c>
      <c r="C243" s="52" t="s">
        <v>612</v>
      </c>
      <c r="D243" s="52" t="s">
        <v>610</v>
      </c>
      <c r="E243" s="52" t="s">
        <v>1231</v>
      </c>
      <c r="F243" s="52"/>
      <c r="G243" s="216">
        <f t="shared" si="21"/>
        <v>55000</v>
      </c>
      <c r="H243" s="251">
        <f>H244</f>
        <v>55000</v>
      </c>
      <c r="I243" s="251">
        <f>I244</f>
        <v>0</v>
      </c>
    </row>
    <row r="244" spans="1:9" ht="45">
      <c r="A244" s="51" t="s">
        <v>126</v>
      </c>
      <c r="B244" s="52" t="s">
        <v>489</v>
      </c>
      <c r="C244" s="52" t="s">
        <v>612</v>
      </c>
      <c r="D244" s="52" t="s">
        <v>610</v>
      </c>
      <c r="E244" s="52" t="s">
        <v>1232</v>
      </c>
      <c r="F244" s="52"/>
      <c r="G244" s="216">
        <f t="shared" si="21"/>
        <v>55000</v>
      </c>
      <c r="H244" s="251">
        <f>H245+H247</f>
        <v>55000</v>
      </c>
      <c r="I244" s="251">
        <f>I245+I247</f>
        <v>0</v>
      </c>
    </row>
    <row r="245" spans="1:9" ht="30">
      <c r="A245" s="51" t="s">
        <v>327</v>
      </c>
      <c r="B245" s="52" t="s">
        <v>489</v>
      </c>
      <c r="C245" s="52" t="s">
        <v>612</v>
      </c>
      <c r="D245" s="52" t="s">
        <v>610</v>
      </c>
      <c r="E245" s="52" t="s">
        <v>1232</v>
      </c>
      <c r="F245" s="52">
        <v>200</v>
      </c>
      <c r="G245" s="216">
        <f t="shared" si="21"/>
        <v>55000</v>
      </c>
      <c r="H245" s="251">
        <f>H246</f>
        <v>55000</v>
      </c>
      <c r="I245" s="251">
        <f>I246</f>
        <v>0</v>
      </c>
    </row>
    <row r="246" spans="1:9" ht="29.25" customHeight="1">
      <c r="A246" s="51" t="s">
        <v>328</v>
      </c>
      <c r="B246" s="52" t="s">
        <v>489</v>
      </c>
      <c r="C246" s="52" t="s">
        <v>612</v>
      </c>
      <c r="D246" s="52" t="s">
        <v>610</v>
      </c>
      <c r="E246" s="52" t="s">
        <v>1232</v>
      </c>
      <c r="F246" s="52">
        <v>240</v>
      </c>
      <c r="G246" s="216">
        <f t="shared" si="21"/>
        <v>55000</v>
      </c>
      <c r="H246" s="251">
        <v>55000</v>
      </c>
      <c r="I246" s="251">
        <v>0</v>
      </c>
    </row>
    <row r="247" spans="1:9" ht="15" hidden="1">
      <c r="A247" s="57" t="s">
        <v>454</v>
      </c>
      <c r="B247" s="52" t="s">
        <v>489</v>
      </c>
      <c r="C247" s="52" t="s">
        <v>612</v>
      </c>
      <c r="D247" s="52" t="s">
        <v>610</v>
      </c>
      <c r="E247" s="52" t="s">
        <v>1232</v>
      </c>
      <c r="F247" s="52" t="s">
        <v>504</v>
      </c>
      <c r="G247" s="216">
        <f t="shared" si="21"/>
        <v>0</v>
      </c>
      <c r="H247" s="251">
        <f>H248</f>
        <v>0</v>
      </c>
      <c r="I247" s="251">
        <f>I248</f>
        <v>0</v>
      </c>
    </row>
    <row r="248" spans="1:9" ht="15" hidden="1">
      <c r="A248" s="57" t="s">
        <v>291</v>
      </c>
      <c r="B248" s="52" t="s">
        <v>489</v>
      </c>
      <c r="C248" s="52" t="s">
        <v>612</v>
      </c>
      <c r="D248" s="52" t="s">
        <v>610</v>
      </c>
      <c r="E248" s="52" t="s">
        <v>1232</v>
      </c>
      <c r="F248" s="52" t="s">
        <v>290</v>
      </c>
      <c r="G248" s="216">
        <f t="shared" si="21"/>
        <v>0</v>
      </c>
      <c r="H248" s="251">
        <v>0</v>
      </c>
      <c r="I248" s="251">
        <v>0</v>
      </c>
    </row>
    <row r="249" spans="1:9" ht="60">
      <c r="A249" s="51" t="s">
        <v>875</v>
      </c>
      <c r="B249" s="52" t="s">
        <v>489</v>
      </c>
      <c r="C249" s="52" t="s">
        <v>612</v>
      </c>
      <c r="D249" s="52" t="s">
        <v>610</v>
      </c>
      <c r="E249" s="52" t="s">
        <v>1192</v>
      </c>
      <c r="F249" s="52"/>
      <c r="G249" s="216">
        <f t="shared" si="21"/>
        <v>10000</v>
      </c>
      <c r="H249" s="251">
        <f aca="true" t="shared" si="23" ref="H249:I252">H250</f>
        <v>10000</v>
      </c>
      <c r="I249" s="251">
        <f t="shared" si="23"/>
        <v>0</v>
      </c>
    </row>
    <row r="250" spans="1:9" ht="60">
      <c r="A250" s="51" t="s">
        <v>876</v>
      </c>
      <c r="B250" s="52" t="s">
        <v>489</v>
      </c>
      <c r="C250" s="52" t="s">
        <v>612</v>
      </c>
      <c r="D250" s="52" t="s">
        <v>610</v>
      </c>
      <c r="E250" s="52" t="s">
        <v>1194</v>
      </c>
      <c r="F250" s="52"/>
      <c r="G250" s="216">
        <f t="shared" si="21"/>
        <v>10000</v>
      </c>
      <c r="H250" s="251">
        <f t="shared" si="23"/>
        <v>10000</v>
      </c>
      <c r="I250" s="251">
        <f t="shared" si="23"/>
        <v>0</v>
      </c>
    </row>
    <row r="251" spans="1:9" ht="30">
      <c r="A251" s="51" t="s">
        <v>122</v>
      </c>
      <c r="B251" s="52" t="s">
        <v>489</v>
      </c>
      <c r="C251" s="52" t="s">
        <v>612</v>
      </c>
      <c r="D251" s="52" t="s">
        <v>610</v>
      </c>
      <c r="E251" s="52" t="s">
        <v>1233</v>
      </c>
      <c r="F251" s="52"/>
      <c r="G251" s="216">
        <f t="shared" si="21"/>
        <v>10000</v>
      </c>
      <c r="H251" s="251">
        <f t="shared" si="23"/>
        <v>10000</v>
      </c>
      <c r="I251" s="251">
        <f t="shared" si="23"/>
        <v>0</v>
      </c>
    </row>
    <row r="252" spans="1:9" ht="30">
      <c r="A252" s="51" t="s">
        <v>327</v>
      </c>
      <c r="B252" s="52" t="s">
        <v>489</v>
      </c>
      <c r="C252" s="52" t="s">
        <v>612</v>
      </c>
      <c r="D252" s="52" t="s">
        <v>610</v>
      </c>
      <c r="E252" s="52" t="s">
        <v>1233</v>
      </c>
      <c r="F252" s="52">
        <v>200</v>
      </c>
      <c r="G252" s="216">
        <f t="shared" si="21"/>
        <v>10000</v>
      </c>
      <c r="H252" s="251">
        <f t="shared" si="23"/>
        <v>10000</v>
      </c>
      <c r="I252" s="251">
        <f t="shared" si="23"/>
        <v>0</v>
      </c>
    </row>
    <row r="253" spans="1:9" ht="30">
      <c r="A253" s="51" t="s">
        <v>328</v>
      </c>
      <c r="B253" s="52" t="s">
        <v>489</v>
      </c>
      <c r="C253" s="52" t="s">
        <v>612</v>
      </c>
      <c r="D253" s="52" t="s">
        <v>610</v>
      </c>
      <c r="E253" s="52" t="s">
        <v>1233</v>
      </c>
      <c r="F253" s="52">
        <v>240</v>
      </c>
      <c r="G253" s="216">
        <f t="shared" si="21"/>
        <v>10000</v>
      </c>
      <c r="H253" s="251">
        <v>10000</v>
      </c>
      <c r="I253" s="251">
        <v>0</v>
      </c>
    </row>
    <row r="254" spans="1:9" ht="30">
      <c r="A254" s="51" t="s">
        <v>1234</v>
      </c>
      <c r="B254" s="52" t="s">
        <v>489</v>
      </c>
      <c r="C254" s="52" t="s">
        <v>612</v>
      </c>
      <c r="D254" s="52" t="s">
        <v>610</v>
      </c>
      <c r="E254" s="52" t="s">
        <v>347</v>
      </c>
      <c r="F254" s="52"/>
      <c r="G254" s="216">
        <f t="shared" si="21"/>
        <v>23000</v>
      </c>
      <c r="H254" s="251">
        <f>H260+H255</f>
        <v>16000</v>
      </c>
      <c r="I254" s="251">
        <f>I260+I255</f>
        <v>7000</v>
      </c>
    </row>
    <row r="255" spans="1:9" ht="90">
      <c r="A255" s="51" t="s">
        <v>1078</v>
      </c>
      <c r="B255" s="52" t="s">
        <v>489</v>
      </c>
      <c r="C255" s="52" t="s">
        <v>612</v>
      </c>
      <c r="D255" s="52" t="s">
        <v>610</v>
      </c>
      <c r="E255" s="52" t="s">
        <v>119</v>
      </c>
      <c r="F255" s="52"/>
      <c r="G255" s="216">
        <f t="shared" si="21"/>
        <v>7000</v>
      </c>
      <c r="H255" s="251">
        <f aca="true" t="shared" si="24" ref="H255:I258">H256</f>
        <v>0</v>
      </c>
      <c r="I255" s="251">
        <f t="shared" si="24"/>
        <v>7000</v>
      </c>
    </row>
    <row r="256" spans="1:9" ht="30">
      <c r="A256" s="51" t="s">
        <v>120</v>
      </c>
      <c r="B256" s="52" t="s">
        <v>489</v>
      </c>
      <c r="C256" s="52" t="s">
        <v>612</v>
      </c>
      <c r="D256" s="52" t="s">
        <v>610</v>
      </c>
      <c r="E256" s="52" t="s">
        <v>121</v>
      </c>
      <c r="F256" s="52"/>
      <c r="G256" s="216">
        <f t="shared" si="21"/>
        <v>7000</v>
      </c>
      <c r="H256" s="251">
        <f t="shared" si="24"/>
        <v>0</v>
      </c>
      <c r="I256" s="251">
        <f t="shared" si="24"/>
        <v>7000</v>
      </c>
    </row>
    <row r="257" spans="1:9" ht="45">
      <c r="A257" s="51" t="s">
        <v>1079</v>
      </c>
      <c r="B257" s="52" t="s">
        <v>489</v>
      </c>
      <c r="C257" s="52" t="s">
        <v>612</v>
      </c>
      <c r="D257" s="52" t="s">
        <v>610</v>
      </c>
      <c r="E257" s="52" t="s">
        <v>1080</v>
      </c>
      <c r="F257" s="52"/>
      <c r="G257" s="216">
        <f t="shared" si="21"/>
        <v>7000</v>
      </c>
      <c r="H257" s="251">
        <f t="shared" si="24"/>
        <v>0</v>
      </c>
      <c r="I257" s="251">
        <f t="shared" si="24"/>
        <v>7000</v>
      </c>
    </row>
    <row r="258" spans="1:9" ht="30">
      <c r="A258" s="51" t="s">
        <v>327</v>
      </c>
      <c r="B258" s="52" t="s">
        <v>489</v>
      </c>
      <c r="C258" s="52" t="s">
        <v>612</v>
      </c>
      <c r="D258" s="52" t="s">
        <v>610</v>
      </c>
      <c r="E258" s="52" t="s">
        <v>1080</v>
      </c>
      <c r="F258" s="52" t="s">
        <v>495</v>
      </c>
      <c r="G258" s="216">
        <f t="shared" si="21"/>
        <v>7000</v>
      </c>
      <c r="H258" s="251">
        <f t="shared" si="24"/>
        <v>0</v>
      </c>
      <c r="I258" s="251">
        <f t="shared" si="24"/>
        <v>7000</v>
      </c>
    </row>
    <row r="259" spans="1:9" ht="30">
      <c r="A259" s="51" t="s">
        <v>328</v>
      </c>
      <c r="B259" s="52" t="s">
        <v>489</v>
      </c>
      <c r="C259" s="52" t="s">
        <v>612</v>
      </c>
      <c r="D259" s="52" t="s">
        <v>610</v>
      </c>
      <c r="E259" s="52" t="s">
        <v>1080</v>
      </c>
      <c r="F259" s="52" t="s">
        <v>329</v>
      </c>
      <c r="G259" s="216">
        <f t="shared" si="21"/>
        <v>7000</v>
      </c>
      <c r="H259" s="251">
        <v>0</v>
      </c>
      <c r="I259" s="251">
        <v>7000</v>
      </c>
    </row>
    <row r="260" spans="1:9" ht="60">
      <c r="A260" s="51" t="s">
        <v>1235</v>
      </c>
      <c r="B260" s="52">
        <v>903</v>
      </c>
      <c r="C260" s="52" t="s">
        <v>612</v>
      </c>
      <c r="D260" s="52">
        <v>14</v>
      </c>
      <c r="E260" s="52" t="s">
        <v>350</v>
      </c>
      <c r="F260" s="52"/>
      <c r="G260" s="216">
        <f t="shared" si="21"/>
        <v>16000</v>
      </c>
      <c r="H260" s="251">
        <f>H269+H265+H261</f>
        <v>16000</v>
      </c>
      <c r="I260" s="251">
        <f>I269+I265+I261</f>
        <v>0</v>
      </c>
    </row>
    <row r="261" spans="1:9" ht="30">
      <c r="A261" s="51" t="s">
        <v>123</v>
      </c>
      <c r="B261" s="52">
        <v>903</v>
      </c>
      <c r="C261" s="52" t="s">
        <v>612</v>
      </c>
      <c r="D261" s="52">
        <v>14</v>
      </c>
      <c r="E261" s="52" t="s">
        <v>124</v>
      </c>
      <c r="F261" s="52"/>
      <c r="G261" s="216">
        <f t="shared" si="21"/>
        <v>10000</v>
      </c>
      <c r="H261" s="251">
        <f aca="true" t="shared" si="25" ref="H261:I263">H262</f>
        <v>10000</v>
      </c>
      <c r="I261" s="251">
        <f t="shared" si="25"/>
        <v>0</v>
      </c>
    </row>
    <row r="262" spans="1:9" ht="15">
      <c r="A262" s="51" t="s">
        <v>898</v>
      </c>
      <c r="B262" s="52">
        <v>903</v>
      </c>
      <c r="C262" s="52" t="s">
        <v>612</v>
      </c>
      <c r="D262" s="52">
        <v>14</v>
      </c>
      <c r="E262" s="52" t="s">
        <v>125</v>
      </c>
      <c r="F262" s="52"/>
      <c r="G262" s="216">
        <f t="shared" si="21"/>
        <v>10000</v>
      </c>
      <c r="H262" s="251">
        <f t="shared" si="25"/>
        <v>10000</v>
      </c>
      <c r="I262" s="251">
        <f t="shared" si="25"/>
        <v>0</v>
      </c>
    </row>
    <row r="263" spans="1:9" ht="30">
      <c r="A263" s="51" t="s">
        <v>327</v>
      </c>
      <c r="B263" s="52">
        <v>903</v>
      </c>
      <c r="C263" s="52" t="s">
        <v>612</v>
      </c>
      <c r="D263" s="52">
        <v>14</v>
      </c>
      <c r="E263" s="52" t="s">
        <v>125</v>
      </c>
      <c r="F263" s="52" t="s">
        <v>495</v>
      </c>
      <c r="G263" s="216">
        <f t="shared" si="21"/>
        <v>10000</v>
      </c>
      <c r="H263" s="251">
        <f t="shared" si="25"/>
        <v>10000</v>
      </c>
      <c r="I263" s="251">
        <f t="shared" si="25"/>
        <v>0</v>
      </c>
    </row>
    <row r="264" spans="1:9" ht="30">
      <c r="A264" s="51" t="s">
        <v>328</v>
      </c>
      <c r="B264" s="52">
        <v>903</v>
      </c>
      <c r="C264" s="52" t="s">
        <v>612</v>
      </c>
      <c r="D264" s="52">
        <v>14</v>
      </c>
      <c r="E264" s="52" t="s">
        <v>125</v>
      </c>
      <c r="F264" s="52" t="s">
        <v>329</v>
      </c>
      <c r="G264" s="216">
        <f t="shared" si="21"/>
        <v>10000</v>
      </c>
      <c r="H264" s="251">
        <v>10000</v>
      </c>
      <c r="I264" s="251">
        <v>0</v>
      </c>
    </row>
    <row r="265" spans="1:9" ht="45" hidden="1">
      <c r="A265" s="51" t="s">
        <v>351</v>
      </c>
      <c r="B265" s="52">
        <v>903</v>
      </c>
      <c r="C265" s="52" t="s">
        <v>612</v>
      </c>
      <c r="D265" s="52">
        <v>14</v>
      </c>
      <c r="E265" s="52" t="s">
        <v>352</v>
      </c>
      <c r="F265" s="52"/>
      <c r="G265" s="216">
        <f t="shared" si="21"/>
        <v>0</v>
      </c>
      <c r="H265" s="251">
        <f aca="true" t="shared" si="26" ref="H265:I267">H266</f>
        <v>0</v>
      </c>
      <c r="I265" s="251">
        <f t="shared" si="26"/>
        <v>0</v>
      </c>
    </row>
    <row r="266" spans="1:9" ht="15" hidden="1">
      <c r="A266" s="51" t="s">
        <v>7</v>
      </c>
      <c r="B266" s="52">
        <v>903</v>
      </c>
      <c r="C266" s="52" t="s">
        <v>612</v>
      </c>
      <c r="D266" s="52">
        <v>14</v>
      </c>
      <c r="E266" s="52" t="s">
        <v>1236</v>
      </c>
      <c r="F266" s="52"/>
      <c r="G266" s="216">
        <f t="shared" si="21"/>
        <v>0</v>
      </c>
      <c r="H266" s="251">
        <f t="shared" si="26"/>
        <v>0</v>
      </c>
      <c r="I266" s="251">
        <f t="shared" si="26"/>
        <v>0</v>
      </c>
    </row>
    <row r="267" spans="1:9" ht="30" hidden="1">
      <c r="A267" s="51" t="s">
        <v>327</v>
      </c>
      <c r="B267" s="52">
        <v>903</v>
      </c>
      <c r="C267" s="52" t="s">
        <v>612</v>
      </c>
      <c r="D267" s="52">
        <v>14</v>
      </c>
      <c r="E267" s="52" t="s">
        <v>1236</v>
      </c>
      <c r="F267" s="52" t="s">
        <v>495</v>
      </c>
      <c r="G267" s="216">
        <f t="shared" si="21"/>
        <v>0</v>
      </c>
      <c r="H267" s="251">
        <f t="shared" si="26"/>
        <v>0</v>
      </c>
      <c r="I267" s="251">
        <f t="shared" si="26"/>
        <v>0</v>
      </c>
    </row>
    <row r="268" spans="1:9" ht="30" hidden="1">
      <c r="A268" s="51" t="s">
        <v>328</v>
      </c>
      <c r="B268" s="52">
        <v>903</v>
      </c>
      <c r="C268" s="52" t="s">
        <v>612</v>
      </c>
      <c r="D268" s="52">
        <v>14</v>
      </c>
      <c r="E268" s="52" t="s">
        <v>1236</v>
      </c>
      <c r="F268" s="52" t="s">
        <v>329</v>
      </c>
      <c r="G268" s="216">
        <f t="shared" si="21"/>
        <v>0</v>
      </c>
      <c r="H268" s="251"/>
      <c r="I268" s="251">
        <v>0</v>
      </c>
    </row>
    <row r="269" spans="1:9" ht="44.25" customHeight="1">
      <c r="A269" s="51" t="s">
        <v>351</v>
      </c>
      <c r="B269" s="52">
        <v>903</v>
      </c>
      <c r="C269" s="52" t="s">
        <v>612</v>
      </c>
      <c r="D269" s="52">
        <v>14</v>
      </c>
      <c r="E269" s="52" t="s">
        <v>352</v>
      </c>
      <c r="F269" s="52"/>
      <c r="G269" s="216">
        <f t="shared" si="21"/>
        <v>6000</v>
      </c>
      <c r="H269" s="251">
        <f>H273+H270</f>
        <v>6000</v>
      </c>
      <c r="I269" s="251">
        <f>I273+I270</f>
        <v>0</v>
      </c>
    </row>
    <row r="270" spans="1:9" ht="15" hidden="1">
      <c r="A270" s="51" t="s">
        <v>7</v>
      </c>
      <c r="B270" s="52" t="s">
        <v>489</v>
      </c>
      <c r="C270" s="52" t="s">
        <v>612</v>
      </c>
      <c r="D270" s="52" t="s">
        <v>610</v>
      </c>
      <c r="E270" s="52" t="s">
        <v>8</v>
      </c>
      <c r="F270" s="52"/>
      <c r="G270" s="216">
        <f t="shared" si="21"/>
        <v>0</v>
      </c>
      <c r="H270" s="251">
        <f>H271</f>
        <v>0</v>
      </c>
      <c r="I270" s="251">
        <f>I271</f>
        <v>0</v>
      </c>
    </row>
    <row r="271" spans="1:9" ht="30" hidden="1">
      <c r="A271" s="51" t="s">
        <v>327</v>
      </c>
      <c r="B271" s="52" t="s">
        <v>489</v>
      </c>
      <c r="C271" s="52" t="s">
        <v>612</v>
      </c>
      <c r="D271" s="52" t="s">
        <v>610</v>
      </c>
      <c r="E271" s="52" t="s">
        <v>8</v>
      </c>
      <c r="F271" s="52" t="s">
        <v>495</v>
      </c>
      <c r="G271" s="216">
        <f t="shared" si="21"/>
        <v>0</v>
      </c>
      <c r="H271" s="251">
        <f>H272</f>
        <v>0</v>
      </c>
      <c r="I271" s="251">
        <f>I272</f>
        <v>0</v>
      </c>
    </row>
    <row r="272" spans="1:9" ht="30" hidden="1">
      <c r="A272" s="51" t="s">
        <v>328</v>
      </c>
      <c r="B272" s="52" t="s">
        <v>489</v>
      </c>
      <c r="C272" s="52" t="s">
        <v>612</v>
      </c>
      <c r="D272" s="52" t="s">
        <v>610</v>
      </c>
      <c r="E272" s="52" t="s">
        <v>8</v>
      </c>
      <c r="F272" s="52" t="s">
        <v>329</v>
      </c>
      <c r="G272" s="216">
        <f t="shared" si="21"/>
        <v>0</v>
      </c>
      <c r="H272" s="251"/>
      <c r="I272" s="251"/>
    </row>
    <row r="273" spans="1:9" ht="75">
      <c r="A273" s="51" t="s">
        <v>353</v>
      </c>
      <c r="B273" s="52">
        <v>903</v>
      </c>
      <c r="C273" s="52" t="s">
        <v>612</v>
      </c>
      <c r="D273" s="52">
        <v>14</v>
      </c>
      <c r="E273" s="52" t="s">
        <v>354</v>
      </c>
      <c r="F273" s="52"/>
      <c r="G273" s="216">
        <f t="shared" si="21"/>
        <v>6000</v>
      </c>
      <c r="H273" s="251">
        <f>H274</f>
        <v>6000</v>
      </c>
      <c r="I273" s="251">
        <f>I274</f>
        <v>0</v>
      </c>
    </row>
    <row r="274" spans="1:9" ht="15">
      <c r="A274" s="51" t="s">
        <v>454</v>
      </c>
      <c r="B274" s="52">
        <v>903</v>
      </c>
      <c r="C274" s="52" t="s">
        <v>612</v>
      </c>
      <c r="D274" s="52">
        <v>14</v>
      </c>
      <c r="E274" s="52" t="s">
        <v>354</v>
      </c>
      <c r="F274" s="52">
        <v>300</v>
      </c>
      <c r="G274" s="216">
        <f t="shared" si="21"/>
        <v>6000</v>
      </c>
      <c r="H274" s="251">
        <f>H275</f>
        <v>6000</v>
      </c>
      <c r="I274" s="251">
        <f>I275</f>
        <v>0</v>
      </c>
    </row>
    <row r="275" spans="1:9" ht="15">
      <c r="A275" s="51" t="s">
        <v>291</v>
      </c>
      <c r="B275" s="52">
        <v>903</v>
      </c>
      <c r="C275" s="52" t="s">
        <v>612</v>
      </c>
      <c r="D275" s="52">
        <v>14</v>
      </c>
      <c r="E275" s="52" t="s">
        <v>354</v>
      </c>
      <c r="F275" s="52">
        <v>360</v>
      </c>
      <c r="G275" s="216">
        <f t="shared" si="21"/>
        <v>6000</v>
      </c>
      <c r="H275" s="251">
        <v>6000</v>
      </c>
      <c r="I275" s="251">
        <v>0</v>
      </c>
    </row>
    <row r="276" spans="1:9" ht="14.25">
      <c r="A276" s="54" t="s">
        <v>615</v>
      </c>
      <c r="B276" s="55" t="s">
        <v>489</v>
      </c>
      <c r="C276" s="55" t="s">
        <v>604</v>
      </c>
      <c r="D276" s="53"/>
      <c r="E276" s="53"/>
      <c r="F276" s="53"/>
      <c r="G276" s="233">
        <f t="shared" si="21"/>
        <v>48960709.79</v>
      </c>
      <c r="H276" s="209">
        <f>H330+H277+H375+H317</f>
        <v>3220300.32</v>
      </c>
      <c r="I276" s="209">
        <f>I330+I277+I375+I317</f>
        <v>45740409.47</v>
      </c>
    </row>
    <row r="277" spans="1:9" ht="15">
      <c r="A277" s="54" t="s">
        <v>616</v>
      </c>
      <c r="B277" s="52" t="s">
        <v>489</v>
      </c>
      <c r="C277" s="55" t="s">
        <v>604</v>
      </c>
      <c r="D277" s="55" t="s">
        <v>605</v>
      </c>
      <c r="E277" s="53"/>
      <c r="F277" s="53"/>
      <c r="G277" s="233">
        <f t="shared" si="21"/>
        <v>2717247.79</v>
      </c>
      <c r="H277" s="209">
        <f>H278</f>
        <v>338.32</v>
      </c>
      <c r="I277" s="209">
        <f>I278</f>
        <v>2716909.47</v>
      </c>
    </row>
    <row r="278" spans="1:9" ht="44.25" customHeight="1">
      <c r="A278" s="51" t="s">
        <v>1237</v>
      </c>
      <c r="B278" s="52" t="s">
        <v>489</v>
      </c>
      <c r="C278" s="52" t="s">
        <v>604</v>
      </c>
      <c r="D278" s="52" t="s">
        <v>605</v>
      </c>
      <c r="E278" s="52" t="s">
        <v>370</v>
      </c>
      <c r="F278" s="53"/>
      <c r="G278" s="216">
        <f t="shared" si="21"/>
        <v>2717247.79</v>
      </c>
      <c r="H278" s="211">
        <f>H286+H279+H301+H296</f>
        <v>338.32</v>
      </c>
      <c r="I278" s="211">
        <f>I286+I279+I301+I296</f>
        <v>2716909.47</v>
      </c>
    </row>
    <row r="279" spans="1:9" ht="60" hidden="1">
      <c r="A279" s="51" t="s">
        <v>1238</v>
      </c>
      <c r="B279" s="52" t="s">
        <v>489</v>
      </c>
      <c r="C279" s="52" t="s">
        <v>604</v>
      </c>
      <c r="D279" s="52" t="s">
        <v>605</v>
      </c>
      <c r="E279" s="52" t="s">
        <v>404</v>
      </c>
      <c r="F279" s="53"/>
      <c r="G279" s="216">
        <f t="shared" si="21"/>
        <v>0</v>
      </c>
      <c r="H279" s="211">
        <f>H280</f>
        <v>0</v>
      </c>
      <c r="I279" s="211">
        <f>I280</f>
        <v>0</v>
      </c>
    </row>
    <row r="280" spans="1:9" ht="45" hidden="1">
      <c r="A280" s="51" t="s">
        <v>405</v>
      </c>
      <c r="B280" s="52" t="s">
        <v>489</v>
      </c>
      <c r="C280" s="52" t="s">
        <v>604</v>
      </c>
      <c r="D280" s="52" t="s">
        <v>605</v>
      </c>
      <c r="E280" s="52" t="s">
        <v>406</v>
      </c>
      <c r="F280" s="53"/>
      <c r="G280" s="216">
        <f t="shared" si="21"/>
        <v>0</v>
      </c>
      <c r="H280" s="211">
        <f>H281</f>
        <v>0</v>
      </c>
      <c r="I280" s="211">
        <f>I281</f>
        <v>0</v>
      </c>
    </row>
    <row r="281" spans="1:9" ht="30" hidden="1">
      <c r="A281" s="51" t="s">
        <v>451</v>
      </c>
      <c r="B281" s="52" t="s">
        <v>489</v>
      </c>
      <c r="C281" s="52" t="s">
        <v>604</v>
      </c>
      <c r="D281" s="52" t="s">
        <v>605</v>
      </c>
      <c r="E281" s="52" t="s">
        <v>371</v>
      </c>
      <c r="F281" s="53"/>
      <c r="G281" s="216">
        <f t="shared" si="21"/>
        <v>0</v>
      </c>
      <c r="H281" s="211">
        <f>H284+H282</f>
        <v>0</v>
      </c>
      <c r="I281" s="211">
        <f>I284+I282</f>
        <v>0</v>
      </c>
    </row>
    <row r="282" spans="1:9" ht="30" hidden="1">
      <c r="A282" s="51" t="s">
        <v>327</v>
      </c>
      <c r="B282" s="52" t="s">
        <v>489</v>
      </c>
      <c r="C282" s="52" t="s">
        <v>604</v>
      </c>
      <c r="D282" s="52" t="s">
        <v>605</v>
      </c>
      <c r="E282" s="52" t="s">
        <v>371</v>
      </c>
      <c r="F282" s="52" t="s">
        <v>495</v>
      </c>
      <c r="G282" s="216">
        <f t="shared" si="21"/>
        <v>0</v>
      </c>
      <c r="H282" s="211">
        <f>H283</f>
        <v>0</v>
      </c>
      <c r="I282" s="211">
        <f>I283</f>
        <v>0</v>
      </c>
    </row>
    <row r="283" spans="1:9" ht="30" hidden="1">
      <c r="A283" s="51" t="s">
        <v>328</v>
      </c>
      <c r="B283" s="52" t="s">
        <v>489</v>
      </c>
      <c r="C283" s="52" t="s">
        <v>604</v>
      </c>
      <c r="D283" s="52" t="s">
        <v>605</v>
      </c>
      <c r="E283" s="52" t="s">
        <v>371</v>
      </c>
      <c r="F283" s="52" t="s">
        <v>329</v>
      </c>
      <c r="G283" s="216">
        <f t="shared" si="21"/>
        <v>0</v>
      </c>
      <c r="H283" s="211"/>
      <c r="I283" s="211">
        <v>0</v>
      </c>
    </row>
    <row r="284" spans="1:9" ht="15" hidden="1">
      <c r="A284" s="51" t="s">
        <v>454</v>
      </c>
      <c r="B284" s="52" t="s">
        <v>489</v>
      </c>
      <c r="C284" s="52" t="s">
        <v>604</v>
      </c>
      <c r="D284" s="52" t="s">
        <v>605</v>
      </c>
      <c r="E284" s="52" t="s">
        <v>371</v>
      </c>
      <c r="F284" s="52">
        <v>300</v>
      </c>
      <c r="G284" s="216">
        <f t="shared" si="21"/>
        <v>0</v>
      </c>
      <c r="H284" s="211">
        <f>H285</f>
        <v>0</v>
      </c>
      <c r="I284" s="211">
        <f>I285</f>
        <v>0</v>
      </c>
    </row>
    <row r="285" spans="1:9" ht="15" hidden="1">
      <c r="A285" s="51" t="s">
        <v>291</v>
      </c>
      <c r="B285" s="52" t="s">
        <v>489</v>
      </c>
      <c r="C285" s="52" t="s">
        <v>604</v>
      </c>
      <c r="D285" s="52" t="s">
        <v>605</v>
      </c>
      <c r="E285" s="52" t="s">
        <v>371</v>
      </c>
      <c r="F285" s="52">
        <v>360</v>
      </c>
      <c r="G285" s="216">
        <f t="shared" si="21"/>
        <v>0</v>
      </c>
      <c r="H285" s="211"/>
      <c r="I285" s="211">
        <v>0</v>
      </c>
    </row>
    <row r="286" spans="1:9" ht="51.75" customHeight="1">
      <c r="A286" s="51" t="s">
        <v>1239</v>
      </c>
      <c r="B286" s="52" t="s">
        <v>489</v>
      </c>
      <c r="C286" s="52" t="s">
        <v>604</v>
      </c>
      <c r="D286" s="52" t="s">
        <v>605</v>
      </c>
      <c r="E286" s="52" t="s">
        <v>372</v>
      </c>
      <c r="F286" s="53"/>
      <c r="G286" s="216">
        <f t="shared" si="21"/>
        <v>101148.2</v>
      </c>
      <c r="H286" s="211">
        <f>H287</f>
        <v>0</v>
      </c>
      <c r="I286" s="211">
        <f>I287</f>
        <v>101148.2</v>
      </c>
    </row>
    <row r="287" spans="1:9" ht="30">
      <c r="A287" s="51" t="s">
        <v>14</v>
      </c>
      <c r="B287" s="52" t="s">
        <v>489</v>
      </c>
      <c r="C287" s="52" t="s">
        <v>604</v>
      </c>
      <c r="D287" s="52" t="s">
        <v>605</v>
      </c>
      <c r="E287" s="52" t="s">
        <v>899</v>
      </c>
      <c r="F287" s="53"/>
      <c r="G287" s="216">
        <f t="shared" si="21"/>
        <v>101148.2</v>
      </c>
      <c r="H287" s="211">
        <f>H288+H293</f>
        <v>0</v>
      </c>
      <c r="I287" s="211">
        <f>I288+I293</f>
        <v>101148.2</v>
      </c>
    </row>
    <row r="288" spans="1:9" ht="90">
      <c r="A288" s="51" t="s">
        <v>1240</v>
      </c>
      <c r="B288" s="52" t="s">
        <v>489</v>
      </c>
      <c r="C288" s="52" t="s">
        <v>604</v>
      </c>
      <c r="D288" s="52" t="s">
        <v>605</v>
      </c>
      <c r="E288" s="52" t="s">
        <v>900</v>
      </c>
      <c r="F288" s="53"/>
      <c r="G288" s="216">
        <f t="shared" si="21"/>
        <v>101148.2</v>
      </c>
      <c r="H288" s="211">
        <f>H289+H291</f>
        <v>0</v>
      </c>
      <c r="I288" s="211">
        <f>I289+I291</f>
        <v>101148.2</v>
      </c>
    </row>
    <row r="289" spans="1:9" ht="60">
      <c r="A289" s="51" t="s">
        <v>492</v>
      </c>
      <c r="B289" s="52" t="s">
        <v>489</v>
      </c>
      <c r="C289" s="52" t="s">
        <v>604</v>
      </c>
      <c r="D289" s="52" t="s">
        <v>605</v>
      </c>
      <c r="E289" s="52" t="s">
        <v>900</v>
      </c>
      <c r="F289" s="52" t="s">
        <v>498</v>
      </c>
      <c r="G289" s="216">
        <f t="shared" si="21"/>
        <v>1100</v>
      </c>
      <c r="H289" s="211">
        <f>H290</f>
        <v>0</v>
      </c>
      <c r="I289" s="211">
        <f>I290</f>
        <v>1100</v>
      </c>
    </row>
    <row r="290" spans="1:9" ht="30">
      <c r="A290" s="51" t="s">
        <v>325</v>
      </c>
      <c r="B290" s="52" t="s">
        <v>489</v>
      </c>
      <c r="C290" s="52" t="s">
        <v>604</v>
      </c>
      <c r="D290" s="52" t="s">
        <v>605</v>
      </c>
      <c r="E290" s="52" t="s">
        <v>900</v>
      </c>
      <c r="F290" s="52" t="s">
        <v>326</v>
      </c>
      <c r="G290" s="216">
        <f t="shared" si="21"/>
        <v>1100</v>
      </c>
      <c r="H290" s="211">
        <v>0</v>
      </c>
      <c r="I290" s="211">
        <v>1100</v>
      </c>
    </row>
    <row r="291" spans="1:9" ht="15">
      <c r="A291" s="51" t="s">
        <v>706</v>
      </c>
      <c r="B291" s="52" t="s">
        <v>489</v>
      </c>
      <c r="C291" s="52" t="s">
        <v>604</v>
      </c>
      <c r="D291" s="52" t="s">
        <v>605</v>
      </c>
      <c r="E291" s="52" t="s">
        <v>900</v>
      </c>
      <c r="F291" s="52" t="s">
        <v>503</v>
      </c>
      <c r="G291" s="216">
        <f t="shared" si="21"/>
        <v>100048.2</v>
      </c>
      <c r="H291" s="211">
        <f>H292</f>
        <v>0</v>
      </c>
      <c r="I291" s="211">
        <f>I292</f>
        <v>100048.2</v>
      </c>
    </row>
    <row r="292" spans="1:9" ht="14.25" customHeight="1">
      <c r="A292" s="51" t="s">
        <v>86</v>
      </c>
      <c r="B292" s="52" t="s">
        <v>489</v>
      </c>
      <c r="C292" s="52" t="s">
        <v>604</v>
      </c>
      <c r="D292" s="52" t="s">
        <v>605</v>
      </c>
      <c r="E292" s="52" t="s">
        <v>900</v>
      </c>
      <c r="F292" s="52" t="s">
        <v>472</v>
      </c>
      <c r="G292" s="216">
        <f t="shared" si="21"/>
        <v>100048.2</v>
      </c>
      <c r="H292" s="211">
        <v>0</v>
      </c>
      <c r="I292" s="211">
        <v>100048.2</v>
      </c>
    </row>
    <row r="293" spans="1:9" ht="45" hidden="1">
      <c r="A293" s="51" t="s">
        <v>1241</v>
      </c>
      <c r="B293" s="52" t="s">
        <v>489</v>
      </c>
      <c r="C293" s="52" t="s">
        <v>604</v>
      </c>
      <c r="D293" s="52" t="s">
        <v>605</v>
      </c>
      <c r="E293" s="52" t="s">
        <v>1242</v>
      </c>
      <c r="F293" s="52"/>
      <c r="G293" s="216">
        <f t="shared" si="21"/>
        <v>0</v>
      </c>
      <c r="H293" s="211">
        <f>H294</f>
        <v>0</v>
      </c>
      <c r="I293" s="211">
        <f>I294</f>
        <v>0</v>
      </c>
    </row>
    <row r="294" spans="1:9" ht="15" hidden="1">
      <c r="A294" s="51" t="s">
        <v>454</v>
      </c>
      <c r="B294" s="52" t="s">
        <v>489</v>
      </c>
      <c r="C294" s="52" t="s">
        <v>604</v>
      </c>
      <c r="D294" s="52" t="s">
        <v>605</v>
      </c>
      <c r="E294" s="52" t="s">
        <v>1242</v>
      </c>
      <c r="F294" s="52" t="s">
        <v>504</v>
      </c>
      <c r="G294" s="216">
        <f t="shared" si="21"/>
        <v>0</v>
      </c>
      <c r="H294" s="211">
        <f>H295</f>
        <v>0</v>
      </c>
      <c r="I294" s="211">
        <f>I295</f>
        <v>0</v>
      </c>
    </row>
    <row r="295" spans="1:9" ht="15" hidden="1">
      <c r="A295" s="51" t="s">
        <v>291</v>
      </c>
      <c r="B295" s="52" t="s">
        <v>489</v>
      </c>
      <c r="C295" s="52" t="s">
        <v>604</v>
      </c>
      <c r="D295" s="52" t="s">
        <v>605</v>
      </c>
      <c r="E295" s="52" t="s">
        <v>1242</v>
      </c>
      <c r="F295" s="52" t="s">
        <v>290</v>
      </c>
      <c r="G295" s="216">
        <f t="shared" si="21"/>
        <v>0</v>
      </c>
      <c r="H295" s="213">
        <v>0</v>
      </c>
      <c r="I295" s="211">
        <v>0</v>
      </c>
    </row>
    <row r="296" spans="1:9" ht="75" hidden="1">
      <c r="A296" s="51" t="s">
        <v>1465</v>
      </c>
      <c r="B296" s="52" t="s">
        <v>489</v>
      </c>
      <c r="C296" s="52" t="s">
        <v>604</v>
      </c>
      <c r="D296" s="52" t="s">
        <v>605</v>
      </c>
      <c r="E296" s="52" t="s">
        <v>1466</v>
      </c>
      <c r="F296" s="52"/>
      <c r="G296" s="216">
        <f t="shared" si="21"/>
        <v>0</v>
      </c>
      <c r="H296" s="213">
        <f aca="true" t="shared" si="27" ref="H296:I299">H297</f>
        <v>0</v>
      </c>
      <c r="I296" s="213">
        <f t="shared" si="27"/>
        <v>0</v>
      </c>
    </row>
    <row r="297" spans="1:9" ht="30" hidden="1">
      <c r="A297" s="51" t="s">
        <v>1467</v>
      </c>
      <c r="B297" s="52" t="s">
        <v>489</v>
      </c>
      <c r="C297" s="52" t="s">
        <v>604</v>
      </c>
      <c r="D297" s="52" t="s">
        <v>605</v>
      </c>
      <c r="E297" s="52" t="s">
        <v>1468</v>
      </c>
      <c r="F297" s="52"/>
      <c r="G297" s="216">
        <f t="shared" si="21"/>
        <v>0</v>
      </c>
      <c r="H297" s="213">
        <f t="shared" si="27"/>
        <v>0</v>
      </c>
      <c r="I297" s="213">
        <f t="shared" si="27"/>
        <v>0</v>
      </c>
    </row>
    <row r="298" spans="1:9" ht="30" hidden="1">
      <c r="A298" s="51" t="s">
        <v>1469</v>
      </c>
      <c r="B298" s="52" t="s">
        <v>489</v>
      </c>
      <c r="C298" s="52" t="s">
        <v>604</v>
      </c>
      <c r="D298" s="52" t="s">
        <v>605</v>
      </c>
      <c r="E298" s="52" t="s">
        <v>1470</v>
      </c>
      <c r="F298" s="52"/>
      <c r="G298" s="216">
        <f t="shared" si="21"/>
        <v>0</v>
      </c>
      <c r="H298" s="213">
        <f t="shared" si="27"/>
        <v>0</v>
      </c>
      <c r="I298" s="213">
        <f t="shared" si="27"/>
        <v>0</v>
      </c>
    </row>
    <row r="299" spans="1:9" ht="30" hidden="1">
      <c r="A299" s="51" t="s">
        <v>327</v>
      </c>
      <c r="B299" s="52" t="s">
        <v>489</v>
      </c>
      <c r="C299" s="52" t="s">
        <v>604</v>
      </c>
      <c r="D299" s="52" t="s">
        <v>605</v>
      </c>
      <c r="E299" s="52" t="s">
        <v>1470</v>
      </c>
      <c r="F299" s="52" t="s">
        <v>495</v>
      </c>
      <c r="G299" s="216">
        <f t="shared" si="21"/>
        <v>0</v>
      </c>
      <c r="H299" s="213">
        <f t="shared" si="27"/>
        <v>0</v>
      </c>
      <c r="I299" s="213">
        <f t="shared" si="27"/>
        <v>0</v>
      </c>
    </row>
    <row r="300" spans="1:9" ht="30" hidden="1">
      <c r="A300" s="51" t="s">
        <v>328</v>
      </c>
      <c r="B300" s="52" t="s">
        <v>489</v>
      </c>
      <c r="C300" s="52" t="s">
        <v>604</v>
      </c>
      <c r="D300" s="52" t="s">
        <v>605</v>
      </c>
      <c r="E300" s="52" t="s">
        <v>1470</v>
      </c>
      <c r="F300" s="52" t="s">
        <v>329</v>
      </c>
      <c r="G300" s="216">
        <f t="shared" si="21"/>
        <v>0</v>
      </c>
      <c r="H300" s="213">
        <v>0</v>
      </c>
      <c r="I300" s="211">
        <v>0</v>
      </c>
    </row>
    <row r="301" spans="1:9" ht="60">
      <c r="A301" s="51" t="s">
        <v>1243</v>
      </c>
      <c r="B301" s="52" t="s">
        <v>489</v>
      </c>
      <c r="C301" s="52" t="s">
        <v>604</v>
      </c>
      <c r="D301" s="52" t="s">
        <v>605</v>
      </c>
      <c r="E301" s="52" t="s">
        <v>1244</v>
      </c>
      <c r="F301" s="52"/>
      <c r="G301" s="216">
        <f t="shared" si="21"/>
        <v>2616099.59</v>
      </c>
      <c r="H301" s="213">
        <f>H302+H305+H314+H308+H311</f>
        <v>338.32</v>
      </c>
      <c r="I301" s="213">
        <f>I302+I305+I314+I308+I311</f>
        <v>2615761.27</v>
      </c>
    </row>
    <row r="302" spans="1:9" ht="30">
      <c r="A302" s="51" t="s">
        <v>1245</v>
      </c>
      <c r="B302" s="52" t="s">
        <v>489</v>
      </c>
      <c r="C302" s="52" t="s">
        <v>604</v>
      </c>
      <c r="D302" s="52" t="s">
        <v>605</v>
      </c>
      <c r="E302" s="52" t="s">
        <v>1246</v>
      </c>
      <c r="F302" s="52"/>
      <c r="G302" s="216">
        <f t="shared" si="21"/>
        <v>2277781.52</v>
      </c>
      <c r="H302" s="213">
        <f>H303</f>
        <v>0</v>
      </c>
      <c r="I302" s="213">
        <f>I303</f>
        <v>2277781.52</v>
      </c>
    </row>
    <row r="303" spans="1:9" ht="15">
      <c r="A303" s="51" t="s">
        <v>706</v>
      </c>
      <c r="B303" s="52" t="s">
        <v>489</v>
      </c>
      <c r="C303" s="52" t="s">
        <v>604</v>
      </c>
      <c r="D303" s="52" t="s">
        <v>605</v>
      </c>
      <c r="E303" s="52" t="s">
        <v>1246</v>
      </c>
      <c r="F303" s="52" t="s">
        <v>503</v>
      </c>
      <c r="G303" s="216">
        <f t="shared" si="21"/>
        <v>2277781.52</v>
      </c>
      <c r="H303" s="213">
        <f>H304</f>
        <v>0</v>
      </c>
      <c r="I303" s="213">
        <f>I304</f>
        <v>2277781.52</v>
      </c>
    </row>
    <row r="304" spans="1:9" ht="14.25" customHeight="1">
      <c r="A304" s="51" t="s">
        <v>1471</v>
      </c>
      <c r="B304" s="52" t="s">
        <v>489</v>
      </c>
      <c r="C304" s="52" t="s">
        <v>604</v>
      </c>
      <c r="D304" s="52" t="s">
        <v>605</v>
      </c>
      <c r="E304" s="52" t="s">
        <v>1246</v>
      </c>
      <c r="F304" s="52" t="s">
        <v>409</v>
      </c>
      <c r="G304" s="216">
        <f t="shared" si="21"/>
        <v>2277781.52</v>
      </c>
      <c r="H304" s="213">
        <v>0</v>
      </c>
      <c r="I304" s="211">
        <v>2277781.52</v>
      </c>
    </row>
    <row r="305" spans="1:9" ht="60" hidden="1">
      <c r="A305" s="51" t="s">
        <v>1472</v>
      </c>
      <c r="B305" s="52" t="s">
        <v>489</v>
      </c>
      <c r="C305" s="52" t="s">
        <v>604</v>
      </c>
      <c r="D305" s="52" t="s">
        <v>605</v>
      </c>
      <c r="E305" s="52" t="s">
        <v>1473</v>
      </c>
      <c r="F305" s="52"/>
      <c r="G305" s="216">
        <f t="shared" si="21"/>
        <v>0</v>
      </c>
      <c r="H305" s="213">
        <f>H306</f>
        <v>0</v>
      </c>
      <c r="I305" s="213">
        <f>I306</f>
        <v>0</v>
      </c>
    </row>
    <row r="306" spans="1:9" ht="15" hidden="1">
      <c r="A306" s="51" t="s">
        <v>494</v>
      </c>
      <c r="B306" s="52" t="s">
        <v>489</v>
      </c>
      <c r="C306" s="52" t="s">
        <v>604</v>
      </c>
      <c r="D306" s="52" t="s">
        <v>605</v>
      </c>
      <c r="E306" s="52" t="s">
        <v>1473</v>
      </c>
      <c r="F306" s="52" t="s">
        <v>500</v>
      </c>
      <c r="G306" s="216">
        <f t="shared" si="21"/>
        <v>0</v>
      </c>
      <c r="H306" s="213">
        <f>H307</f>
        <v>0</v>
      </c>
      <c r="I306" s="213">
        <f>I307</f>
        <v>0</v>
      </c>
    </row>
    <row r="307" spans="1:9" ht="60" hidden="1">
      <c r="A307" s="51" t="s">
        <v>1472</v>
      </c>
      <c r="B307" s="52" t="s">
        <v>489</v>
      </c>
      <c r="C307" s="52" t="s">
        <v>604</v>
      </c>
      <c r="D307" s="52" t="s">
        <v>605</v>
      </c>
      <c r="E307" s="52" t="s">
        <v>1473</v>
      </c>
      <c r="F307" s="52" t="s">
        <v>1264</v>
      </c>
      <c r="G307" s="216">
        <f t="shared" si="21"/>
        <v>0</v>
      </c>
      <c r="H307" s="213">
        <v>0</v>
      </c>
      <c r="I307" s="211">
        <v>0</v>
      </c>
    </row>
    <row r="308" spans="1:9" ht="45">
      <c r="A308" s="51" t="s">
        <v>1474</v>
      </c>
      <c r="B308" s="52" t="s">
        <v>489</v>
      </c>
      <c r="C308" s="52" t="s">
        <v>604</v>
      </c>
      <c r="D308" s="52" t="s">
        <v>605</v>
      </c>
      <c r="E308" s="52" t="s">
        <v>1475</v>
      </c>
      <c r="F308" s="52"/>
      <c r="G308" s="216">
        <f t="shared" si="21"/>
        <v>31647.81</v>
      </c>
      <c r="H308" s="213">
        <f>H309</f>
        <v>31.65</v>
      </c>
      <c r="I308" s="213">
        <f>I309</f>
        <v>31616.16</v>
      </c>
    </row>
    <row r="309" spans="1:9" ht="15">
      <c r="A309" s="51" t="s">
        <v>494</v>
      </c>
      <c r="B309" s="52" t="s">
        <v>489</v>
      </c>
      <c r="C309" s="52" t="s">
        <v>604</v>
      </c>
      <c r="D309" s="52" t="s">
        <v>605</v>
      </c>
      <c r="E309" s="52" t="s">
        <v>1475</v>
      </c>
      <c r="F309" s="52" t="s">
        <v>500</v>
      </c>
      <c r="G309" s="216">
        <f t="shared" si="21"/>
        <v>31647.81</v>
      </c>
      <c r="H309" s="213">
        <f>H310</f>
        <v>31.65</v>
      </c>
      <c r="I309" s="213">
        <f>I310</f>
        <v>31616.16</v>
      </c>
    </row>
    <row r="310" spans="1:9" ht="45">
      <c r="A310" s="51" t="s">
        <v>1476</v>
      </c>
      <c r="B310" s="52" t="s">
        <v>489</v>
      </c>
      <c r="C310" s="52" t="s">
        <v>604</v>
      </c>
      <c r="D310" s="52" t="s">
        <v>605</v>
      </c>
      <c r="E310" s="52" t="s">
        <v>1475</v>
      </c>
      <c r="F310" s="52" t="s">
        <v>1264</v>
      </c>
      <c r="G310" s="216">
        <f t="shared" si="21"/>
        <v>31647.81</v>
      </c>
      <c r="H310" s="213">
        <v>31.65</v>
      </c>
      <c r="I310" s="211">
        <v>31616.16</v>
      </c>
    </row>
    <row r="311" spans="1:9" ht="60">
      <c r="A311" s="51" t="s">
        <v>1472</v>
      </c>
      <c r="B311" s="52" t="s">
        <v>489</v>
      </c>
      <c r="C311" s="52" t="s">
        <v>604</v>
      </c>
      <c r="D311" s="52" t="s">
        <v>605</v>
      </c>
      <c r="E311" s="52" t="s">
        <v>1477</v>
      </c>
      <c r="F311" s="52"/>
      <c r="G311" s="216">
        <f t="shared" si="21"/>
        <v>13949.060000000001</v>
      </c>
      <c r="H311" s="213">
        <f>H312</f>
        <v>13.95</v>
      </c>
      <c r="I311" s="213">
        <f>I312</f>
        <v>13935.11</v>
      </c>
    </row>
    <row r="312" spans="1:9" ht="15">
      <c r="A312" s="51" t="s">
        <v>494</v>
      </c>
      <c r="B312" s="52" t="s">
        <v>489</v>
      </c>
      <c r="C312" s="52" t="s">
        <v>604</v>
      </c>
      <c r="D312" s="52" t="s">
        <v>605</v>
      </c>
      <c r="E312" s="52" t="s">
        <v>1477</v>
      </c>
      <c r="F312" s="52" t="s">
        <v>500</v>
      </c>
      <c r="G312" s="216">
        <f t="shared" si="21"/>
        <v>13949.060000000001</v>
      </c>
      <c r="H312" s="213">
        <f>H313</f>
        <v>13.95</v>
      </c>
      <c r="I312" s="213">
        <f>I313</f>
        <v>13935.11</v>
      </c>
    </row>
    <row r="313" spans="1:9" ht="45">
      <c r="A313" s="51" t="s">
        <v>1476</v>
      </c>
      <c r="B313" s="52" t="s">
        <v>489</v>
      </c>
      <c r="C313" s="52" t="s">
        <v>604</v>
      </c>
      <c r="D313" s="52" t="s">
        <v>605</v>
      </c>
      <c r="E313" s="52" t="s">
        <v>1477</v>
      </c>
      <c r="F313" s="52" t="s">
        <v>1264</v>
      </c>
      <c r="G313" s="216">
        <f t="shared" si="21"/>
        <v>13949.060000000001</v>
      </c>
      <c r="H313" s="213">
        <v>13.95</v>
      </c>
      <c r="I313" s="211">
        <v>13935.11</v>
      </c>
    </row>
    <row r="314" spans="1:9" ht="45">
      <c r="A314" s="51" t="s">
        <v>1478</v>
      </c>
      <c r="B314" s="52" t="s">
        <v>489</v>
      </c>
      <c r="C314" s="52" t="s">
        <v>604</v>
      </c>
      <c r="D314" s="52" t="s">
        <v>605</v>
      </c>
      <c r="E314" s="52" t="s">
        <v>1479</v>
      </c>
      <c r="F314" s="52"/>
      <c r="G314" s="216">
        <f t="shared" si="21"/>
        <v>292721.19999999995</v>
      </c>
      <c r="H314" s="213">
        <f>H315</f>
        <v>292.72</v>
      </c>
      <c r="I314" s="213">
        <f>I315</f>
        <v>292428.48</v>
      </c>
    </row>
    <row r="315" spans="1:9" ht="15">
      <c r="A315" s="51" t="s">
        <v>494</v>
      </c>
      <c r="B315" s="52" t="s">
        <v>489</v>
      </c>
      <c r="C315" s="52" t="s">
        <v>604</v>
      </c>
      <c r="D315" s="52" t="s">
        <v>605</v>
      </c>
      <c r="E315" s="52" t="s">
        <v>1479</v>
      </c>
      <c r="F315" s="52" t="s">
        <v>500</v>
      </c>
      <c r="G315" s="216">
        <f t="shared" si="21"/>
        <v>292721.19999999995</v>
      </c>
      <c r="H315" s="213">
        <f>H316</f>
        <v>292.72</v>
      </c>
      <c r="I315" s="213">
        <f>I316</f>
        <v>292428.48</v>
      </c>
    </row>
    <row r="316" spans="1:9" ht="45">
      <c r="A316" s="51" t="s">
        <v>1476</v>
      </c>
      <c r="B316" s="52" t="s">
        <v>489</v>
      </c>
      <c r="C316" s="52" t="s">
        <v>604</v>
      </c>
      <c r="D316" s="52" t="s">
        <v>605</v>
      </c>
      <c r="E316" s="52" t="s">
        <v>1479</v>
      </c>
      <c r="F316" s="52" t="s">
        <v>1264</v>
      </c>
      <c r="G316" s="216">
        <f t="shared" si="21"/>
        <v>292721.19999999995</v>
      </c>
      <c r="H316" s="213">
        <v>292.72</v>
      </c>
      <c r="I316" s="211">
        <v>292428.48</v>
      </c>
    </row>
    <row r="317" spans="1:9" s="254" customFormat="1" ht="13.5" customHeight="1">
      <c r="A317" s="54" t="s">
        <v>1480</v>
      </c>
      <c r="B317" s="55" t="s">
        <v>489</v>
      </c>
      <c r="C317" s="55" t="s">
        <v>604</v>
      </c>
      <c r="D317" s="55" t="s">
        <v>607</v>
      </c>
      <c r="E317" s="55"/>
      <c r="F317" s="55"/>
      <c r="G317" s="233">
        <f t="shared" si="21"/>
        <v>4608000</v>
      </c>
      <c r="H317" s="259">
        <f>H324+H318</f>
        <v>2900</v>
      </c>
      <c r="I317" s="259">
        <f>I324+I318</f>
        <v>4605100</v>
      </c>
    </row>
    <row r="318" spans="1:9" s="254" customFormat="1" ht="30" hidden="1">
      <c r="A318" s="51" t="s">
        <v>1068</v>
      </c>
      <c r="B318" s="52" t="s">
        <v>489</v>
      </c>
      <c r="C318" s="48" t="s">
        <v>604</v>
      </c>
      <c r="D318" s="48" t="s">
        <v>607</v>
      </c>
      <c r="E318" s="52" t="s">
        <v>1069</v>
      </c>
      <c r="F318" s="52"/>
      <c r="G318" s="216">
        <f t="shared" si="21"/>
        <v>0</v>
      </c>
      <c r="H318" s="213">
        <f aca="true" t="shared" si="28" ref="H318:I322">H319</f>
        <v>0</v>
      </c>
      <c r="I318" s="213">
        <f t="shared" si="28"/>
        <v>0</v>
      </c>
    </row>
    <row r="319" spans="1:9" s="254" customFormat="1" ht="45" hidden="1">
      <c r="A319" s="51" t="s">
        <v>1070</v>
      </c>
      <c r="B319" s="52" t="s">
        <v>489</v>
      </c>
      <c r="C319" s="48" t="s">
        <v>604</v>
      </c>
      <c r="D319" s="48" t="s">
        <v>607</v>
      </c>
      <c r="E319" s="52" t="s">
        <v>1071</v>
      </c>
      <c r="F319" s="52"/>
      <c r="G319" s="216">
        <f t="shared" si="21"/>
        <v>0</v>
      </c>
      <c r="H319" s="213">
        <f t="shared" si="28"/>
        <v>0</v>
      </c>
      <c r="I319" s="213">
        <f t="shared" si="28"/>
        <v>0</v>
      </c>
    </row>
    <row r="320" spans="1:9" s="254" customFormat="1" ht="60" hidden="1">
      <c r="A320" s="51" t="s">
        <v>380</v>
      </c>
      <c r="B320" s="52" t="s">
        <v>489</v>
      </c>
      <c r="C320" s="48" t="s">
        <v>604</v>
      </c>
      <c r="D320" s="48" t="s">
        <v>607</v>
      </c>
      <c r="E320" s="52" t="s">
        <v>1092</v>
      </c>
      <c r="F320" s="52"/>
      <c r="G320" s="216">
        <f t="shared" si="21"/>
        <v>0</v>
      </c>
      <c r="H320" s="213">
        <f t="shared" si="28"/>
        <v>0</v>
      </c>
      <c r="I320" s="213">
        <f t="shared" si="28"/>
        <v>0</v>
      </c>
    </row>
    <row r="321" spans="1:9" s="254" customFormat="1" ht="15" hidden="1">
      <c r="A321" s="51" t="s">
        <v>1464</v>
      </c>
      <c r="B321" s="52" t="s">
        <v>489</v>
      </c>
      <c r="C321" s="48" t="s">
        <v>604</v>
      </c>
      <c r="D321" s="48" t="s">
        <v>607</v>
      </c>
      <c r="E321" s="52" t="s">
        <v>1119</v>
      </c>
      <c r="F321" s="52"/>
      <c r="G321" s="216">
        <f t="shared" si="21"/>
        <v>0</v>
      </c>
      <c r="H321" s="213">
        <f t="shared" si="28"/>
        <v>0</v>
      </c>
      <c r="I321" s="213">
        <f t="shared" si="28"/>
        <v>0</v>
      </c>
    </row>
    <row r="322" spans="1:9" s="254" customFormat="1" ht="30" hidden="1">
      <c r="A322" s="51" t="s">
        <v>327</v>
      </c>
      <c r="B322" s="52" t="s">
        <v>489</v>
      </c>
      <c r="C322" s="48" t="s">
        <v>604</v>
      </c>
      <c r="D322" s="48" t="s">
        <v>607</v>
      </c>
      <c r="E322" s="52" t="s">
        <v>1119</v>
      </c>
      <c r="F322" s="52">
        <v>200</v>
      </c>
      <c r="G322" s="216">
        <f t="shared" si="21"/>
        <v>0</v>
      </c>
      <c r="H322" s="213">
        <f t="shared" si="28"/>
        <v>0</v>
      </c>
      <c r="I322" s="213">
        <f t="shared" si="28"/>
        <v>0</v>
      </c>
    </row>
    <row r="323" spans="1:9" s="254" customFormat="1" ht="30" hidden="1">
      <c r="A323" s="51" t="s">
        <v>328</v>
      </c>
      <c r="B323" s="52" t="s">
        <v>489</v>
      </c>
      <c r="C323" s="48" t="s">
        <v>604</v>
      </c>
      <c r="D323" s="48" t="s">
        <v>607</v>
      </c>
      <c r="E323" s="52" t="s">
        <v>1119</v>
      </c>
      <c r="F323" s="52">
        <v>240</v>
      </c>
      <c r="G323" s="216">
        <f t="shared" si="21"/>
        <v>0</v>
      </c>
      <c r="H323" s="213">
        <v>0</v>
      </c>
      <c r="I323" s="213"/>
    </row>
    <row r="324" spans="1:9" ht="30">
      <c r="A324" s="51" t="s">
        <v>1481</v>
      </c>
      <c r="B324" s="52" t="s">
        <v>489</v>
      </c>
      <c r="C324" s="52" t="s">
        <v>604</v>
      </c>
      <c r="D324" s="52" t="s">
        <v>607</v>
      </c>
      <c r="E324" s="52" t="s">
        <v>133</v>
      </c>
      <c r="F324" s="52"/>
      <c r="G324" s="216">
        <f t="shared" si="21"/>
        <v>4608000</v>
      </c>
      <c r="H324" s="213">
        <f aca="true" t="shared" si="29" ref="H324:I328">H325</f>
        <v>2900</v>
      </c>
      <c r="I324" s="213">
        <f t="shared" si="29"/>
        <v>4605100</v>
      </c>
    </row>
    <row r="325" spans="1:9" ht="60">
      <c r="A325" s="51" t="s">
        <v>1482</v>
      </c>
      <c r="B325" s="52" t="s">
        <v>489</v>
      </c>
      <c r="C325" s="52" t="s">
        <v>604</v>
      </c>
      <c r="D325" s="52" t="s">
        <v>607</v>
      </c>
      <c r="E325" s="52" t="s">
        <v>143</v>
      </c>
      <c r="F325" s="52"/>
      <c r="G325" s="216">
        <f t="shared" si="21"/>
        <v>4608000</v>
      </c>
      <c r="H325" s="213">
        <f t="shared" si="29"/>
        <v>2900</v>
      </c>
      <c r="I325" s="213">
        <f t="shared" si="29"/>
        <v>4605100</v>
      </c>
    </row>
    <row r="326" spans="1:9" ht="30">
      <c r="A326" s="51" t="s">
        <v>144</v>
      </c>
      <c r="B326" s="52" t="s">
        <v>489</v>
      </c>
      <c r="C326" s="52" t="s">
        <v>604</v>
      </c>
      <c r="D326" s="52" t="s">
        <v>607</v>
      </c>
      <c r="E326" s="52" t="s">
        <v>145</v>
      </c>
      <c r="F326" s="52"/>
      <c r="G326" s="216">
        <f t="shared" si="21"/>
        <v>4608000</v>
      </c>
      <c r="H326" s="213">
        <f t="shared" si="29"/>
        <v>2900</v>
      </c>
      <c r="I326" s="213">
        <f t="shared" si="29"/>
        <v>4605100</v>
      </c>
    </row>
    <row r="327" spans="1:9" ht="30">
      <c r="A327" s="51" t="s">
        <v>1483</v>
      </c>
      <c r="B327" s="52" t="s">
        <v>489</v>
      </c>
      <c r="C327" s="52" t="s">
        <v>604</v>
      </c>
      <c r="D327" s="52" t="s">
        <v>607</v>
      </c>
      <c r="E327" s="52" t="s">
        <v>1484</v>
      </c>
      <c r="F327" s="52"/>
      <c r="G327" s="216">
        <f t="shared" si="21"/>
        <v>4608000</v>
      </c>
      <c r="H327" s="213">
        <f t="shared" si="29"/>
        <v>2900</v>
      </c>
      <c r="I327" s="213">
        <f t="shared" si="29"/>
        <v>4605100</v>
      </c>
    </row>
    <row r="328" spans="1:9" ht="15">
      <c r="A328" s="51" t="s">
        <v>706</v>
      </c>
      <c r="B328" s="52" t="s">
        <v>489</v>
      </c>
      <c r="C328" s="52" t="s">
        <v>604</v>
      </c>
      <c r="D328" s="52" t="s">
        <v>607</v>
      </c>
      <c r="E328" s="52" t="s">
        <v>1484</v>
      </c>
      <c r="F328" s="52" t="s">
        <v>503</v>
      </c>
      <c r="G328" s="216">
        <f t="shared" si="21"/>
        <v>4608000</v>
      </c>
      <c r="H328" s="213">
        <f t="shared" si="29"/>
        <v>2900</v>
      </c>
      <c r="I328" s="213">
        <f t="shared" si="29"/>
        <v>4605100</v>
      </c>
    </row>
    <row r="329" spans="1:9" ht="15">
      <c r="A329" s="51" t="s">
        <v>1471</v>
      </c>
      <c r="B329" s="52" t="s">
        <v>489</v>
      </c>
      <c r="C329" s="52" t="s">
        <v>604</v>
      </c>
      <c r="D329" s="52" t="s">
        <v>607</v>
      </c>
      <c r="E329" s="52" t="s">
        <v>1484</v>
      </c>
      <c r="F329" s="52" t="s">
        <v>409</v>
      </c>
      <c r="G329" s="216">
        <f t="shared" si="21"/>
        <v>4608000</v>
      </c>
      <c r="H329" s="213">
        <v>2900</v>
      </c>
      <c r="I329" s="211">
        <v>4605100</v>
      </c>
    </row>
    <row r="330" spans="1:9" s="255" customFormat="1" ht="15">
      <c r="A330" s="54" t="s">
        <v>473</v>
      </c>
      <c r="B330" s="55" t="s">
        <v>489</v>
      </c>
      <c r="C330" s="55" t="s">
        <v>604</v>
      </c>
      <c r="D330" s="55" t="s">
        <v>619</v>
      </c>
      <c r="E330" s="58"/>
      <c r="F330" s="58"/>
      <c r="G330" s="233">
        <f t="shared" si="21"/>
        <v>41452500</v>
      </c>
      <c r="H330" s="209">
        <f>H337+H331</f>
        <v>3034100</v>
      </c>
      <c r="I330" s="209">
        <f>I337+I331</f>
        <v>38418400</v>
      </c>
    </row>
    <row r="331" spans="1:9" s="255" customFormat="1" ht="30" hidden="1">
      <c r="A331" s="51" t="s">
        <v>1068</v>
      </c>
      <c r="B331" s="52" t="s">
        <v>489</v>
      </c>
      <c r="C331" s="48" t="s">
        <v>604</v>
      </c>
      <c r="D331" s="48" t="s">
        <v>619</v>
      </c>
      <c r="E331" s="52" t="s">
        <v>1069</v>
      </c>
      <c r="F331" s="52"/>
      <c r="G331" s="216">
        <f t="shared" si="21"/>
        <v>0</v>
      </c>
      <c r="H331" s="211">
        <f aca="true" t="shared" si="30" ref="H331:I335">H332</f>
        <v>0</v>
      </c>
      <c r="I331" s="211">
        <f t="shared" si="30"/>
        <v>0</v>
      </c>
    </row>
    <row r="332" spans="1:9" s="255" customFormat="1" ht="45" hidden="1">
      <c r="A332" s="51" t="s">
        <v>1070</v>
      </c>
      <c r="B332" s="52" t="s">
        <v>489</v>
      </c>
      <c r="C332" s="48" t="s">
        <v>604</v>
      </c>
      <c r="D332" s="48" t="s">
        <v>619</v>
      </c>
      <c r="E332" s="52" t="s">
        <v>1071</v>
      </c>
      <c r="F332" s="52"/>
      <c r="G332" s="216">
        <f t="shared" si="21"/>
        <v>0</v>
      </c>
      <c r="H332" s="211">
        <f t="shared" si="30"/>
        <v>0</v>
      </c>
      <c r="I332" s="211">
        <f t="shared" si="30"/>
        <v>0</v>
      </c>
    </row>
    <row r="333" spans="1:9" s="255" customFormat="1" ht="60" hidden="1">
      <c r="A333" s="51" t="s">
        <v>380</v>
      </c>
      <c r="B333" s="52" t="s">
        <v>489</v>
      </c>
      <c r="C333" s="48" t="s">
        <v>604</v>
      </c>
      <c r="D333" s="48" t="s">
        <v>619</v>
      </c>
      <c r="E333" s="52" t="s">
        <v>1092</v>
      </c>
      <c r="F333" s="52"/>
      <c r="G333" s="216">
        <f t="shared" si="21"/>
        <v>0</v>
      </c>
      <c r="H333" s="211">
        <f t="shared" si="30"/>
        <v>0</v>
      </c>
      <c r="I333" s="211">
        <f t="shared" si="30"/>
        <v>0</v>
      </c>
    </row>
    <row r="334" spans="1:9" s="255" customFormat="1" ht="15" hidden="1">
      <c r="A334" s="51" t="s">
        <v>1464</v>
      </c>
      <c r="B334" s="52" t="s">
        <v>489</v>
      </c>
      <c r="C334" s="48" t="s">
        <v>604</v>
      </c>
      <c r="D334" s="48" t="s">
        <v>619</v>
      </c>
      <c r="E334" s="52" t="s">
        <v>1119</v>
      </c>
      <c r="F334" s="52"/>
      <c r="G334" s="216">
        <f t="shared" si="21"/>
        <v>0</v>
      </c>
      <c r="H334" s="211">
        <f t="shared" si="30"/>
        <v>0</v>
      </c>
      <c r="I334" s="211">
        <f t="shared" si="30"/>
        <v>0</v>
      </c>
    </row>
    <row r="335" spans="1:9" s="255" customFormat="1" ht="30" hidden="1">
      <c r="A335" s="51" t="s">
        <v>327</v>
      </c>
      <c r="B335" s="52" t="s">
        <v>489</v>
      </c>
      <c r="C335" s="48" t="s">
        <v>604</v>
      </c>
      <c r="D335" s="48" t="s">
        <v>619</v>
      </c>
      <c r="E335" s="52" t="s">
        <v>1119</v>
      </c>
      <c r="F335" s="52">
        <v>200</v>
      </c>
      <c r="G335" s="216">
        <f t="shared" si="21"/>
        <v>0</v>
      </c>
      <c r="H335" s="211">
        <f t="shared" si="30"/>
        <v>0</v>
      </c>
      <c r="I335" s="211">
        <f t="shared" si="30"/>
        <v>0</v>
      </c>
    </row>
    <row r="336" spans="1:9" s="255" customFormat="1" ht="30" hidden="1">
      <c r="A336" s="51" t="s">
        <v>328</v>
      </c>
      <c r="B336" s="52" t="s">
        <v>489</v>
      </c>
      <c r="C336" s="48" t="s">
        <v>604</v>
      </c>
      <c r="D336" s="48" t="s">
        <v>619</v>
      </c>
      <c r="E336" s="52" t="s">
        <v>1119</v>
      </c>
      <c r="F336" s="52">
        <v>240</v>
      </c>
      <c r="G336" s="216">
        <f t="shared" si="21"/>
        <v>0</v>
      </c>
      <c r="H336" s="211">
        <v>0</v>
      </c>
      <c r="I336" s="211"/>
    </row>
    <row r="337" spans="1:9" s="255" customFormat="1" ht="30">
      <c r="A337" s="51" t="s">
        <v>1247</v>
      </c>
      <c r="B337" s="52" t="s">
        <v>489</v>
      </c>
      <c r="C337" s="52" t="s">
        <v>604</v>
      </c>
      <c r="D337" s="52" t="s">
        <v>619</v>
      </c>
      <c r="E337" s="52" t="s">
        <v>373</v>
      </c>
      <c r="F337" s="53"/>
      <c r="G337" s="216">
        <f t="shared" si="21"/>
        <v>41452500</v>
      </c>
      <c r="H337" s="251">
        <f>H338+H370</f>
        <v>3034100</v>
      </c>
      <c r="I337" s="251">
        <f>I338+I370</f>
        <v>38418400</v>
      </c>
    </row>
    <row r="338" spans="1:9" s="255" customFormat="1" ht="30">
      <c r="A338" s="51" t="s">
        <v>1248</v>
      </c>
      <c r="B338" s="52" t="s">
        <v>489</v>
      </c>
      <c r="C338" s="52" t="s">
        <v>604</v>
      </c>
      <c r="D338" s="52" t="s">
        <v>619</v>
      </c>
      <c r="E338" s="52" t="s">
        <v>374</v>
      </c>
      <c r="F338" s="53"/>
      <c r="G338" s="216">
        <f t="shared" si="21"/>
        <v>41269500</v>
      </c>
      <c r="H338" s="251">
        <f>H339</f>
        <v>2851100</v>
      </c>
      <c r="I338" s="251">
        <f>I339</f>
        <v>38418400</v>
      </c>
    </row>
    <row r="339" spans="1:9" s="255" customFormat="1" ht="30">
      <c r="A339" s="51" t="s">
        <v>375</v>
      </c>
      <c r="B339" s="52" t="s">
        <v>489</v>
      </c>
      <c r="C339" s="52" t="s">
        <v>604</v>
      </c>
      <c r="D339" s="52" t="s">
        <v>619</v>
      </c>
      <c r="E339" s="52" t="s">
        <v>901</v>
      </c>
      <c r="F339" s="52"/>
      <c r="G339" s="216">
        <f t="shared" si="21"/>
        <v>41269500</v>
      </c>
      <c r="H339" s="251">
        <f>H340+H344+H364+H367+H352+H355+H358+H361+H349</f>
        <v>2851100</v>
      </c>
      <c r="I339" s="251">
        <f>I340+I344+I364+I367+I352+I355+I358+I361+I349</f>
        <v>38418400</v>
      </c>
    </row>
    <row r="340" spans="1:9" ht="60" hidden="1">
      <c r="A340" s="51" t="s">
        <v>1249</v>
      </c>
      <c r="B340" s="52" t="s">
        <v>489</v>
      </c>
      <c r="C340" s="52" t="s">
        <v>604</v>
      </c>
      <c r="D340" s="52" t="s">
        <v>619</v>
      </c>
      <c r="E340" s="52" t="s">
        <v>1250</v>
      </c>
      <c r="F340" s="52"/>
      <c r="G340" s="216">
        <f t="shared" si="21"/>
        <v>0</v>
      </c>
      <c r="H340" s="251">
        <f>H341</f>
        <v>0</v>
      </c>
      <c r="I340" s="251">
        <f>I341</f>
        <v>0</v>
      </c>
    </row>
    <row r="341" spans="1:9" ht="30" hidden="1">
      <c r="A341" s="51" t="s">
        <v>327</v>
      </c>
      <c r="B341" s="52" t="s">
        <v>489</v>
      </c>
      <c r="C341" s="52" t="s">
        <v>604</v>
      </c>
      <c r="D341" s="52" t="s">
        <v>619</v>
      </c>
      <c r="E341" s="52" t="s">
        <v>1250</v>
      </c>
      <c r="F341" s="52" t="s">
        <v>495</v>
      </c>
      <c r="G341" s="216">
        <f t="shared" si="21"/>
        <v>0</v>
      </c>
      <c r="H341" s="251">
        <f>H342+H343</f>
        <v>0</v>
      </c>
      <c r="I341" s="251">
        <f>I342+I343</f>
        <v>0</v>
      </c>
    </row>
    <row r="342" spans="1:9" ht="30" hidden="1">
      <c r="A342" s="51" t="s">
        <v>1251</v>
      </c>
      <c r="B342" s="52" t="s">
        <v>489</v>
      </c>
      <c r="C342" s="52" t="s">
        <v>604</v>
      </c>
      <c r="D342" s="52" t="s">
        <v>619</v>
      </c>
      <c r="E342" s="52" t="s">
        <v>1250</v>
      </c>
      <c r="F342" s="52" t="s">
        <v>329</v>
      </c>
      <c r="G342" s="216">
        <f t="shared" si="21"/>
        <v>0</v>
      </c>
      <c r="H342" s="251"/>
      <c r="I342" s="251">
        <v>0</v>
      </c>
    </row>
    <row r="343" spans="1:9" ht="45" hidden="1">
      <c r="A343" s="51" t="s">
        <v>1252</v>
      </c>
      <c r="B343" s="52" t="s">
        <v>489</v>
      </c>
      <c r="C343" s="52" t="s">
        <v>604</v>
      </c>
      <c r="D343" s="52" t="s">
        <v>619</v>
      </c>
      <c r="E343" s="52" t="s">
        <v>1250</v>
      </c>
      <c r="F343" s="52" t="s">
        <v>329</v>
      </c>
      <c r="G343" s="216">
        <f t="shared" si="21"/>
        <v>0</v>
      </c>
      <c r="H343" s="251">
        <v>0</v>
      </c>
      <c r="I343" s="251"/>
    </row>
    <row r="344" spans="1:9" ht="45" hidden="1">
      <c r="A344" s="51" t="s">
        <v>1081</v>
      </c>
      <c r="B344" s="52" t="s">
        <v>489</v>
      </c>
      <c r="C344" s="52" t="s">
        <v>604</v>
      </c>
      <c r="D344" s="52" t="s">
        <v>619</v>
      </c>
      <c r="E344" s="52" t="s">
        <v>1082</v>
      </c>
      <c r="F344" s="52"/>
      <c r="G344" s="216">
        <f t="shared" si="21"/>
        <v>0</v>
      </c>
      <c r="H344" s="251">
        <f>H345+H347</f>
        <v>0</v>
      </c>
      <c r="I344" s="251">
        <f>I345+I347</f>
        <v>0</v>
      </c>
    </row>
    <row r="345" spans="1:9" ht="30" hidden="1">
      <c r="A345" s="51" t="s">
        <v>327</v>
      </c>
      <c r="B345" s="52" t="s">
        <v>489</v>
      </c>
      <c r="C345" s="52" t="s">
        <v>604</v>
      </c>
      <c r="D345" s="52" t="s">
        <v>619</v>
      </c>
      <c r="E345" s="52" t="s">
        <v>1082</v>
      </c>
      <c r="F345" s="52" t="s">
        <v>495</v>
      </c>
      <c r="G345" s="216">
        <f t="shared" si="21"/>
        <v>0</v>
      </c>
      <c r="H345" s="251">
        <f>H346</f>
        <v>0</v>
      </c>
      <c r="I345" s="251">
        <f>I346</f>
        <v>0</v>
      </c>
    </row>
    <row r="346" spans="1:9" ht="30" hidden="1">
      <c r="A346" s="51" t="s">
        <v>328</v>
      </c>
      <c r="B346" s="52" t="s">
        <v>489</v>
      </c>
      <c r="C346" s="52" t="s">
        <v>604</v>
      </c>
      <c r="D346" s="52" t="s">
        <v>619</v>
      </c>
      <c r="E346" s="52" t="s">
        <v>1082</v>
      </c>
      <c r="F346" s="52" t="s">
        <v>329</v>
      </c>
      <c r="G346" s="216">
        <f t="shared" si="21"/>
        <v>0</v>
      </c>
      <c r="H346" s="251"/>
      <c r="I346" s="251">
        <v>0</v>
      </c>
    </row>
    <row r="347" spans="1:9" ht="15" hidden="1">
      <c r="A347" s="51" t="s">
        <v>365</v>
      </c>
      <c r="B347" s="52" t="s">
        <v>489</v>
      </c>
      <c r="C347" s="52" t="s">
        <v>604</v>
      </c>
      <c r="D347" s="52" t="s">
        <v>619</v>
      </c>
      <c r="E347" s="52" t="s">
        <v>1082</v>
      </c>
      <c r="F347" s="52" t="s">
        <v>500</v>
      </c>
      <c r="G347" s="216">
        <f t="shared" si="21"/>
        <v>0</v>
      </c>
      <c r="H347" s="251">
        <f>H348</f>
        <v>0</v>
      </c>
      <c r="I347" s="251">
        <f>I348</f>
        <v>0</v>
      </c>
    </row>
    <row r="348" spans="1:9" ht="15" hidden="1">
      <c r="A348" s="51" t="s">
        <v>330</v>
      </c>
      <c r="B348" s="52" t="s">
        <v>489</v>
      </c>
      <c r="C348" s="52" t="s">
        <v>604</v>
      </c>
      <c r="D348" s="52" t="s">
        <v>619</v>
      </c>
      <c r="E348" s="52" t="s">
        <v>1082</v>
      </c>
      <c r="F348" s="52" t="s">
        <v>331</v>
      </c>
      <c r="G348" s="216">
        <f t="shared" si="21"/>
        <v>0</v>
      </c>
      <c r="H348" s="251"/>
      <c r="I348" s="251">
        <v>0</v>
      </c>
    </row>
    <row r="349" spans="1:9" ht="45" hidden="1">
      <c r="A349" s="51" t="s">
        <v>1083</v>
      </c>
      <c r="B349" s="52" t="s">
        <v>489</v>
      </c>
      <c r="C349" s="52" t="s">
        <v>604</v>
      </c>
      <c r="D349" s="52" t="s">
        <v>619</v>
      </c>
      <c r="E349" s="52" t="s">
        <v>1084</v>
      </c>
      <c r="F349" s="52"/>
      <c r="G349" s="216">
        <f t="shared" si="21"/>
        <v>0</v>
      </c>
      <c r="H349" s="251">
        <f>H350</f>
        <v>0</v>
      </c>
      <c r="I349" s="251">
        <f>I350</f>
        <v>0</v>
      </c>
    </row>
    <row r="350" spans="1:9" ht="30" hidden="1">
      <c r="A350" s="51" t="s">
        <v>327</v>
      </c>
      <c r="B350" s="52" t="s">
        <v>489</v>
      </c>
      <c r="C350" s="52" t="s">
        <v>604</v>
      </c>
      <c r="D350" s="52" t="s">
        <v>619</v>
      </c>
      <c r="E350" s="52" t="s">
        <v>1084</v>
      </c>
      <c r="F350" s="52" t="s">
        <v>495</v>
      </c>
      <c r="G350" s="216">
        <f t="shared" si="21"/>
        <v>0</v>
      </c>
      <c r="H350" s="251">
        <f>H351</f>
        <v>0</v>
      </c>
      <c r="I350" s="251">
        <f>I351</f>
        <v>0</v>
      </c>
    </row>
    <row r="351" spans="1:9" ht="30" hidden="1">
      <c r="A351" s="51" t="s">
        <v>328</v>
      </c>
      <c r="B351" s="52" t="s">
        <v>489</v>
      </c>
      <c r="C351" s="52" t="s">
        <v>604</v>
      </c>
      <c r="D351" s="52" t="s">
        <v>619</v>
      </c>
      <c r="E351" s="52" t="s">
        <v>1084</v>
      </c>
      <c r="F351" s="52" t="s">
        <v>329</v>
      </c>
      <c r="G351" s="216">
        <f t="shared" si="21"/>
        <v>0</v>
      </c>
      <c r="H351" s="251"/>
      <c r="I351" s="251">
        <v>0</v>
      </c>
    </row>
    <row r="352" spans="1:9" ht="45">
      <c r="A352" s="51" t="s">
        <v>1081</v>
      </c>
      <c r="B352" s="52" t="s">
        <v>489</v>
      </c>
      <c r="C352" s="52" t="s">
        <v>604</v>
      </c>
      <c r="D352" s="52" t="s">
        <v>619</v>
      </c>
      <c r="E352" s="52" t="s">
        <v>1085</v>
      </c>
      <c r="F352" s="52"/>
      <c r="G352" s="216">
        <f t="shared" si="21"/>
        <v>14119700</v>
      </c>
      <c r="H352" s="251">
        <f>H353</f>
        <v>1412000</v>
      </c>
      <c r="I352" s="251">
        <f>I353</f>
        <v>12707700</v>
      </c>
    </row>
    <row r="353" spans="1:9" ht="30">
      <c r="A353" s="51" t="s">
        <v>327</v>
      </c>
      <c r="B353" s="52" t="s">
        <v>489</v>
      </c>
      <c r="C353" s="52" t="s">
        <v>604</v>
      </c>
      <c r="D353" s="52" t="s">
        <v>619</v>
      </c>
      <c r="E353" s="52" t="s">
        <v>1085</v>
      </c>
      <c r="F353" s="52" t="s">
        <v>495</v>
      </c>
      <c r="G353" s="216">
        <f t="shared" si="21"/>
        <v>14119700</v>
      </c>
      <c r="H353" s="251">
        <f>H354</f>
        <v>1412000</v>
      </c>
      <c r="I353" s="251">
        <f>I354</f>
        <v>12707700</v>
      </c>
    </row>
    <row r="354" spans="1:9" ht="30">
      <c r="A354" s="51" t="s">
        <v>328</v>
      </c>
      <c r="B354" s="52" t="s">
        <v>489</v>
      </c>
      <c r="C354" s="52" t="s">
        <v>604</v>
      </c>
      <c r="D354" s="52" t="s">
        <v>619</v>
      </c>
      <c r="E354" s="52" t="s">
        <v>1085</v>
      </c>
      <c r="F354" s="52" t="s">
        <v>329</v>
      </c>
      <c r="G354" s="216">
        <f t="shared" si="21"/>
        <v>14119700</v>
      </c>
      <c r="H354" s="251">
        <v>1412000</v>
      </c>
      <c r="I354" s="251">
        <v>12707700</v>
      </c>
    </row>
    <row r="355" spans="1:9" ht="45">
      <c r="A355" s="51" t="s">
        <v>1083</v>
      </c>
      <c r="B355" s="52" t="s">
        <v>489</v>
      </c>
      <c r="C355" s="52" t="s">
        <v>604</v>
      </c>
      <c r="D355" s="52" t="s">
        <v>619</v>
      </c>
      <c r="E355" s="52" t="s">
        <v>1086</v>
      </c>
      <c r="F355" s="52"/>
      <c r="G355" s="216">
        <f t="shared" si="21"/>
        <v>14391000</v>
      </c>
      <c r="H355" s="251">
        <f>H356</f>
        <v>1439100</v>
      </c>
      <c r="I355" s="251">
        <f>I356</f>
        <v>12951900</v>
      </c>
    </row>
    <row r="356" spans="1:9" ht="30">
      <c r="A356" s="51" t="s">
        <v>327</v>
      </c>
      <c r="B356" s="52" t="s">
        <v>489</v>
      </c>
      <c r="C356" s="52" t="s">
        <v>604</v>
      </c>
      <c r="D356" s="52" t="s">
        <v>619</v>
      </c>
      <c r="E356" s="52" t="s">
        <v>1086</v>
      </c>
      <c r="F356" s="52" t="s">
        <v>495</v>
      </c>
      <c r="G356" s="216">
        <f t="shared" si="21"/>
        <v>14391000</v>
      </c>
      <c r="H356" s="251">
        <f>H357</f>
        <v>1439100</v>
      </c>
      <c r="I356" s="251">
        <f>I357</f>
        <v>12951900</v>
      </c>
    </row>
    <row r="357" spans="1:9" ht="30">
      <c r="A357" s="51" t="s">
        <v>328</v>
      </c>
      <c r="B357" s="52" t="s">
        <v>489</v>
      </c>
      <c r="C357" s="52" t="s">
        <v>604</v>
      </c>
      <c r="D357" s="52" t="s">
        <v>619</v>
      </c>
      <c r="E357" s="52" t="s">
        <v>1086</v>
      </c>
      <c r="F357" s="52" t="s">
        <v>329</v>
      </c>
      <c r="G357" s="216">
        <f t="shared" si="21"/>
        <v>14391000</v>
      </c>
      <c r="H357" s="251">
        <v>1439100</v>
      </c>
      <c r="I357" s="251">
        <v>12951900</v>
      </c>
    </row>
    <row r="358" spans="1:9" ht="45">
      <c r="A358" s="51" t="s">
        <v>1087</v>
      </c>
      <c r="B358" s="52" t="s">
        <v>489</v>
      </c>
      <c r="C358" s="52" t="s">
        <v>604</v>
      </c>
      <c r="D358" s="52" t="s">
        <v>619</v>
      </c>
      <c r="E358" s="52" t="s">
        <v>1088</v>
      </c>
      <c r="F358" s="52"/>
      <c r="G358" s="216">
        <f t="shared" si="21"/>
        <v>8055800</v>
      </c>
      <c r="H358" s="251">
        <f>H359</f>
        <v>0</v>
      </c>
      <c r="I358" s="251">
        <f>I359</f>
        <v>8055800</v>
      </c>
    </row>
    <row r="359" spans="1:9" ht="15">
      <c r="A359" s="51" t="s">
        <v>706</v>
      </c>
      <c r="B359" s="52" t="s">
        <v>489</v>
      </c>
      <c r="C359" s="52" t="s">
        <v>604</v>
      </c>
      <c r="D359" s="52" t="s">
        <v>619</v>
      </c>
      <c r="E359" s="52" t="s">
        <v>1088</v>
      </c>
      <c r="F359" s="52" t="s">
        <v>503</v>
      </c>
      <c r="G359" s="216">
        <f t="shared" si="21"/>
        <v>8055800</v>
      </c>
      <c r="H359" s="251">
        <f>H360</f>
        <v>0</v>
      </c>
      <c r="I359" s="251">
        <f>I360</f>
        <v>8055800</v>
      </c>
    </row>
    <row r="360" spans="1:9" ht="15">
      <c r="A360" s="51" t="s">
        <v>408</v>
      </c>
      <c r="B360" s="52" t="s">
        <v>489</v>
      </c>
      <c r="C360" s="52" t="s">
        <v>604</v>
      </c>
      <c r="D360" s="52" t="s">
        <v>619</v>
      </c>
      <c r="E360" s="52" t="s">
        <v>1088</v>
      </c>
      <c r="F360" s="52" t="s">
        <v>409</v>
      </c>
      <c r="G360" s="216">
        <f t="shared" si="21"/>
        <v>8055800</v>
      </c>
      <c r="H360" s="251">
        <v>0</v>
      </c>
      <c r="I360" s="251">
        <v>8055800</v>
      </c>
    </row>
    <row r="361" spans="1:9" ht="30">
      <c r="A361" s="51" t="s">
        <v>1089</v>
      </c>
      <c r="B361" s="52" t="s">
        <v>489</v>
      </c>
      <c r="C361" s="52" t="s">
        <v>604</v>
      </c>
      <c r="D361" s="52" t="s">
        <v>619</v>
      </c>
      <c r="E361" s="52" t="s">
        <v>1090</v>
      </c>
      <c r="F361" s="52"/>
      <c r="G361" s="216">
        <f t="shared" si="21"/>
        <v>3421500</v>
      </c>
      <c r="H361" s="251">
        <f>H362</f>
        <v>0</v>
      </c>
      <c r="I361" s="251">
        <f>I362</f>
        <v>3421500</v>
      </c>
    </row>
    <row r="362" spans="1:9" ht="15">
      <c r="A362" s="51" t="s">
        <v>706</v>
      </c>
      <c r="B362" s="52" t="s">
        <v>489</v>
      </c>
      <c r="C362" s="52" t="s">
        <v>604</v>
      </c>
      <c r="D362" s="52" t="s">
        <v>619</v>
      </c>
      <c r="E362" s="52" t="s">
        <v>1090</v>
      </c>
      <c r="F362" s="52" t="s">
        <v>503</v>
      </c>
      <c r="G362" s="216">
        <f t="shared" si="21"/>
        <v>3421500</v>
      </c>
      <c r="H362" s="251">
        <f>H363</f>
        <v>0</v>
      </c>
      <c r="I362" s="251">
        <f>I363</f>
        <v>3421500</v>
      </c>
    </row>
    <row r="363" spans="1:9" ht="17.25" customHeight="1">
      <c r="A363" s="51" t="s">
        <v>408</v>
      </c>
      <c r="B363" s="52" t="s">
        <v>489</v>
      </c>
      <c r="C363" s="52" t="s">
        <v>604</v>
      </c>
      <c r="D363" s="52" t="s">
        <v>619</v>
      </c>
      <c r="E363" s="52" t="s">
        <v>1090</v>
      </c>
      <c r="F363" s="52" t="s">
        <v>409</v>
      </c>
      <c r="G363" s="216">
        <f t="shared" si="21"/>
        <v>3421500</v>
      </c>
      <c r="H363" s="251">
        <v>0</v>
      </c>
      <c r="I363" s="251">
        <v>3421500</v>
      </c>
    </row>
    <row r="364" spans="1:9" ht="45" hidden="1">
      <c r="A364" s="51" t="s">
        <v>1253</v>
      </c>
      <c r="B364" s="52" t="s">
        <v>489</v>
      </c>
      <c r="C364" s="52" t="s">
        <v>604</v>
      </c>
      <c r="D364" s="52" t="s">
        <v>619</v>
      </c>
      <c r="E364" s="52" t="s">
        <v>1254</v>
      </c>
      <c r="F364" s="52"/>
      <c r="G364" s="216">
        <f t="shared" si="21"/>
        <v>0</v>
      </c>
      <c r="H364" s="251">
        <f>H365</f>
        <v>0</v>
      </c>
      <c r="I364" s="251">
        <f>I365</f>
        <v>0</v>
      </c>
    </row>
    <row r="365" spans="1:9" ht="15" hidden="1">
      <c r="A365" s="51" t="s">
        <v>706</v>
      </c>
      <c r="B365" s="52" t="s">
        <v>489</v>
      </c>
      <c r="C365" s="52" t="s">
        <v>604</v>
      </c>
      <c r="D365" s="52" t="s">
        <v>619</v>
      </c>
      <c r="E365" s="52" t="s">
        <v>1254</v>
      </c>
      <c r="F365" s="52" t="s">
        <v>503</v>
      </c>
      <c r="G365" s="216">
        <f t="shared" si="21"/>
        <v>0</v>
      </c>
      <c r="H365" s="251">
        <f>H366</f>
        <v>0</v>
      </c>
      <c r="I365" s="251">
        <f>I366</f>
        <v>0</v>
      </c>
    </row>
    <row r="366" spans="1:9" ht="15" hidden="1">
      <c r="A366" s="51" t="s">
        <v>408</v>
      </c>
      <c r="B366" s="52" t="s">
        <v>489</v>
      </c>
      <c r="C366" s="52" t="s">
        <v>604</v>
      </c>
      <c r="D366" s="52" t="s">
        <v>619</v>
      </c>
      <c r="E366" s="52" t="s">
        <v>1254</v>
      </c>
      <c r="F366" s="52" t="s">
        <v>409</v>
      </c>
      <c r="G366" s="216">
        <f t="shared" si="21"/>
        <v>0</v>
      </c>
      <c r="H366" s="251">
        <v>0</v>
      </c>
      <c r="I366" s="251"/>
    </row>
    <row r="367" spans="1:9" ht="45">
      <c r="A367" s="57" t="s">
        <v>138</v>
      </c>
      <c r="B367" s="48" t="s">
        <v>489</v>
      </c>
      <c r="C367" s="48" t="s">
        <v>604</v>
      </c>
      <c r="D367" s="48" t="s">
        <v>619</v>
      </c>
      <c r="E367" s="48" t="s">
        <v>1091</v>
      </c>
      <c r="F367" s="48"/>
      <c r="G367" s="216">
        <f t="shared" si="21"/>
        <v>1281500</v>
      </c>
      <c r="H367" s="251">
        <f>H368</f>
        <v>0</v>
      </c>
      <c r="I367" s="251">
        <f>I368</f>
        <v>1281500</v>
      </c>
    </row>
    <row r="368" spans="1:9" ht="15">
      <c r="A368" s="57" t="s">
        <v>706</v>
      </c>
      <c r="B368" s="48" t="s">
        <v>489</v>
      </c>
      <c r="C368" s="48" t="s">
        <v>604</v>
      </c>
      <c r="D368" s="48" t="s">
        <v>619</v>
      </c>
      <c r="E368" s="48" t="s">
        <v>1091</v>
      </c>
      <c r="F368" s="48" t="s">
        <v>503</v>
      </c>
      <c r="G368" s="216">
        <f t="shared" si="21"/>
        <v>1281500</v>
      </c>
      <c r="H368" s="251">
        <f>H369</f>
        <v>0</v>
      </c>
      <c r="I368" s="251">
        <f>I369</f>
        <v>1281500</v>
      </c>
    </row>
    <row r="369" spans="1:9" ht="15">
      <c r="A369" s="57" t="s">
        <v>408</v>
      </c>
      <c r="B369" s="48" t="s">
        <v>489</v>
      </c>
      <c r="C369" s="48" t="s">
        <v>604</v>
      </c>
      <c r="D369" s="48" t="s">
        <v>619</v>
      </c>
      <c r="E369" s="48" t="s">
        <v>1091</v>
      </c>
      <c r="F369" s="48" t="s">
        <v>409</v>
      </c>
      <c r="G369" s="216">
        <f t="shared" si="21"/>
        <v>1281500</v>
      </c>
      <c r="H369" s="251">
        <v>0</v>
      </c>
      <c r="I369" s="251">
        <v>1281500</v>
      </c>
    </row>
    <row r="370" spans="1:9" ht="30">
      <c r="A370" s="57" t="s">
        <v>127</v>
      </c>
      <c r="B370" s="48" t="s">
        <v>489</v>
      </c>
      <c r="C370" s="48" t="s">
        <v>604</v>
      </c>
      <c r="D370" s="48" t="s">
        <v>619</v>
      </c>
      <c r="E370" s="48" t="s">
        <v>128</v>
      </c>
      <c r="F370" s="48"/>
      <c r="G370" s="216">
        <f t="shared" si="21"/>
        <v>183000</v>
      </c>
      <c r="H370" s="251">
        <f aca="true" t="shared" si="31" ref="H370:I373">H371</f>
        <v>183000</v>
      </c>
      <c r="I370" s="251">
        <f t="shared" si="31"/>
        <v>0</v>
      </c>
    </row>
    <row r="371" spans="1:9" ht="30">
      <c r="A371" s="57" t="s">
        <v>129</v>
      </c>
      <c r="B371" s="48" t="s">
        <v>489</v>
      </c>
      <c r="C371" s="48" t="s">
        <v>604</v>
      </c>
      <c r="D371" s="48" t="s">
        <v>619</v>
      </c>
      <c r="E371" s="48" t="s">
        <v>130</v>
      </c>
      <c r="F371" s="48"/>
      <c r="G371" s="216">
        <f t="shared" si="21"/>
        <v>183000</v>
      </c>
      <c r="H371" s="251">
        <f t="shared" si="31"/>
        <v>183000</v>
      </c>
      <c r="I371" s="251">
        <f t="shared" si="31"/>
        <v>0</v>
      </c>
    </row>
    <row r="372" spans="1:9" ht="30">
      <c r="A372" s="57" t="s">
        <v>902</v>
      </c>
      <c r="B372" s="48" t="s">
        <v>489</v>
      </c>
      <c r="C372" s="48" t="s">
        <v>604</v>
      </c>
      <c r="D372" s="48" t="s">
        <v>619</v>
      </c>
      <c r="E372" s="48" t="s">
        <v>903</v>
      </c>
      <c r="F372" s="48"/>
      <c r="G372" s="216">
        <f t="shared" si="21"/>
        <v>183000</v>
      </c>
      <c r="H372" s="251">
        <f t="shared" si="31"/>
        <v>183000</v>
      </c>
      <c r="I372" s="251">
        <f t="shared" si="31"/>
        <v>0</v>
      </c>
    </row>
    <row r="373" spans="1:9" ht="30">
      <c r="A373" s="51" t="s">
        <v>327</v>
      </c>
      <c r="B373" s="48" t="s">
        <v>489</v>
      </c>
      <c r="C373" s="48" t="s">
        <v>604</v>
      </c>
      <c r="D373" s="48" t="s">
        <v>619</v>
      </c>
      <c r="E373" s="48" t="s">
        <v>903</v>
      </c>
      <c r="F373" s="52" t="s">
        <v>495</v>
      </c>
      <c r="G373" s="216">
        <f t="shared" si="21"/>
        <v>183000</v>
      </c>
      <c r="H373" s="251">
        <f t="shared" si="31"/>
        <v>183000</v>
      </c>
      <c r="I373" s="251">
        <f t="shared" si="31"/>
        <v>0</v>
      </c>
    </row>
    <row r="374" spans="1:9" ht="30">
      <c r="A374" s="51" t="s">
        <v>328</v>
      </c>
      <c r="B374" s="48" t="s">
        <v>489</v>
      </c>
      <c r="C374" s="48" t="s">
        <v>604</v>
      </c>
      <c r="D374" s="48" t="s">
        <v>619</v>
      </c>
      <c r="E374" s="48" t="s">
        <v>903</v>
      </c>
      <c r="F374" s="52" t="s">
        <v>329</v>
      </c>
      <c r="G374" s="216">
        <f t="shared" si="21"/>
        <v>183000</v>
      </c>
      <c r="H374" s="251">
        <v>183000</v>
      </c>
      <c r="I374" s="251">
        <v>0</v>
      </c>
    </row>
    <row r="375" spans="1:9" s="254" customFormat="1" ht="15">
      <c r="A375" s="61" t="s">
        <v>775</v>
      </c>
      <c r="B375" s="56" t="s">
        <v>489</v>
      </c>
      <c r="C375" s="56" t="s">
        <v>604</v>
      </c>
      <c r="D375" s="56" t="s">
        <v>609</v>
      </c>
      <c r="E375" s="56"/>
      <c r="F375" s="56"/>
      <c r="G375" s="233">
        <f t="shared" si="21"/>
        <v>182962</v>
      </c>
      <c r="H375" s="252">
        <f>H376+H388+H382</f>
        <v>182962</v>
      </c>
      <c r="I375" s="252">
        <f>I376+I388+I382</f>
        <v>0</v>
      </c>
    </row>
    <row r="376" spans="1:9" ht="30">
      <c r="A376" s="57" t="s">
        <v>1203</v>
      </c>
      <c r="B376" s="48" t="s">
        <v>489</v>
      </c>
      <c r="C376" s="48" t="s">
        <v>604</v>
      </c>
      <c r="D376" s="48" t="s">
        <v>609</v>
      </c>
      <c r="E376" s="48" t="s">
        <v>1204</v>
      </c>
      <c r="F376" s="48"/>
      <c r="G376" s="216">
        <f t="shared" si="21"/>
        <v>182962</v>
      </c>
      <c r="H376" s="251">
        <f aca="true" t="shared" si="32" ref="H376:I380">H377</f>
        <v>182962</v>
      </c>
      <c r="I376" s="251">
        <f t="shared" si="32"/>
        <v>0</v>
      </c>
    </row>
    <row r="377" spans="1:9" ht="45">
      <c r="A377" s="57" t="s">
        <v>1205</v>
      </c>
      <c r="B377" s="48" t="s">
        <v>489</v>
      </c>
      <c r="C377" s="48" t="s">
        <v>604</v>
      </c>
      <c r="D377" s="48" t="s">
        <v>609</v>
      </c>
      <c r="E377" s="48" t="s">
        <v>1206</v>
      </c>
      <c r="F377" s="48"/>
      <c r="G377" s="216">
        <f t="shared" si="21"/>
        <v>182962</v>
      </c>
      <c r="H377" s="251">
        <f t="shared" si="32"/>
        <v>182962</v>
      </c>
      <c r="I377" s="251">
        <f t="shared" si="32"/>
        <v>0</v>
      </c>
    </row>
    <row r="378" spans="1:9" ht="45">
      <c r="A378" s="57" t="s">
        <v>879</v>
      </c>
      <c r="B378" s="48" t="s">
        <v>489</v>
      </c>
      <c r="C378" s="48" t="s">
        <v>604</v>
      </c>
      <c r="D378" s="48" t="s">
        <v>609</v>
      </c>
      <c r="E378" s="48" t="s">
        <v>1207</v>
      </c>
      <c r="F378" s="48"/>
      <c r="G378" s="216">
        <f t="shared" si="21"/>
        <v>182962</v>
      </c>
      <c r="H378" s="251">
        <f t="shared" si="32"/>
        <v>182962</v>
      </c>
      <c r="I378" s="251">
        <f t="shared" si="32"/>
        <v>0</v>
      </c>
    </row>
    <row r="379" spans="1:9" ht="60">
      <c r="A379" s="57" t="s">
        <v>904</v>
      </c>
      <c r="B379" s="48" t="s">
        <v>489</v>
      </c>
      <c r="C379" s="48" t="s">
        <v>604</v>
      </c>
      <c r="D379" s="48" t="s">
        <v>609</v>
      </c>
      <c r="E379" s="48" t="s">
        <v>1255</v>
      </c>
      <c r="F379" s="48"/>
      <c r="G379" s="216">
        <f t="shared" si="21"/>
        <v>182962</v>
      </c>
      <c r="H379" s="251">
        <f t="shared" si="32"/>
        <v>182962</v>
      </c>
      <c r="I379" s="251">
        <f t="shared" si="32"/>
        <v>0</v>
      </c>
    </row>
    <row r="380" spans="1:9" ht="30">
      <c r="A380" s="51" t="s">
        <v>327</v>
      </c>
      <c r="B380" s="48" t="s">
        <v>489</v>
      </c>
      <c r="C380" s="48" t="s">
        <v>604</v>
      </c>
      <c r="D380" s="48" t="s">
        <v>609</v>
      </c>
      <c r="E380" s="48" t="s">
        <v>1255</v>
      </c>
      <c r="F380" s="48" t="s">
        <v>495</v>
      </c>
      <c r="G380" s="216">
        <f t="shared" si="21"/>
        <v>182962</v>
      </c>
      <c r="H380" s="251">
        <f t="shared" si="32"/>
        <v>182962</v>
      </c>
      <c r="I380" s="251">
        <f t="shared" si="32"/>
        <v>0</v>
      </c>
    </row>
    <row r="381" spans="1:9" ht="26.25" customHeight="1">
      <c r="A381" s="51" t="s">
        <v>328</v>
      </c>
      <c r="B381" s="48" t="s">
        <v>489</v>
      </c>
      <c r="C381" s="48" t="s">
        <v>604</v>
      </c>
      <c r="D381" s="48" t="s">
        <v>609</v>
      </c>
      <c r="E381" s="48" t="s">
        <v>1255</v>
      </c>
      <c r="F381" s="48" t="s">
        <v>329</v>
      </c>
      <c r="G381" s="216">
        <f t="shared" si="21"/>
        <v>182962</v>
      </c>
      <c r="H381" s="251">
        <v>182962</v>
      </c>
      <c r="I381" s="251">
        <v>0</v>
      </c>
    </row>
    <row r="382" spans="1:9" ht="30" hidden="1">
      <c r="A382" s="51" t="s">
        <v>1068</v>
      </c>
      <c r="B382" s="48" t="s">
        <v>489</v>
      </c>
      <c r="C382" s="48" t="s">
        <v>604</v>
      </c>
      <c r="D382" s="48" t="s">
        <v>609</v>
      </c>
      <c r="E382" s="48" t="s">
        <v>1069</v>
      </c>
      <c r="F382" s="48"/>
      <c r="G382" s="216">
        <f t="shared" si="21"/>
        <v>0</v>
      </c>
      <c r="H382" s="251">
        <f aca="true" t="shared" si="33" ref="H382:I386">H383</f>
        <v>0</v>
      </c>
      <c r="I382" s="251">
        <f t="shared" si="33"/>
        <v>0</v>
      </c>
    </row>
    <row r="383" spans="1:9" ht="45" hidden="1">
      <c r="A383" s="51" t="s">
        <v>1070</v>
      </c>
      <c r="B383" s="48" t="s">
        <v>489</v>
      </c>
      <c r="C383" s="48" t="s">
        <v>604</v>
      </c>
      <c r="D383" s="48" t="s">
        <v>609</v>
      </c>
      <c r="E383" s="48" t="s">
        <v>1071</v>
      </c>
      <c r="F383" s="48"/>
      <c r="G383" s="216">
        <f t="shared" si="21"/>
        <v>0</v>
      </c>
      <c r="H383" s="251">
        <f t="shared" si="33"/>
        <v>0</v>
      </c>
      <c r="I383" s="251">
        <f t="shared" si="33"/>
        <v>0</v>
      </c>
    </row>
    <row r="384" spans="1:9" ht="60" hidden="1">
      <c r="A384" s="51" t="s">
        <v>380</v>
      </c>
      <c r="B384" s="48" t="s">
        <v>489</v>
      </c>
      <c r="C384" s="48" t="s">
        <v>604</v>
      </c>
      <c r="D384" s="48" t="s">
        <v>609</v>
      </c>
      <c r="E384" s="48" t="s">
        <v>1092</v>
      </c>
      <c r="F384" s="48"/>
      <c r="G384" s="216">
        <f t="shared" si="21"/>
        <v>0</v>
      </c>
      <c r="H384" s="251">
        <f t="shared" si="33"/>
        <v>0</v>
      </c>
      <c r="I384" s="251">
        <f t="shared" si="33"/>
        <v>0</v>
      </c>
    </row>
    <row r="385" spans="1:9" ht="60" hidden="1">
      <c r="A385" s="51" t="s">
        <v>1093</v>
      </c>
      <c r="B385" s="48" t="s">
        <v>489</v>
      </c>
      <c r="C385" s="48" t="s">
        <v>604</v>
      </c>
      <c r="D385" s="48" t="s">
        <v>609</v>
      </c>
      <c r="E385" s="48" t="s">
        <v>1094</v>
      </c>
      <c r="F385" s="48"/>
      <c r="G385" s="216">
        <f t="shared" si="21"/>
        <v>0</v>
      </c>
      <c r="H385" s="251">
        <f t="shared" si="33"/>
        <v>0</v>
      </c>
      <c r="I385" s="251">
        <f t="shared" si="33"/>
        <v>0</v>
      </c>
    </row>
    <row r="386" spans="1:9" ht="30" hidden="1">
      <c r="A386" s="51" t="s">
        <v>28</v>
      </c>
      <c r="B386" s="48" t="s">
        <v>489</v>
      </c>
      <c r="C386" s="48" t="s">
        <v>604</v>
      </c>
      <c r="D386" s="48" t="s">
        <v>609</v>
      </c>
      <c r="E386" s="48" t="s">
        <v>1094</v>
      </c>
      <c r="F386" s="48" t="s">
        <v>502</v>
      </c>
      <c r="G386" s="216">
        <f t="shared" si="21"/>
        <v>0</v>
      </c>
      <c r="H386" s="251">
        <f t="shared" si="33"/>
        <v>0</v>
      </c>
      <c r="I386" s="251">
        <f t="shared" si="33"/>
        <v>0</v>
      </c>
    </row>
    <row r="387" spans="1:9" ht="15" hidden="1">
      <c r="A387" s="51" t="s">
        <v>1095</v>
      </c>
      <c r="B387" s="48" t="s">
        <v>489</v>
      </c>
      <c r="C387" s="48" t="s">
        <v>604</v>
      </c>
      <c r="D387" s="48" t="s">
        <v>609</v>
      </c>
      <c r="E387" s="48" t="s">
        <v>1094</v>
      </c>
      <c r="F387" s="48" t="s">
        <v>378</v>
      </c>
      <c r="G387" s="216">
        <f t="shared" si="21"/>
        <v>0</v>
      </c>
      <c r="H387" s="251"/>
      <c r="I387" s="251"/>
    </row>
    <row r="388" spans="1:9" ht="15" hidden="1">
      <c r="A388" s="57" t="s">
        <v>1256</v>
      </c>
      <c r="B388" s="48" t="s">
        <v>489</v>
      </c>
      <c r="C388" s="48" t="s">
        <v>604</v>
      </c>
      <c r="D388" s="48" t="s">
        <v>609</v>
      </c>
      <c r="E388" s="48" t="s">
        <v>355</v>
      </c>
      <c r="F388" s="48"/>
      <c r="G388" s="216">
        <f t="shared" si="21"/>
        <v>0</v>
      </c>
      <c r="H388" s="251">
        <f aca="true" t="shared" si="34" ref="H388:I392">H389</f>
        <v>0</v>
      </c>
      <c r="I388" s="251">
        <f t="shared" si="34"/>
        <v>0</v>
      </c>
    </row>
    <row r="389" spans="1:9" ht="45" hidden="1">
      <c r="A389" s="57" t="s">
        <v>1257</v>
      </c>
      <c r="B389" s="48" t="s">
        <v>489</v>
      </c>
      <c r="C389" s="48" t="s">
        <v>604</v>
      </c>
      <c r="D389" s="48" t="s">
        <v>609</v>
      </c>
      <c r="E389" s="48" t="s">
        <v>1258</v>
      </c>
      <c r="F389" s="48"/>
      <c r="G389" s="216">
        <f t="shared" si="21"/>
        <v>0</v>
      </c>
      <c r="H389" s="251">
        <f t="shared" si="34"/>
        <v>0</v>
      </c>
      <c r="I389" s="251">
        <f t="shared" si="34"/>
        <v>0</v>
      </c>
    </row>
    <row r="390" spans="1:9" ht="45" hidden="1">
      <c r="A390" s="57" t="s">
        <v>1259</v>
      </c>
      <c r="B390" s="48" t="s">
        <v>489</v>
      </c>
      <c r="C390" s="48" t="s">
        <v>604</v>
      </c>
      <c r="D390" s="48" t="s">
        <v>609</v>
      </c>
      <c r="E390" s="48" t="s">
        <v>1260</v>
      </c>
      <c r="F390" s="48"/>
      <c r="G390" s="216">
        <f t="shared" si="21"/>
        <v>0</v>
      </c>
      <c r="H390" s="251">
        <f t="shared" si="34"/>
        <v>0</v>
      </c>
      <c r="I390" s="251">
        <f t="shared" si="34"/>
        <v>0</v>
      </c>
    </row>
    <row r="391" spans="1:9" ht="30" hidden="1">
      <c r="A391" s="57" t="s">
        <v>1261</v>
      </c>
      <c r="B391" s="48" t="s">
        <v>489</v>
      </c>
      <c r="C391" s="48" t="s">
        <v>604</v>
      </c>
      <c r="D391" s="48" t="s">
        <v>609</v>
      </c>
      <c r="E391" s="48" t="s">
        <v>1262</v>
      </c>
      <c r="F391" s="48"/>
      <c r="G391" s="216">
        <f t="shared" si="21"/>
        <v>0</v>
      </c>
      <c r="H391" s="251">
        <f t="shared" si="34"/>
        <v>0</v>
      </c>
      <c r="I391" s="251">
        <f t="shared" si="34"/>
        <v>0</v>
      </c>
    </row>
    <row r="392" spans="1:9" ht="15" hidden="1">
      <c r="A392" s="51" t="s">
        <v>365</v>
      </c>
      <c r="B392" s="48" t="s">
        <v>489</v>
      </c>
      <c r="C392" s="48" t="s">
        <v>604</v>
      </c>
      <c r="D392" s="48" t="s">
        <v>609</v>
      </c>
      <c r="E392" s="48" t="s">
        <v>1262</v>
      </c>
      <c r="F392" s="48" t="s">
        <v>500</v>
      </c>
      <c r="G392" s="216">
        <f t="shared" si="21"/>
        <v>0</v>
      </c>
      <c r="H392" s="251">
        <f t="shared" si="34"/>
        <v>0</v>
      </c>
      <c r="I392" s="251">
        <f t="shared" si="34"/>
        <v>0</v>
      </c>
    </row>
    <row r="393" spans="1:9" ht="45" hidden="1">
      <c r="A393" s="57" t="s">
        <v>1263</v>
      </c>
      <c r="B393" s="48" t="s">
        <v>489</v>
      </c>
      <c r="C393" s="48" t="s">
        <v>604</v>
      </c>
      <c r="D393" s="48" t="s">
        <v>609</v>
      </c>
      <c r="E393" s="48" t="s">
        <v>1262</v>
      </c>
      <c r="F393" s="48" t="s">
        <v>1264</v>
      </c>
      <c r="G393" s="216">
        <f t="shared" si="21"/>
        <v>0</v>
      </c>
      <c r="H393" s="251">
        <v>0</v>
      </c>
      <c r="I393" s="251">
        <v>0</v>
      </c>
    </row>
    <row r="394" spans="1:9" ht="15">
      <c r="A394" s="54" t="s">
        <v>709</v>
      </c>
      <c r="B394" s="52" t="s">
        <v>489</v>
      </c>
      <c r="C394" s="55" t="s">
        <v>605</v>
      </c>
      <c r="D394" s="53"/>
      <c r="E394" s="53"/>
      <c r="F394" s="53"/>
      <c r="G394" s="233">
        <f t="shared" si="21"/>
        <v>16318639.05</v>
      </c>
      <c r="H394" s="209">
        <f>H413+H395+H447</f>
        <v>1554933.25</v>
      </c>
      <c r="I394" s="209">
        <f>I413+I395+I447</f>
        <v>14763705.8</v>
      </c>
    </row>
    <row r="395" spans="1:9" ht="14.25">
      <c r="A395" s="54" t="s">
        <v>376</v>
      </c>
      <c r="B395" s="55" t="s">
        <v>489</v>
      </c>
      <c r="C395" s="55" t="s">
        <v>605</v>
      </c>
      <c r="D395" s="55" t="s">
        <v>548</v>
      </c>
      <c r="E395" s="55"/>
      <c r="F395" s="55"/>
      <c r="G395" s="233">
        <f t="shared" si="21"/>
        <v>248617.05</v>
      </c>
      <c r="H395" s="209">
        <f>H402+H396</f>
        <v>248617.05</v>
      </c>
      <c r="I395" s="209">
        <f>I402+I396</f>
        <v>0</v>
      </c>
    </row>
    <row r="396" spans="1:9" s="255" customFormat="1" ht="30">
      <c r="A396" s="51" t="s">
        <v>906</v>
      </c>
      <c r="B396" s="52" t="s">
        <v>489</v>
      </c>
      <c r="C396" s="52" t="s">
        <v>605</v>
      </c>
      <c r="D396" s="52" t="s">
        <v>548</v>
      </c>
      <c r="E396" s="52" t="s">
        <v>1096</v>
      </c>
      <c r="F396" s="52"/>
      <c r="G396" s="216">
        <f t="shared" si="21"/>
        <v>248617.05</v>
      </c>
      <c r="H396" s="211">
        <f aca="true" t="shared" si="35" ref="H396:I400">H397</f>
        <v>248617.05</v>
      </c>
      <c r="I396" s="211">
        <f t="shared" si="35"/>
        <v>0</v>
      </c>
    </row>
    <row r="397" spans="1:9" s="255" customFormat="1" ht="60">
      <c r="A397" s="51" t="s">
        <v>907</v>
      </c>
      <c r="B397" s="52" t="s">
        <v>489</v>
      </c>
      <c r="C397" s="52" t="s">
        <v>605</v>
      </c>
      <c r="D397" s="52" t="s">
        <v>548</v>
      </c>
      <c r="E397" s="52" t="s">
        <v>1097</v>
      </c>
      <c r="F397" s="52"/>
      <c r="G397" s="216">
        <f t="shared" si="21"/>
        <v>248617.05</v>
      </c>
      <c r="H397" s="211">
        <f t="shared" si="35"/>
        <v>248617.05</v>
      </c>
      <c r="I397" s="211">
        <f t="shared" si="35"/>
        <v>0</v>
      </c>
    </row>
    <row r="398" spans="1:9" s="255" customFormat="1" ht="42.75" customHeight="1">
      <c r="A398" s="51" t="s">
        <v>1098</v>
      </c>
      <c r="B398" s="52" t="s">
        <v>489</v>
      </c>
      <c r="C398" s="52" t="s">
        <v>605</v>
      </c>
      <c r="D398" s="52" t="s">
        <v>548</v>
      </c>
      <c r="E398" s="52" t="s">
        <v>1099</v>
      </c>
      <c r="F398" s="52"/>
      <c r="G398" s="216">
        <f t="shared" si="21"/>
        <v>248617.05</v>
      </c>
      <c r="H398" s="211">
        <f t="shared" si="35"/>
        <v>248617.05</v>
      </c>
      <c r="I398" s="211">
        <f t="shared" si="35"/>
        <v>0</v>
      </c>
    </row>
    <row r="399" spans="1:9" s="255" customFormat="1" ht="31.5" customHeight="1">
      <c r="A399" s="51" t="s">
        <v>1100</v>
      </c>
      <c r="B399" s="52" t="s">
        <v>489</v>
      </c>
      <c r="C399" s="52" t="s">
        <v>605</v>
      </c>
      <c r="D399" s="52" t="s">
        <v>548</v>
      </c>
      <c r="E399" s="52" t="s">
        <v>1101</v>
      </c>
      <c r="F399" s="52"/>
      <c r="G399" s="216">
        <f t="shared" si="21"/>
        <v>248617.05</v>
      </c>
      <c r="H399" s="211">
        <f t="shared" si="35"/>
        <v>248617.05</v>
      </c>
      <c r="I399" s="211">
        <f t="shared" si="35"/>
        <v>0</v>
      </c>
    </row>
    <row r="400" spans="1:9" s="255" customFormat="1" ht="30">
      <c r="A400" s="51" t="s">
        <v>327</v>
      </c>
      <c r="B400" s="52" t="s">
        <v>489</v>
      </c>
      <c r="C400" s="52" t="s">
        <v>605</v>
      </c>
      <c r="D400" s="52" t="s">
        <v>548</v>
      </c>
      <c r="E400" s="52" t="s">
        <v>1101</v>
      </c>
      <c r="F400" s="52" t="s">
        <v>495</v>
      </c>
      <c r="G400" s="216">
        <f t="shared" si="21"/>
        <v>248617.05</v>
      </c>
      <c r="H400" s="211">
        <f t="shared" si="35"/>
        <v>248617.05</v>
      </c>
      <c r="I400" s="211">
        <f t="shared" si="35"/>
        <v>0</v>
      </c>
    </row>
    <row r="401" spans="1:9" s="255" customFormat="1" ht="28.5" customHeight="1">
      <c r="A401" s="51" t="s">
        <v>328</v>
      </c>
      <c r="B401" s="52" t="s">
        <v>489</v>
      </c>
      <c r="C401" s="52" t="s">
        <v>605</v>
      </c>
      <c r="D401" s="52" t="s">
        <v>548</v>
      </c>
      <c r="E401" s="52" t="s">
        <v>1101</v>
      </c>
      <c r="F401" s="52" t="s">
        <v>329</v>
      </c>
      <c r="G401" s="216">
        <f t="shared" si="21"/>
        <v>248617.05</v>
      </c>
      <c r="H401" s="211">
        <v>248617.05</v>
      </c>
      <c r="I401" s="211">
        <v>0</v>
      </c>
    </row>
    <row r="402" spans="1:9" ht="30" hidden="1">
      <c r="A402" s="51" t="s">
        <v>1184</v>
      </c>
      <c r="B402" s="52" t="s">
        <v>489</v>
      </c>
      <c r="C402" s="52" t="s">
        <v>605</v>
      </c>
      <c r="D402" s="52" t="s">
        <v>548</v>
      </c>
      <c r="E402" s="52" t="s">
        <v>1185</v>
      </c>
      <c r="F402" s="52"/>
      <c r="G402" s="216">
        <f t="shared" si="21"/>
        <v>0</v>
      </c>
      <c r="H402" s="251">
        <f>H403</f>
        <v>0</v>
      </c>
      <c r="I402" s="251">
        <f>I403</f>
        <v>0</v>
      </c>
    </row>
    <row r="403" spans="1:9" ht="45" hidden="1">
      <c r="A403" s="51" t="s">
        <v>1186</v>
      </c>
      <c r="B403" s="52" t="s">
        <v>489</v>
      </c>
      <c r="C403" s="52" t="s">
        <v>605</v>
      </c>
      <c r="D403" s="52" t="s">
        <v>548</v>
      </c>
      <c r="E403" s="52" t="s">
        <v>1187</v>
      </c>
      <c r="F403" s="52"/>
      <c r="G403" s="216">
        <f t="shared" si="21"/>
        <v>0</v>
      </c>
      <c r="H403" s="251">
        <f>H404+H410</f>
        <v>0</v>
      </c>
      <c r="I403" s="251">
        <f>I404+I410</f>
        <v>0</v>
      </c>
    </row>
    <row r="404" spans="1:9" ht="30" hidden="1">
      <c r="A404" s="51" t="s">
        <v>1265</v>
      </c>
      <c r="B404" s="52" t="s">
        <v>489</v>
      </c>
      <c r="C404" s="52" t="s">
        <v>605</v>
      </c>
      <c r="D404" s="52" t="s">
        <v>548</v>
      </c>
      <c r="E404" s="52" t="s">
        <v>1266</v>
      </c>
      <c r="F404" s="52"/>
      <c r="G404" s="216">
        <f t="shared" si="21"/>
        <v>0</v>
      </c>
      <c r="H404" s="251">
        <f>H405</f>
        <v>0</v>
      </c>
      <c r="I404" s="251">
        <f>I405</f>
        <v>0</v>
      </c>
    </row>
    <row r="405" spans="1:9" ht="75" hidden="1">
      <c r="A405" s="51" t="s">
        <v>1267</v>
      </c>
      <c r="B405" s="52" t="s">
        <v>489</v>
      </c>
      <c r="C405" s="52" t="s">
        <v>605</v>
      </c>
      <c r="D405" s="52" t="s">
        <v>548</v>
      </c>
      <c r="E405" s="52" t="s">
        <v>1268</v>
      </c>
      <c r="F405" s="52"/>
      <c r="G405" s="216">
        <f>H405+I405</f>
        <v>0</v>
      </c>
      <c r="H405" s="251">
        <f>H408+H406</f>
        <v>0</v>
      </c>
      <c r="I405" s="251">
        <f>I408+I406</f>
        <v>0</v>
      </c>
    </row>
    <row r="406" spans="1:9" ht="30" hidden="1">
      <c r="A406" s="51" t="s">
        <v>327</v>
      </c>
      <c r="B406" s="52" t="s">
        <v>489</v>
      </c>
      <c r="C406" s="52" t="s">
        <v>605</v>
      </c>
      <c r="D406" s="52" t="s">
        <v>548</v>
      </c>
      <c r="E406" s="52" t="s">
        <v>1268</v>
      </c>
      <c r="F406" s="52" t="s">
        <v>495</v>
      </c>
      <c r="G406" s="216">
        <f>H406+I406</f>
        <v>0</v>
      </c>
      <c r="H406" s="251">
        <f>H407</f>
        <v>0</v>
      </c>
      <c r="I406" s="251">
        <f>I407</f>
        <v>0</v>
      </c>
    </row>
    <row r="407" spans="1:9" ht="30" hidden="1">
      <c r="A407" s="51" t="s">
        <v>328</v>
      </c>
      <c r="B407" s="52" t="s">
        <v>489</v>
      </c>
      <c r="C407" s="52" t="s">
        <v>605</v>
      </c>
      <c r="D407" s="52" t="s">
        <v>548</v>
      </c>
      <c r="E407" s="52" t="s">
        <v>1268</v>
      </c>
      <c r="F407" s="52" t="s">
        <v>329</v>
      </c>
      <c r="G407" s="216">
        <f>H407+I407</f>
        <v>0</v>
      </c>
      <c r="H407" s="251">
        <v>0</v>
      </c>
      <c r="I407" s="251">
        <v>0</v>
      </c>
    </row>
    <row r="408" spans="1:9" ht="30" hidden="1">
      <c r="A408" s="51" t="s">
        <v>293</v>
      </c>
      <c r="B408" s="52" t="s">
        <v>489</v>
      </c>
      <c r="C408" s="52" t="s">
        <v>605</v>
      </c>
      <c r="D408" s="52" t="s">
        <v>548</v>
      </c>
      <c r="E408" s="52" t="s">
        <v>1268</v>
      </c>
      <c r="F408" s="52" t="s">
        <v>502</v>
      </c>
      <c r="G408" s="216">
        <f aca="true" t="shared" si="36" ref="G408:G528">H408+I408</f>
        <v>0</v>
      </c>
      <c r="H408" s="251">
        <f>H409</f>
        <v>0</v>
      </c>
      <c r="I408" s="251">
        <f>I409</f>
        <v>0</v>
      </c>
    </row>
    <row r="409" spans="1:9" ht="15" hidden="1">
      <c r="A409" s="51" t="s">
        <v>377</v>
      </c>
      <c r="B409" s="52" t="s">
        <v>489</v>
      </c>
      <c r="C409" s="52" t="s">
        <v>605</v>
      </c>
      <c r="D409" s="52" t="s">
        <v>548</v>
      </c>
      <c r="E409" s="52" t="s">
        <v>1268</v>
      </c>
      <c r="F409" s="48" t="s">
        <v>378</v>
      </c>
      <c r="G409" s="234">
        <f t="shared" si="36"/>
        <v>0</v>
      </c>
      <c r="H409" s="213">
        <v>0</v>
      </c>
      <c r="I409" s="213">
        <v>0</v>
      </c>
    </row>
    <row r="410" spans="1:9" ht="75" hidden="1">
      <c r="A410" s="51" t="s">
        <v>905</v>
      </c>
      <c r="B410" s="52" t="s">
        <v>489</v>
      </c>
      <c r="C410" s="52" t="s">
        <v>605</v>
      </c>
      <c r="D410" s="52" t="s">
        <v>548</v>
      </c>
      <c r="E410" s="52" t="s">
        <v>1269</v>
      </c>
      <c r="F410" s="48"/>
      <c r="G410" s="234">
        <f t="shared" si="36"/>
        <v>0</v>
      </c>
      <c r="H410" s="213">
        <f>H411</f>
        <v>0</v>
      </c>
      <c r="I410" s="213">
        <f>I411</f>
        <v>0</v>
      </c>
    </row>
    <row r="411" spans="1:9" ht="30" hidden="1">
      <c r="A411" s="51" t="s">
        <v>293</v>
      </c>
      <c r="B411" s="52" t="s">
        <v>489</v>
      </c>
      <c r="C411" s="52" t="s">
        <v>605</v>
      </c>
      <c r="D411" s="52" t="s">
        <v>548</v>
      </c>
      <c r="E411" s="52" t="s">
        <v>1269</v>
      </c>
      <c r="F411" s="52" t="s">
        <v>502</v>
      </c>
      <c r="G411" s="234">
        <f t="shared" si="36"/>
        <v>0</v>
      </c>
      <c r="H411" s="213">
        <f>H412</f>
        <v>0</v>
      </c>
      <c r="I411" s="213">
        <f>I412</f>
        <v>0</v>
      </c>
    </row>
    <row r="412" spans="1:9" ht="15" hidden="1">
      <c r="A412" s="51" t="s">
        <v>377</v>
      </c>
      <c r="B412" s="52" t="s">
        <v>489</v>
      </c>
      <c r="C412" s="52" t="s">
        <v>605</v>
      </c>
      <c r="D412" s="52" t="s">
        <v>548</v>
      </c>
      <c r="E412" s="52" t="s">
        <v>1269</v>
      </c>
      <c r="F412" s="48" t="s">
        <v>378</v>
      </c>
      <c r="G412" s="234">
        <f t="shared" si="36"/>
        <v>0</v>
      </c>
      <c r="H412" s="213">
        <v>0</v>
      </c>
      <c r="I412" s="213">
        <v>0</v>
      </c>
    </row>
    <row r="413" spans="1:9" ht="14.25">
      <c r="A413" s="54" t="s">
        <v>542</v>
      </c>
      <c r="B413" s="55" t="s">
        <v>489</v>
      </c>
      <c r="C413" s="55" t="s">
        <v>605</v>
      </c>
      <c r="D413" s="55" t="s">
        <v>613</v>
      </c>
      <c r="E413" s="55"/>
      <c r="F413" s="55"/>
      <c r="G413" s="233">
        <f t="shared" si="36"/>
        <v>16070022</v>
      </c>
      <c r="H413" s="209">
        <f>H425+H414+H441</f>
        <v>1306316.2</v>
      </c>
      <c r="I413" s="209">
        <f>I425+I414+I441</f>
        <v>14763705.8</v>
      </c>
    </row>
    <row r="414" spans="1:9" ht="29.25" customHeight="1">
      <c r="A414" s="51" t="s">
        <v>906</v>
      </c>
      <c r="B414" s="52" t="s">
        <v>489</v>
      </c>
      <c r="C414" s="52" t="s">
        <v>605</v>
      </c>
      <c r="D414" s="52" t="s">
        <v>613</v>
      </c>
      <c r="E414" s="52" t="s">
        <v>1096</v>
      </c>
      <c r="F414" s="52"/>
      <c r="G414" s="216">
        <f t="shared" si="36"/>
        <v>16070022</v>
      </c>
      <c r="H414" s="211">
        <f>H415+H434</f>
        <v>1306316.2</v>
      </c>
      <c r="I414" s="211">
        <f>I415+I434</f>
        <v>14763705.8</v>
      </c>
    </row>
    <row r="415" spans="1:9" ht="60" hidden="1">
      <c r="A415" s="51" t="s">
        <v>907</v>
      </c>
      <c r="B415" s="52" t="s">
        <v>489</v>
      </c>
      <c r="C415" s="52" t="s">
        <v>605</v>
      </c>
      <c r="D415" s="52" t="s">
        <v>613</v>
      </c>
      <c r="E415" s="52" t="s">
        <v>1097</v>
      </c>
      <c r="F415" s="52"/>
      <c r="G415" s="216">
        <f t="shared" si="36"/>
        <v>0</v>
      </c>
      <c r="H415" s="211">
        <f>H416+H420</f>
        <v>0</v>
      </c>
      <c r="I415" s="211">
        <f>I416+I420</f>
        <v>0</v>
      </c>
    </row>
    <row r="416" spans="1:9" ht="30" hidden="1">
      <c r="A416" s="51" t="s">
        <v>908</v>
      </c>
      <c r="B416" s="52" t="s">
        <v>489</v>
      </c>
      <c r="C416" s="52" t="s">
        <v>605</v>
      </c>
      <c r="D416" s="52" t="s">
        <v>613</v>
      </c>
      <c r="E416" s="52" t="s">
        <v>1102</v>
      </c>
      <c r="F416" s="52"/>
      <c r="G416" s="216">
        <f t="shared" si="36"/>
        <v>0</v>
      </c>
      <c r="H416" s="211">
        <f aca="true" t="shared" si="37" ref="H416:I418">H417</f>
        <v>0</v>
      </c>
      <c r="I416" s="211">
        <f t="shared" si="37"/>
        <v>0</v>
      </c>
    </row>
    <row r="417" spans="1:9" ht="30" hidden="1">
      <c r="A417" s="51" t="s">
        <v>909</v>
      </c>
      <c r="B417" s="52" t="s">
        <v>489</v>
      </c>
      <c r="C417" s="52" t="s">
        <v>605</v>
      </c>
      <c r="D417" s="52" t="s">
        <v>613</v>
      </c>
      <c r="E417" s="52" t="s">
        <v>1103</v>
      </c>
      <c r="F417" s="52"/>
      <c r="G417" s="216">
        <f t="shared" si="36"/>
        <v>0</v>
      </c>
      <c r="H417" s="211">
        <f t="shared" si="37"/>
        <v>0</v>
      </c>
      <c r="I417" s="211">
        <f t="shared" si="37"/>
        <v>0</v>
      </c>
    </row>
    <row r="418" spans="1:9" ht="30" hidden="1">
      <c r="A418" s="51" t="s">
        <v>327</v>
      </c>
      <c r="B418" s="52" t="s">
        <v>489</v>
      </c>
      <c r="C418" s="52" t="s">
        <v>605</v>
      </c>
      <c r="D418" s="52" t="s">
        <v>613</v>
      </c>
      <c r="E418" s="52" t="s">
        <v>1103</v>
      </c>
      <c r="F418" s="52" t="s">
        <v>495</v>
      </c>
      <c r="G418" s="216">
        <f t="shared" si="36"/>
        <v>0</v>
      </c>
      <c r="H418" s="211">
        <f t="shared" si="37"/>
        <v>0</v>
      </c>
      <c r="I418" s="211">
        <f t="shared" si="37"/>
        <v>0</v>
      </c>
    </row>
    <row r="419" spans="1:9" ht="30" hidden="1">
      <c r="A419" s="51" t="s">
        <v>328</v>
      </c>
      <c r="B419" s="52" t="s">
        <v>489</v>
      </c>
      <c r="C419" s="52" t="s">
        <v>605</v>
      </c>
      <c r="D419" s="52" t="s">
        <v>613</v>
      </c>
      <c r="E419" s="52" t="s">
        <v>1103</v>
      </c>
      <c r="F419" s="52" t="s">
        <v>329</v>
      </c>
      <c r="G419" s="216">
        <f t="shared" si="36"/>
        <v>0</v>
      </c>
      <c r="H419" s="211">
        <v>0</v>
      </c>
      <c r="I419" s="211"/>
    </row>
    <row r="420" spans="1:9" ht="30" hidden="1">
      <c r="A420" s="51" t="s">
        <v>1270</v>
      </c>
      <c r="B420" s="52" t="s">
        <v>489</v>
      </c>
      <c r="C420" s="52" t="s">
        <v>605</v>
      </c>
      <c r="D420" s="52" t="s">
        <v>613</v>
      </c>
      <c r="E420" s="52" t="s">
        <v>1271</v>
      </c>
      <c r="F420" s="52"/>
      <c r="G420" s="216">
        <f t="shared" si="36"/>
        <v>0</v>
      </c>
      <c r="H420" s="211">
        <f>H421+H423</f>
        <v>0</v>
      </c>
      <c r="I420" s="211">
        <f>I421+I423</f>
        <v>0</v>
      </c>
    </row>
    <row r="421" spans="1:9" ht="30" hidden="1">
      <c r="A421" s="51" t="s">
        <v>327</v>
      </c>
      <c r="B421" s="52" t="s">
        <v>489</v>
      </c>
      <c r="C421" s="52" t="s">
        <v>605</v>
      </c>
      <c r="D421" s="52" t="s">
        <v>613</v>
      </c>
      <c r="E421" s="52" t="s">
        <v>1271</v>
      </c>
      <c r="F421" s="52" t="s">
        <v>495</v>
      </c>
      <c r="G421" s="216">
        <f t="shared" si="36"/>
        <v>0</v>
      </c>
      <c r="H421" s="211">
        <f>H422</f>
        <v>0</v>
      </c>
      <c r="I421" s="211">
        <f>I422</f>
        <v>0</v>
      </c>
    </row>
    <row r="422" spans="1:9" ht="30" hidden="1">
      <c r="A422" s="51" t="s">
        <v>328</v>
      </c>
      <c r="B422" s="52" t="s">
        <v>489</v>
      </c>
      <c r="C422" s="52" t="s">
        <v>605</v>
      </c>
      <c r="D422" s="52" t="s">
        <v>613</v>
      </c>
      <c r="E422" s="52" t="s">
        <v>1271</v>
      </c>
      <c r="F422" s="52" t="s">
        <v>329</v>
      </c>
      <c r="G422" s="216">
        <f t="shared" si="36"/>
        <v>0</v>
      </c>
      <c r="H422" s="211">
        <v>0</v>
      </c>
      <c r="I422" s="211">
        <v>0</v>
      </c>
    </row>
    <row r="423" spans="1:9" ht="15" hidden="1">
      <c r="A423" s="51" t="s">
        <v>706</v>
      </c>
      <c r="B423" s="52" t="s">
        <v>489</v>
      </c>
      <c r="C423" s="52" t="s">
        <v>605</v>
      </c>
      <c r="D423" s="52" t="s">
        <v>613</v>
      </c>
      <c r="E423" s="52" t="s">
        <v>1271</v>
      </c>
      <c r="F423" s="52" t="s">
        <v>503</v>
      </c>
      <c r="G423" s="216">
        <f t="shared" si="36"/>
        <v>0</v>
      </c>
      <c r="H423" s="211">
        <f>H424</f>
        <v>0</v>
      </c>
      <c r="I423" s="211">
        <f>I424</f>
        <v>0</v>
      </c>
    </row>
    <row r="424" spans="1:9" ht="15" hidden="1">
      <c r="A424" s="57" t="s">
        <v>408</v>
      </c>
      <c r="B424" s="52" t="s">
        <v>489</v>
      </c>
      <c r="C424" s="52" t="s">
        <v>605</v>
      </c>
      <c r="D424" s="52" t="s">
        <v>613</v>
      </c>
      <c r="E424" s="52" t="s">
        <v>1271</v>
      </c>
      <c r="F424" s="52" t="s">
        <v>409</v>
      </c>
      <c r="G424" s="216">
        <f t="shared" si="36"/>
        <v>0</v>
      </c>
      <c r="H424" s="211">
        <v>0</v>
      </c>
      <c r="I424" s="211"/>
    </row>
    <row r="425" spans="1:9" ht="45" hidden="1">
      <c r="A425" s="51" t="s">
        <v>1272</v>
      </c>
      <c r="B425" s="52" t="s">
        <v>489</v>
      </c>
      <c r="C425" s="52" t="s">
        <v>605</v>
      </c>
      <c r="D425" s="52" t="s">
        <v>613</v>
      </c>
      <c r="E425" s="52" t="s">
        <v>370</v>
      </c>
      <c r="F425" s="52"/>
      <c r="G425" s="216">
        <f t="shared" si="36"/>
        <v>0</v>
      </c>
      <c r="H425" s="251">
        <f>H426</f>
        <v>0</v>
      </c>
      <c r="I425" s="251">
        <f>I426</f>
        <v>0</v>
      </c>
    </row>
    <row r="426" spans="1:9" ht="60" hidden="1">
      <c r="A426" s="51" t="s">
        <v>1273</v>
      </c>
      <c r="B426" s="52" t="s">
        <v>489</v>
      </c>
      <c r="C426" s="52" t="s">
        <v>605</v>
      </c>
      <c r="D426" s="52" t="s">
        <v>613</v>
      </c>
      <c r="E426" s="52" t="s">
        <v>379</v>
      </c>
      <c r="F426" s="52"/>
      <c r="G426" s="216">
        <f t="shared" si="36"/>
        <v>0</v>
      </c>
      <c r="H426" s="251">
        <f>H427</f>
        <v>0</v>
      </c>
      <c r="I426" s="251">
        <f>I427</f>
        <v>0</v>
      </c>
    </row>
    <row r="427" spans="1:9" ht="60" hidden="1">
      <c r="A427" s="51" t="s">
        <v>380</v>
      </c>
      <c r="B427" s="52" t="s">
        <v>489</v>
      </c>
      <c r="C427" s="52" t="s">
        <v>605</v>
      </c>
      <c r="D427" s="52" t="s">
        <v>613</v>
      </c>
      <c r="E427" s="52" t="s">
        <v>381</v>
      </c>
      <c r="F427" s="52"/>
      <c r="G427" s="216">
        <f t="shared" si="36"/>
        <v>0</v>
      </c>
      <c r="H427" s="251">
        <f>H428+H431</f>
        <v>0</v>
      </c>
      <c r="I427" s="251">
        <f>I428+I431</f>
        <v>0</v>
      </c>
    </row>
    <row r="428" spans="1:9" ht="30" hidden="1">
      <c r="A428" s="51" t="s">
        <v>15</v>
      </c>
      <c r="B428" s="52" t="s">
        <v>489</v>
      </c>
      <c r="C428" s="52" t="s">
        <v>605</v>
      </c>
      <c r="D428" s="52" t="s">
        <v>613</v>
      </c>
      <c r="E428" s="52" t="s">
        <v>382</v>
      </c>
      <c r="F428" s="52"/>
      <c r="G428" s="216">
        <f t="shared" si="36"/>
        <v>0</v>
      </c>
      <c r="H428" s="251">
        <f>H429</f>
        <v>0</v>
      </c>
      <c r="I428" s="251">
        <f>I429</f>
        <v>0</v>
      </c>
    </row>
    <row r="429" spans="1:9" ht="30" hidden="1">
      <c r="A429" s="51" t="s">
        <v>327</v>
      </c>
      <c r="B429" s="52" t="s">
        <v>489</v>
      </c>
      <c r="C429" s="52" t="s">
        <v>605</v>
      </c>
      <c r="D429" s="52" t="s">
        <v>613</v>
      </c>
      <c r="E429" s="52" t="s">
        <v>382</v>
      </c>
      <c r="F429" s="52" t="s">
        <v>495</v>
      </c>
      <c r="G429" s="216">
        <f t="shared" si="36"/>
        <v>0</v>
      </c>
      <c r="H429" s="251">
        <f>H430</f>
        <v>0</v>
      </c>
      <c r="I429" s="251">
        <f>I430</f>
        <v>0</v>
      </c>
    </row>
    <row r="430" spans="1:9" ht="30" hidden="1">
      <c r="A430" s="51" t="s">
        <v>328</v>
      </c>
      <c r="B430" s="52" t="s">
        <v>489</v>
      </c>
      <c r="C430" s="52" t="s">
        <v>605</v>
      </c>
      <c r="D430" s="52" t="s">
        <v>613</v>
      </c>
      <c r="E430" s="52" t="s">
        <v>382</v>
      </c>
      <c r="F430" s="52" t="s">
        <v>329</v>
      </c>
      <c r="G430" s="216">
        <f t="shared" si="36"/>
        <v>0</v>
      </c>
      <c r="H430" s="251"/>
      <c r="I430" s="251">
        <v>0</v>
      </c>
    </row>
    <row r="431" spans="1:9" ht="30" hidden="1">
      <c r="A431" s="51" t="s">
        <v>16</v>
      </c>
      <c r="B431" s="52">
        <v>903</v>
      </c>
      <c r="C431" s="52" t="s">
        <v>605</v>
      </c>
      <c r="D431" s="52" t="s">
        <v>613</v>
      </c>
      <c r="E431" s="52" t="s">
        <v>17</v>
      </c>
      <c r="F431" s="52"/>
      <c r="G431" s="216">
        <f t="shared" si="36"/>
        <v>0</v>
      </c>
      <c r="H431" s="251">
        <f>H432</f>
        <v>0</v>
      </c>
      <c r="I431" s="251">
        <f>I432</f>
        <v>0</v>
      </c>
    </row>
    <row r="432" spans="1:9" ht="15" hidden="1">
      <c r="A432" s="51" t="s">
        <v>706</v>
      </c>
      <c r="B432" s="52">
        <v>903</v>
      </c>
      <c r="C432" s="52" t="s">
        <v>605</v>
      </c>
      <c r="D432" s="52" t="s">
        <v>613</v>
      </c>
      <c r="E432" s="52" t="s">
        <v>17</v>
      </c>
      <c r="F432" s="52">
        <v>500</v>
      </c>
      <c r="G432" s="216">
        <f t="shared" si="36"/>
        <v>0</v>
      </c>
      <c r="H432" s="251">
        <f>H433</f>
        <v>0</v>
      </c>
      <c r="I432" s="251">
        <f>I433</f>
        <v>0</v>
      </c>
    </row>
    <row r="433" spans="1:9" ht="15" hidden="1">
      <c r="A433" s="51" t="s">
        <v>541</v>
      </c>
      <c r="B433" s="52">
        <v>903</v>
      </c>
      <c r="C433" s="52" t="s">
        <v>605</v>
      </c>
      <c r="D433" s="52" t="s">
        <v>613</v>
      </c>
      <c r="E433" s="52" t="s">
        <v>17</v>
      </c>
      <c r="F433" s="52" t="s">
        <v>470</v>
      </c>
      <c r="G433" s="216">
        <f t="shared" si="36"/>
        <v>0</v>
      </c>
      <c r="H433" s="251"/>
      <c r="I433" s="251"/>
    </row>
    <row r="434" spans="1:9" ht="75">
      <c r="A434" s="51" t="s">
        <v>1485</v>
      </c>
      <c r="B434" s="52" t="s">
        <v>489</v>
      </c>
      <c r="C434" s="52" t="s">
        <v>605</v>
      </c>
      <c r="D434" s="52" t="s">
        <v>613</v>
      </c>
      <c r="E434" s="52" t="s">
        <v>1347</v>
      </c>
      <c r="F434" s="52"/>
      <c r="G434" s="216">
        <f t="shared" si="36"/>
        <v>16070022</v>
      </c>
      <c r="H434" s="251">
        <f>H435</f>
        <v>1306316.2</v>
      </c>
      <c r="I434" s="251">
        <f>I435</f>
        <v>14763705.8</v>
      </c>
    </row>
    <row r="435" spans="1:9" ht="15">
      <c r="A435" s="51" t="s">
        <v>1486</v>
      </c>
      <c r="B435" s="52" t="s">
        <v>489</v>
      </c>
      <c r="C435" s="52" t="s">
        <v>605</v>
      </c>
      <c r="D435" s="52" t="s">
        <v>613</v>
      </c>
      <c r="E435" s="52" t="s">
        <v>1487</v>
      </c>
      <c r="F435" s="52"/>
      <c r="G435" s="216">
        <f t="shared" si="36"/>
        <v>16070022</v>
      </c>
      <c r="H435" s="251">
        <f>H436</f>
        <v>1306316.2</v>
      </c>
      <c r="I435" s="251">
        <f>I436</f>
        <v>14763705.8</v>
      </c>
    </row>
    <row r="436" spans="1:9" ht="45">
      <c r="A436" s="51" t="s">
        <v>1488</v>
      </c>
      <c r="B436" s="52" t="s">
        <v>489</v>
      </c>
      <c r="C436" s="52" t="s">
        <v>605</v>
      </c>
      <c r="D436" s="52" t="s">
        <v>613</v>
      </c>
      <c r="E436" s="52" t="s">
        <v>1489</v>
      </c>
      <c r="F436" s="52"/>
      <c r="G436" s="216">
        <f t="shared" si="36"/>
        <v>16070022</v>
      </c>
      <c r="H436" s="251">
        <f>H439+H437</f>
        <v>1306316.2</v>
      </c>
      <c r="I436" s="251">
        <f>I439+I437</f>
        <v>14763705.8</v>
      </c>
    </row>
    <row r="437" spans="1:9" ht="30">
      <c r="A437" s="51" t="s">
        <v>327</v>
      </c>
      <c r="B437" s="52" t="s">
        <v>489</v>
      </c>
      <c r="C437" s="52" t="s">
        <v>605</v>
      </c>
      <c r="D437" s="52" t="s">
        <v>613</v>
      </c>
      <c r="E437" s="52" t="s">
        <v>1489</v>
      </c>
      <c r="F437" s="52" t="s">
        <v>495</v>
      </c>
      <c r="G437" s="216">
        <f t="shared" si="36"/>
        <v>363952</v>
      </c>
      <c r="H437" s="251">
        <f>H438</f>
        <v>363952</v>
      </c>
      <c r="I437" s="251">
        <f>I438</f>
        <v>0</v>
      </c>
    </row>
    <row r="438" spans="1:9" ht="30">
      <c r="A438" s="51" t="s">
        <v>328</v>
      </c>
      <c r="B438" s="52" t="s">
        <v>489</v>
      </c>
      <c r="C438" s="52" t="s">
        <v>605</v>
      </c>
      <c r="D438" s="52" t="s">
        <v>613</v>
      </c>
      <c r="E438" s="52" t="s">
        <v>1489</v>
      </c>
      <c r="F438" s="52" t="s">
        <v>329</v>
      </c>
      <c r="G438" s="216">
        <f t="shared" si="36"/>
        <v>363952</v>
      </c>
      <c r="H438" s="251">
        <v>363952</v>
      </c>
      <c r="I438" s="251">
        <v>0</v>
      </c>
    </row>
    <row r="439" spans="1:9" ht="30">
      <c r="A439" s="51" t="s">
        <v>28</v>
      </c>
      <c r="B439" s="52" t="s">
        <v>489</v>
      </c>
      <c r="C439" s="52" t="s">
        <v>605</v>
      </c>
      <c r="D439" s="52" t="s">
        <v>613</v>
      </c>
      <c r="E439" s="52" t="s">
        <v>1489</v>
      </c>
      <c r="F439" s="52" t="s">
        <v>502</v>
      </c>
      <c r="G439" s="216">
        <f t="shared" si="36"/>
        <v>15706070</v>
      </c>
      <c r="H439" s="251">
        <f>H440</f>
        <v>942364.2</v>
      </c>
      <c r="I439" s="251">
        <f>I440</f>
        <v>14763705.8</v>
      </c>
    </row>
    <row r="440" spans="1:9" ht="15.75" customHeight="1">
      <c r="A440" s="51" t="s">
        <v>1095</v>
      </c>
      <c r="B440" s="52" t="s">
        <v>489</v>
      </c>
      <c r="C440" s="52" t="s">
        <v>605</v>
      </c>
      <c r="D440" s="52" t="s">
        <v>613</v>
      </c>
      <c r="E440" s="52" t="s">
        <v>1489</v>
      </c>
      <c r="F440" s="52" t="s">
        <v>378</v>
      </c>
      <c r="G440" s="216">
        <f t="shared" si="36"/>
        <v>15706070</v>
      </c>
      <c r="H440" s="251">
        <v>942364.2</v>
      </c>
      <c r="I440" s="251">
        <v>14763705.8</v>
      </c>
    </row>
    <row r="441" spans="1:9" ht="30" hidden="1">
      <c r="A441" s="51" t="s">
        <v>1068</v>
      </c>
      <c r="B441" s="52" t="s">
        <v>489</v>
      </c>
      <c r="C441" s="48" t="s">
        <v>605</v>
      </c>
      <c r="D441" s="48" t="s">
        <v>613</v>
      </c>
      <c r="E441" s="52" t="s">
        <v>1069</v>
      </c>
      <c r="F441" s="52"/>
      <c r="G441" s="216">
        <f t="shared" si="36"/>
        <v>0</v>
      </c>
      <c r="H441" s="251">
        <f aca="true" t="shared" si="38" ref="H441:I445">H442</f>
        <v>0</v>
      </c>
      <c r="I441" s="251">
        <f t="shared" si="38"/>
        <v>0</v>
      </c>
    </row>
    <row r="442" spans="1:9" ht="45" hidden="1">
      <c r="A442" s="51" t="s">
        <v>1070</v>
      </c>
      <c r="B442" s="52" t="s">
        <v>489</v>
      </c>
      <c r="C442" s="48" t="s">
        <v>605</v>
      </c>
      <c r="D442" s="48" t="s">
        <v>613</v>
      </c>
      <c r="E442" s="52" t="s">
        <v>1071</v>
      </c>
      <c r="F442" s="52"/>
      <c r="G442" s="216">
        <f t="shared" si="36"/>
        <v>0</v>
      </c>
      <c r="H442" s="251">
        <f t="shared" si="38"/>
        <v>0</v>
      </c>
      <c r="I442" s="251">
        <f t="shared" si="38"/>
        <v>0</v>
      </c>
    </row>
    <row r="443" spans="1:9" ht="60" hidden="1">
      <c r="A443" s="51" t="s">
        <v>380</v>
      </c>
      <c r="B443" s="52" t="s">
        <v>489</v>
      </c>
      <c r="C443" s="48" t="s">
        <v>605</v>
      </c>
      <c r="D443" s="48" t="s">
        <v>613</v>
      </c>
      <c r="E443" s="52" t="s">
        <v>1092</v>
      </c>
      <c r="F443" s="52"/>
      <c r="G443" s="216">
        <f t="shared" si="36"/>
        <v>0</v>
      </c>
      <c r="H443" s="251">
        <f t="shared" si="38"/>
        <v>0</v>
      </c>
      <c r="I443" s="251">
        <f t="shared" si="38"/>
        <v>0</v>
      </c>
    </row>
    <row r="444" spans="1:9" ht="15" hidden="1">
      <c r="A444" s="51" t="s">
        <v>1464</v>
      </c>
      <c r="B444" s="52" t="s">
        <v>489</v>
      </c>
      <c r="C444" s="48" t="s">
        <v>605</v>
      </c>
      <c r="D444" s="48" t="s">
        <v>613</v>
      </c>
      <c r="E444" s="52" t="s">
        <v>1119</v>
      </c>
      <c r="F444" s="52"/>
      <c r="G444" s="216">
        <f t="shared" si="36"/>
        <v>0</v>
      </c>
      <c r="H444" s="251">
        <f t="shared" si="38"/>
        <v>0</v>
      </c>
      <c r="I444" s="251">
        <f t="shared" si="38"/>
        <v>0</v>
      </c>
    </row>
    <row r="445" spans="1:9" ht="30" hidden="1">
      <c r="A445" s="51" t="s">
        <v>327</v>
      </c>
      <c r="B445" s="52" t="s">
        <v>489</v>
      </c>
      <c r="C445" s="48" t="s">
        <v>605</v>
      </c>
      <c r="D445" s="48" t="s">
        <v>613</v>
      </c>
      <c r="E445" s="52" t="s">
        <v>1119</v>
      </c>
      <c r="F445" s="52">
        <v>200</v>
      </c>
      <c r="G445" s="216">
        <f t="shared" si="36"/>
        <v>0</v>
      </c>
      <c r="H445" s="251">
        <f t="shared" si="38"/>
        <v>0</v>
      </c>
      <c r="I445" s="251">
        <f t="shared" si="38"/>
        <v>0</v>
      </c>
    </row>
    <row r="446" spans="1:9" ht="30" hidden="1">
      <c r="A446" s="51" t="s">
        <v>328</v>
      </c>
      <c r="B446" s="52" t="s">
        <v>489</v>
      </c>
      <c r="C446" s="48" t="s">
        <v>605</v>
      </c>
      <c r="D446" s="48" t="s">
        <v>613</v>
      </c>
      <c r="E446" s="52" t="s">
        <v>1119</v>
      </c>
      <c r="F446" s="52">
        <v>240</v>
      </c>
      <c r="G446" s="216">
        <f t="shared" si="36"/>
        <v>0</v>
      </c>
      <c r="H446" s="251">
        <v>0</v>
      </c>
      <c r="I446" s="251"/>
    </row>
    <row r="447" spans="1:9" s="254" customFormat="1" ht="15" hidden="1">
      <c r="A447" s="54" t="s">
        <v>620</v>
      </c>
      <c r="B447" s="55" t="s">
        <v>489</v>
      </c>
      <c r="C447" s="55" t="s">
        <v>605</v>
      </c>
      <c r="D447" s="55" t="s">
        <v>612</v>
      </c>
      <c r="E447" s="55"/>
      <c r="F447" s="55"/>
      <c r="G447" s="233">
        <f t="shared" si="36"/>
        <v>0</v>
      </c>
      <c r="H447" s="252">
        <f>H448+H454</f>
        <v>0</v>
      </c>
      <c r="I447" s="252">
        <f>I448+I454</f>
        <v>0</v>
      </c>
    </row>
    <row r="448" spans="1:9" ht="30" hidden="1">
      <c r="A448" s="51" t="s">
        <v>1490</v>
      </c>
      <c r="B448" s="52" t="s">
        <v>489</v>
      </c>
      <c r="C448" s="52" t="s">
        <v>605</v>
      </c>
      <c r="D448" s="52" t="s">
        <v>612</v>
      </c>
      <c r="E448" s="52" t="s">
        <v>1104</v>
      </c>
      <c r="F448" s="52"/>
      <c r="G448" s="216">
        <f t="shared" si="36"/>
        <v>0</v>
      </c>
      <c r="H448" s="251">
        <f aca="true" t="shared" si="39" ref="H448:I452">H449</f>
        <v>0</v>
      </c>
      <c r="I448" s="251">
        <f t="shared" si="39"/>
        <v>0</v>
      </c>
    </row>
    <row r="449" spans="1:9" ht="45" hidden="1">
      <c r="A449" s="51" t="s">
        <v>910</v>
      </c>
      <c r="B449" s="52" t="s">
        <v>489</v>
      </c>
      <c r="C449" s="52" t="s">
        <v>605</v>
      </c>
      <c r="D449" s="52" t="s">
        <v>612</v>
      </c>
      <c r="E449" s="52" t="s">
        <v>1105</v>
      </c>
      <c r="F449" s="52"/>
      <c r="G449" s="216">
        <f t="shared" si="36"/>
        <v>0</v>
      </c>
      <c r="H449" s="251">
        <f t="shared" si="39"/>
        <v>0</v>
      </c>
      <c r="I449" s="251">
        <f t="shared" si="39"/>
        <v>0</v>
      </c>
    </row>
    <row r="450" spans="1:9" ht="30" hidden="1">
      <c r="A450" s="51" t="s">
        <v>18</v>
      </c>
      <c r="B450" s="52" t="s">
        <v>489</v>
      </c>
      <c r="C450" s="52" t="s">
        <v>605</v>
      </c>
      <c r="D450" s="52" t="s">
        <v>612</v>
      </c>
      <c r="E450" s="52" t="s">
        <v>1106</v>
      </c>
      <c r="F450" s="52"/>
      <c r="G450" s="216">
        <f t="shared" si="36"/>
        <v>0</v>
      </c>
      <c r="H450" s="251">
        <f t="shared" si="39"/>
        <v>0</v>
      </c>
      <c r="I450" s="251">
        <f t="shared" si="39"/>
        <v>0</v>
      </c>
    </row>
    <row r="451" spans="1:9" ht="30" hidden="1">
      <c r="A451" s="51" t="s">
        <v>1107</v>
      </c>
      <c r="B451" s="52" t="s">
        <v>489</v>
      </c>
      <c r="C451" s="52" t="s">
        <v>605</v>
      </c>
      <c r="D451" s="52" t="s">
        <v>612</v>
      </c>
      <c r="E451" s="52" t="s">
        <v>1274</v>
      </c>
      <c r="F451" s="52"/>
      <c r="G451" s="216">
        <f t="shared" si="36"/>
        <v>0</v>
      </c>
      <c r="H451" s="251">
        <f t="shared" si="39"/>
        <v>0</v>
      </c>
      <c r="I451" s="251">
        <f t="shared" si="39"/>
        <v>0</v>
      </c>
    </row>
    <row r="452" spans="1:9" ht="30" hidden="1">
      <c r="A452" s="51" t="s">
        <v>327</v>
      </c>
      <c r="B452" s="52" t="s">
        <v>489</v>
      </c>
      <c r="C452" s="52" t="s">
        <v>605</v>
      </c>
      <c r="D452" s="52" t="s">
        <v>612</v>
      </c>
      <c r="E452" s="52" t="s">
        <v>1274</v>
      </c>
      <c r="F452" s="52" t="s">
        <v>495</v>
      </c>
      <c r="G452" s="216">
        <f t="shared" si="36"/>
        <v>0</v>
      </c>
      <c r="H452" s="251">
        <f t="shared" si="39"/>
        <v>0</v>
      </c>
      <c r="I452" s="251">
        <f t="shared" si="39"/>
        <v>0</v>
      </c>
    </row>
    <row r="453" spans="1:9" ht="30" hidden="1">
      <c r="A453" s="51" t="s">
        <v>328</v>
      </c>
      <c r="B453" s="52" t="s">
        <v>489</v>
      </c>
      <c r="C453" s="52" t="s">
        <v>605</v>
      </c>
      <c r="D453" s="52" t="s">
        <v>612</v>
      </c>
      <c r="E453" s="52" t="s">
        <v>1274</v>
      </c>
      <c r="F453" s="52" t="s">
        <v>329</v>
      </c>
      <c r="G453" s="216">
        <f t="shared" si="36"/>
        <v>0</v>
      </c>
      <c r="H453" s="251"/>
      <c r="I453" s="251"/>
    </row>
    <row r="454" spans="1:9" ht="30" hidden="1">
      <c r="A454" s="51" t="s">
        <v>1068</v>
      </c>
      <c r="B454" s="52" t="s">
        <v>489</v>
      </c>
      <c r="C454" s="52" t="s">
        <v>605</v>
      </c>
      <c r="D454" s="52" t="s">
        <v>612</v>
      </c>
      <c r="E454" s="52" t="s">
        <v>1069</v>
      </c>
      <c r="F454" s="52"/>
      <c r="G454" s="216">
        <f t="shared" si="36"/>
        <v>0</v>
      </c>
      <c r="H454" s="251">
        <f aca="true" t="shared" si="40" ref="H454:I458">H455</f>
        <v>0</v>
      </c>
      <c r="I454" s="251">
        <f t="shared" si="40"/>
        <v>0</v>
      </c>
    </row>
    <row r="455" spans="1:9" ht="45" hidden="1">
      <c r="A455" s="51" t="s">
        <v>1070</v>
      </c>
      <c r="B455" s="52" t="s">
        <v>489</v>
      </c>
      <c r="C455" s="52" t="s">
        <v>605</v>
      </c>
      <c r="D455" s="52" t="s">
        <v>612</v>
      </c>
      <c r="E455" s="52" t="s">
        <v>1071</v>
      </c>
      <c r="F455" s="52"/>
      <c r="G455" s="216">
        <f t="shared" si="36"/>
        <v>0</v>
      </c>
      <c r="H455" s="251">
        <f t="shared" si="40"/>
        <v>0</v>
      </c>
      <c r="I455" s="251">
        <f t="shared" si="40"/>
        <v>0</v>
      </c>
    </row>
    <row r="456" spans="1:9" ht="60" hidden="1">
      <c r="A456" s="51" t="s">
        <v>380</v>
      </c>
      <c r="B456" s="52" t="s">
        <v>489</v>
      </c>
      <c r="C456" s="52" t="s">
        <v>605</v>
      </c>
      <c r="D456" s="52" t="s">
        <v>612</v>
      </c>
      <c r="E456" s="52" t="s">
        <v>1092</v>
      </c>
      <c r="F456" s="52"/>
      <c r="G456" s="216">
        <f t="shared" si="36"/>
        <v>0</v>
      </c>
      <c r="H456" s="251">
        <f t="shared" si="40"/>
        <v>0</v>
      </c>
      <c r="I456" s="251">
        <f t="shared" si="40"/>
        <v>0</v>
      </c>
    </row>
    <row r="457" spans="1:9" ht="15" hidden="1">
      <c r="A457" s="51" t="s">
        <v>1464</v>
      </c>
      <c r="B457" s="52" t="s">
        <v>489</v>
      </c>
      <c r="C457" s="52" t="s">
        <v>605</v>
      </c>
      <c r="D457" s="52" t="s">
        <v>612</v>
      </c>
      <c r="E457" s="52" t="s">
        <v>1119</v>
      </c>
      <c r="F457" s="52"/>
      <c r="G457" s="216">
        <f t="shared" si="36"/>
        <v>0</v>
      </c>
      <c r="H457" s="251">
        <f t="shared" si="40"/>
        <v>0</v>
      </c>
      <c r="I457" s="251">
        <f t="shared" si="40"/>
        <v>0</v>
      </c>
    </row>
    <row r="458" spans="1:9" ht="30" hidden="1">
      <c r="A458" s="51" t="s">
        <v>327</v>
      </c>
      <c r="B458" s="52" t="s">
        <v>489</v>
      </c>
      <c r="C458" s="52" t="s">
        <v>605</v>
      </c>
      <c r="D458" s="52" t="s">
        <v>612</v>
      </c>
      <c r="E458" s="52" t="s">
        <v>1119</v>
      </c>
      <c r="F458" s="52">
        <v>200</v>
      </c>
      <c r="G458" s="216">
        <f t="shared" si="36"/>
        <v>0</v>
      </c>
      <c r="H458" s="251">
        <f t="shared" si="40"/>
        <v>0</v>
      </c>
      <c r="I458" s="251">
        <f t="shared" si="40"/>
        <v>0</v>
      </c>
    </row>
    <row r="459" spans="1:9" ht="30" hidden="1">
      <c r="A459" s="51" t="s">
        <v>328</v>
      </c>
      <c r="B459" s="52" t="s">
        <v>489</v>
      </c>
      <c r="C459" s="52" t="s">
        <v>605</v>
      </c>
      <c r="D459" s="52" t="s">
        <v>612</v>
      </c>
      <c r="E459" s="52" t="s">
        <v>1119</v>
      </c>
      <c r="F459" s="52">
        <v>240</v>
      </c>
      <c r="G459" s="216">
        <f t="shared" si="36"/>
        <v>0</v>
      </c>
      <c r="H459" s="251">
        <v>0</v>
      </c>
      <c r="I459" s="251"/>
    </row>
    <row r="460" spans="1:9" s="254" customFormat="1" ht="15" hidden="1">
      <c r="A460" s="54" t="s">
        <v>1275</v>
      </c>
      <c r="B460" s="55" t="s">
        <v>489</v>
      </c>
      <c r="C460" s="55" t="s">
        <v>607</v>
      </c>
      <c r="D460" s="55" t="s">
        <v>632</v>
      </c>
      <c r="E460" s="55"/>
      <c r="F460" s="55"/>
      <c r="G460" s="233">
        <f t="shared" si="36"/>
        <v>0</v>
      </c>
      <c r="H460" s="252">
        <f aca="true" t="shared" si="41" ref="H460:I466">H461</f>
        <v>0</v>
      </c>
      <c r="I460" s="252">
        <f t="shared" si="41"/>
        <v>0</v>
      </c>
    </row>
    <row r="461" spans="1:9" s="254" customFormat="1" ht="15" hidden="1">
      <c r="A461" s="54" t="s">
        <v>132</v>
      </c>
      <c r="B461" s="55" t="s">
        <v>489</v>
      </c>
      <c r="C461" s="55" t="s">
        <v>607</v>
      </c>
      <c r="D461" s="55" t="s">
        <v>605</v>
      </c>
      <c r="E461" s="55"/>
      <c r="F461" s="55"/>
      <c r="G461" s="233">
        <f t="shared" si="36"/>
        <v>0</v>
      </c>
      <c r="H461" s="252">
        <f t="shared" si="41"/>
        <v>0</v>
      </c>
      <c r="I461" s="252">
        <f t="shared" si="41"/>
        <v>0</v>
      </c>
    </row>
    <row r="462" spans="1:9" ht="30" hidden="1">
      <c r="A462" s="51" t="s">
        <v>1276</v>
      </c>
      <c r="B462" s="52" t="s">
        <v>489</v>
      </c>
      <c r="C462" s="52" t="s">
        <v>607</v>
      </c>
      <c r="D462" s="52" t="s">
        <v>605</v>
      </c>
      <c r="E462" s="52" t="s">
        <v>133</v>
      </c>
      <c r="F462" s="52"/>
      <c r="G462" s="216">
        <f t="shared" si="36"/>
        <v>0</v>
      </c>
      <c r="H462" s="251">
        <f t="shared" si="41"/>
        <v>0</v>
      </c>
      <c r="I462" s="251">
        <f t="shared" si="41"/>
        <v>0</v>
      </c>
    </row>
    <row r="463" spans="1:9" ht="60" hidden="1">
      <c r="A463" s="51" t="s">
        <v>1277</v>
      </c>
      <c r="B463" s="52" t="s">
        <v>489</v>
      </c>
      <c r="C463" s="52" t="s">
        <v>607</v>
      </c>
      <c r="D463" s="52" t="s">
        <v>605</v>
      </c>
      <c r="E463" s="52" t="s">
        <v>1278</v>
      </c>
      <c r="F463" s="52"/>
      <c r="G463" s="216">
        <f t="shared" si="36"/>
        <v>0</v>
      </c>
      <c r="H463" s="251">
        <f t="shared" si="41"/>
        <v>0</v>
      </c>
      <c r="I463" s="251">
        <f t="shared" si="41"/>
        <v>0</v>
      </c>
    </row>
    <row r="464" spans="1:9" ht="45" hidden="1">
      <c r="A464" s="51" t="s">
        <v>1279</v>
      </c>
      <c r="B464" s="52" t="s">
        <v>489</v>
      </c>
      <c r="C464" s="52" t="s">
        <v>607</v>
      </c>
      <c r="D464" s="52" t="s">
        <v>605</v>
      </c>
      <c r="E464" s="52" t="s">
        <v>1280</v>
      </c>
      <c r="F464" s="52"/>
      <c r="G464" s="216">
        <f t="shared" si="36"/>
        <v>0</v>
      </c>
      <c r="H464" s="251">
        <f t="shared" si="41"/>
        <v>0</v>
      </c>
      <c r="I464" s="251">
        <f t="shared" si="41"/>
        <v>0</v>
      </c>
    </row>
    <row r="465" spans="1:9" ht="15" hidden="1">
      <c r="A465" s="51" t="s">
        <v>1281</v>
      </c>
      <c r="B465" s="52" t="s">
        <v>489</v>
      </c>
      <c r="C465" s="52" t="s">
        <v>607</v>
      </c>
      <c r="D465" s="52" t="s">
        <v>605</v>
      </c>
      <c r="E465" s="52" t="s">
        <v>1282</v>
      </c>
      <c r="F465" s="52"/>
      <c r="G465" s="216">
        <f t="shared" si="36"/>
        <v>0</v>
      </c>
      <c r="H465" s="251">
        <f t="shared" si="41"/>
        <v>0</v>
      </c>
      <c r="I465" s="251">
        <f t="shared" si="41"/>
        <v>0</v>
      </c>
    </row>
    <row r="466" spans="1:9" ht="30" hidden="1">
      <c r="A466" s="51" t="s">
        <v>327</v>
      </c>
      <c r="B466" s="52" t="s">
        <v>489</v>
      </c>
      <c r="C466" s="52" t="s">
        <v>607</v>
      </c>
      <c r="D466" s="52" t="s">
        <v>605</v>
      </c>
      <c r="E466" s="52" t="s">
        <v>1282</v>
      </c>
      <c r="F466" s="52" t="s">
        <v>495</v>
      </c>
      <c r="G466" s="216">
        <f t="shared" si="36"/>
        <v>0</v>
      </c>
      <c r="H466" s="251">
        <f t="shared" si="41"/>
        <v>0</v>
      </c>
      <c r="I466" s="251">
        <f t="shared" si="41"/>
        <v>0</v>
      </c>
    </row>
    <row r="467" spans="1:9" ht="30" hidden="1">
      <c r="A467" s="51" t="s">
        <v>328</v>
      </c>
      <c r="B467" s="52" t="s">
        <v>489</v>
      </c>
      <c r="C467" s="52" t="s">
        <v>607</v>
      </c>
      <c r="D467" s="52" t="s">
        <v>605</v>
      </c>
      <c r="E467" s="52" t="s">
        <v>1282</v>
      </c>
      <c r="F467" s="52" t="s">
        <v>329</v>
      </c>
      <c r="G467" s="216">
        <f t="shared" si="36"/>
        <v>0</v>
      </c>
      <c r="H467" s="251">
        <v>0</v>
      </c>
      <c r="I467" s="251">
        <v>0</v>
      </c>
    </row>
    <row r="468" spans="1:9" s="254" customFormat="1" ht="15">
      <c r="A468" s="54" t="s">
        <v>642</v>
      </c>
      <c r="B468" s="55" t="s">
        <v>489</v>
      </c>
      <c r="C468" s="55" t="s">
        <v>476</v>
      </c>
      <c r="D468" s="58"/>
      <c r="E468" s="58"/>
      <c r="F468" s="58"/>
      <c r="G468" s="233">
        <f t="shared" si="36"/>
        <v>37439674.59</v>
      </c>
      <c r="H468" s="209">
        <f>H469</f>
        <v>19947802.73</v>
      </c>
      <c r="I468" s="209">
        <f>I469</f>
        <v>17491871.86</v>
      </c>
    </row>
    <row r="469" spans="1:9" ht="15">
      <c r="A469" s="54" t="s">
        <v>477</v>
      </c>
      <c r="B469" s="55" t="s">
        <v>489</v>
      </c>
      <c r="C469" s="55" t="s">
        <v>476</v>
      </c>
      <c r="D469" s="55" t="s">
        <v>548</v>
      </c>
      <c r="E469" s="58"/>
      <c r="F469" s="58"/>
      <c r="G469" s="233">
        <f t="shared" si="36"/>
        <v>37439674.59</v>
      </c>
      <c r="H469" s="209">
        <f>H470+H479+H544+H538+H552</f>
        <v>19947802.73</v>
      </c>
      <c r="I469" s="209">
        <f>I470+I479+I544+I538+I552</f>
        <v>17491871.86</v>
      </c>
    </row>
    <row r="470" spans="1:9" ht="30">
      <c r="A470" s="51" t="s">
        <v>1283</v>
      </c>
      <c r="B470" s="52" t="s">
        <v>489</v>
      </c>
      <c r="C470" s="52" t="s">
        <v>476</v>
      </c>
      <c r="D470" s="52" t="s">
        <v>548</v>
      </c>
      <c r="E470" s="52" t="s">
        <v>388</v>
      </c>
      <c r="F470" s="53"/>
      <c r="G470" s="216">
        <f t="shared" si="36"/>
        <v>36729.93</v>
      </c>
      <c r="H470" s="251">
        <f>H471</f>
        <v>36729.93</v>
      </c>
      <c r="I470" s="251">
        <f>I471</f>
        <v>0</v>
      </c>
    </row>
    <row r="471" spans="1:9" ht="45">
      <c r="A471" s="51" t="s">
        <v>1284</v>
      </c>
      <c r="B471" s="52" t="s">
        <v>489</v>
      </c>
      <c r="C471" s="52" t="s">
        <v>476</v>
      </c>
      <c r="D471" s="52" t="s">
        <v>548</v>
      </c>
      <c r="E471" s="52" t="s">
        <v>389</v>
      </c>
      <c r="F471" s="53"/>
      <c r="G471" s="216">
        <f t="shared" si="36"/>
        <v>36729.93</v>
      </c>
      <c r="H471" s="251">
        <f>H472</f>
        <v>36729.93</v>
      </c>
      <c r="I471" s="251">
        <f>I472</f>
        <v>0</v>
      </c>
    </row>
    <row r="472" spans="1:9" ht="45">
      <c r="A472" s="51" t="s">
        <v>390</v>
      </c>
      <c r="B472" s="52" t="s">
        <v>489</v>
      </c>
      <c r="C472" s="52" t="s">
        <v>476</v>
      </c>
      <c r="D472" s="52" t="s">
        <v>548</v>
      </c>
      <c r="E472" s="52" t="s">
        <v>391</v>
      </c>
      <c r="F472" s="53"/>
      <c r="G472" s="216">
        <f t="shared" si="36"/>
        <v>36729.93</v>
      </c>
      <c r="H472" s="251">
        <f>H473+H476</f>
        <v>36729.93</v>
      </c>
      <c r="I472" s="251">
        <f>I473+I476</f>
        <v>0</v>
      </c>
    </row>
    <row r="473" spans="1:9" ht="30">
      <c r="A473" s="51" t="s">
        <v>392</v>
      </c>
      <c r="B473" s="52" t="s">
        <v>489</v>
      </c>
      <c r="C473" s="52" t="s">
        <v>476</v>
      </c>
      <c r="D473" s="52" t="s">
        <v>548</v>
      </c>
      <c r="E473" s="52" t="s">
        <v>393</v>
      </c>
      <c r="F473" s="53"/>
      <c r="G473" s="216">
        <f t="shared" si="36"/>
        <v>36729.93</v>
      </c>
      <c r="H473" s="251">
        <f>H474</f>
        <v>36729.93</v>
      </c>
      <c r="I473" s="251">
        <f>I474</f>
        <v>0</v>
      </c>
    </row>
    <row r="474" spans="1:9" ht="30">
      <c r="A474" s="51" t="s">
        <v>327</v>
      </c>
      <c r="B474" s="52" t="s">
        <v>489</v>
      </c>
      <c r="C474" s="52" t="s">
        <v>476</v>
      </c>
      <c r="D474" s="52" t="s">
        <v>548</v>
      </c>
      <c r="E474" s="52" t="s">
        <v>393</v>
      </c>
      <c r="F474" s="52" t="s">
        <v>495</v>
      </c>
      <c r="G474" s="216">
        <f t="shared" si="36"/>
        <v>36729.93</v>
      </c>
      <c r="H474" s="251">
        <f>H475</f>
        <v>36729.93</v>
      </c>
      <c r="I474" s="251">
        <f>I475</f>
        <v>0</v>
      </c>
    </row>
    <row r="475" spans="1:9" ht="30">
      <c r="A475" s="51" t="s">
        <v>328</v>
      </c>
      <c r="B475" s="52" t="s">
        <v>489</v>
      </c>
      <c r="C475" s="52" t="s">
        <v>476</v>
      </c>
      <c r="D475" s="52" t="s">
        <v>548</v>
      </c>
      <c r="E475" s="52" t="s">
        <v>393</v>
      </c>
      <c r="F475" s="52" t="s">
        <v>329</v>
      </c>
      <c r="G475" s="216">
        <f t="shared" si="36"/>
        <v>36729.93</v>
      </c>
      <c r="H475" s="251">
        <v>36729.93</v>
      </c>
      <c r="I475" s="251">
        <v>0</v>
      </c>
    </row>
    <row r="476" spans="1:9" ht="30" hidden="1">
      <c r="A476" s="51" t="s">
        <v>394</v>
      </c>
      <c r="B476" s="52" t="s">
        <v>489</v>
      </c>
      <c r="C476" s="52" t="s">
        <v>476</v>
      </c>
      <c r="D476" s="52" t="s">
        <v>548</v>
      </c>
      <c r="E476" s="52" t="s">
        <v>395</v>
      </c>
      <c r="F476" s="52"/>
      <c r="G476" s="216">
        <f t="shared" si="36"/>
        <v>0</v>
      </c>
      <c r="H476" s="251">
        <f>H477</f>
        <v>0</v>
      </c>
      <c r="I476" s="251">
        <f>I477</f>
        <v>0</v>
      </c>
    </row>
    <row r="477" spans="1:9" ht="30" hidden="1">
      <c r="A477" s="51" t="s">
        <v>327</v>
      </c>
      <c r="B477" s="52" t="s">
        <v>489</v>
      </c>
      <c r="C477" s="52" t="s">
        <v>476</v>
      </c>
      <c r="D477" s="52" t="s">
        <v>548</v>
      </c>
      <c r="E477" s="52" t="s">
        <v>395</v>
      </c>
      <c r="F477" s="52" t="s">
        <v>495</v>
      </c>
      <c r="G477" s="216">
        <f t="shared" si="36"/>
        <v>0</v>
      </c>
      <c r="H477" s="251">
        <f>H478</f>
        <v>0</v>
      </c>
      <c r="I477" s="251">
        <f>I478</f>
        <v>0</v>
      </c>
    </row>
    <row r="478" spans="1:9" ht="30" hidden="1">
      <c r="A478" s="51" t="s">
        <v>328</v>
      </c>
      <c r="B478" s="52" t="s">
        <v>489</v>
      </c>
      <c r="C478" s="52" t="s">
        <v>476</v>
      </c>
      <c r="D478" s="52" t="s">
        <v>548</v>
      </c>
      <c r="E478" s="52" t="s">
        <v>395</v>
      </c>
      <c r="F478" s="52" t="s">
        <v>329</v>
      </c>
      <c r="G478" s="216">
        <f t="shared" si="36"/>
        <v>0</v>
      </c>
      <c r="H478" s="251">
        <v>0</v>
      </c>
      <c r="I478" s="251">
        <v>0</v>
      </c>
    </row>
    <row r="479" spans="1:9" ht="30">
      <c r="A479" s="51" t="s">
        <v>1285</v>
      </c>
      <c r="B479" s="52" t="s">
        <v>489</v>
      </c>
      <c r="C479" s="52" t="s">
        <v>476</v>
      </c>
      <c r="D479" s="52" t="s">
        <v>548</v>
      </c>
      <c r="E479" s="52" t="s">
        <v>396</v>
      </c>
      <c r="F479" s="53"/>
      <c r="G479" s="216">
        <f t="shared" si="36"/>
        <v>27447983.66</v>
      </c>
      <c r="H479" s="251">
        <f>H480</f>
        <v>19480171.8</v>
      </c>
      <c r="I479" s="251">
        <f>I480</f>
        <v>7967811.86</v>
      </c>
    </row>
    <row r="480" spans="1:9" ht="43.5" customHeight="1">
      <c r="A480" s="51" t="s">
        <v>1286</v>
      </c>
      <c r="B480" s="52" t="s">
        <v>489</v>
      </c>
      <c r="C480" s="52" t="s">
        <v>476</v>
      </c>
      <c r="D480" s="52" t="s">
        <v>548</v>
      </c>
      <c r="E480" s="52" t="s">
        <v>397</v>
      </c>
      <c r="F480" s="53"/>
      <c r="G480" s="216">
        <f t="shared" si="36"/>
        <v>27447983.66</v>
      </c>
      <c r="H480" s="251">
        <f>H485+H489+H493+H500+H510+H534+H530+H481</f>
        <v>19480171.8</v>
      </c>
      <c r="I480" s="251">
        <f>I485+I489+I493+I500+I510+I534+I530+I481</f>
        <v>7967811.86</v>
      </c>
    </row>
    <row r="481" spans="1:9" ht="30" hidden="1">
      <c r="A481" s="51" t="s">
        <v>1297</v>
      </c>
      <c r="B481" s="52" t="s">
        <v>489</v>
      </c>
      <c r="C481" s="52" t="s">
        <v>476</v>
      </c>
      <c r="D481" s="52" t="s">
        <v>548</v>
      </c>
      <c r="E481" s="52" t="s">
        <v>1298</v>
      </c>
      <c r="F481" s="53"/>
      <c r="G481" s="216">
        <f t="shared" si="36"/>
        <v>0</v>
      </c>
      <c r="H481" s="251">
        <f aca="true" t="shared" si="42" ref="H481:I483">H482</f>
        <v>0</v>
      </c>
      <c r="I481" s="251">
        <f t="shared" si="42"/>
        <v>0</v>
      </c>
    </row>
    <row r="482" spans="1:9" ht="45" hidden="1">
      <c r="A482" s="51" t="s">
        <v>134</v>
      </c>
      <c r="B482" s="52" t="s">
        <v>489</v>
      </c>
      <c r="C482" s="52" t="s">
        <v>476</v>
      </c>
      <c r="D482" s="52" t="s">
        <v>548</v>
      </c>
      <c r="E482" s="52" t="s">
        <v>1299</v>
      </c>
      <c r="F482" s="53"/>
      <c r="G482" s="216">
        <f t="shared" si="36"/>
        <v>0</v>
      </c>
      <c r="H482" s="251">
        <f t="shared" si="42"/>
        <v>0</v>
      </c>
      <c r="I482" s="251">
        <f t="shared" si="42"/>
        <v>0</v>
      </c>
    </row>
    <row r="483" spans="1:9" ht="30" hidden="1">
      <c r="A483" s="51" t="s">
        <v>450</v>
      </c>
      <c r="B483" s="52" t="s">
        <v>489</v>
      </c>
      <c r="C483" s="52" t="s">
        <v>476</v>
      </c>
      <c r="D483" s="52" t="s">
        <v>548</v>
      </c>
      <c r="E483" s="52" t="s">
        <v>1299</v>
      </c>
      <c r="F483" s="52" t="s">
        <v>501</v>
      </c>
      <c r="G483" s="216">
        <f t="shared" si="36"/>
        <v>0</v>
      </c>
      <c r="H483" s="251">
        <f t="shared" si="42"/>
        <v>0</v>
      </c>
      <c r="I483" s="251">
        <f t="shared" si="42"/>
        <v>0</v>
      </c>
    </row>
    <row r="484" spans="1:9" ht="15" hidden="1">
      <c r="A484" s="51" t="s">
        <v>385</v>
      </c>
      <c r="B484" s="52" t="s">
        <v>489</v>
      </c>
      <c r="C484" s="52" t="s">
        <v>476</v>
      </c>
      <c r="D484" s="52" t="s">
        <v>548</v>
      </c>
      <c r="E484" s="52" t="s">
        <v>1299</v>
      </c>
      <c r="F484" s="52" t="s">
        <v>386</v>
      </c>
      <c r="G484" s="216">
        <f t="shared" si="36"/>
        <v>0</v>
      </c>
      <c r="H484" s="251"/>
      <c r="I484" s="251"/>
    </row>
    <row r="485" spans="1:9" ht="15">
      <c r="A485" s="51" t="s">
        <v>398</v>
      </c>
      <c r="B485" s="52" t="s">
        <v>489</v>
      </c>
      <c r="C485" s="52" t="s">
        <v>476</v>
      </c>
      <c r="D485" s="52" t="s">
        <v>548</v>
      </c>
      <c r="E485" s="52" t="s">
        <v>399</v>
      </c>
      <c r="F485" s="52"/>
      <c r="G485" s="216">
        <f t="shared" si="36"/>
        <v>3849785</v>
      </c>
      <c r="H485" s="251">
        <f>H486</f>
        <v>3849785</v>
      </c>
      <c r="I485" s="251">
        <f aca="true" t="shared" si="43" ref="H485:I487">I486</f>
        <v>0</v>
      </c>
    </row>
    <row r="486" spans="1:9" ht="15">
      <c r="A486" s="51" t="s">
        <v>400</v>
      </c>
      <c r="B486" s="52" t="s">
        <v>489</v>
      </c>
      <c r="C486" s="52" t="s">
        <v>476</v>
      </c>
      <c r="D486" s="52" t="s">
        <v>548</v>
      </c>
      <c r="E486" s="52" t="s">
        <v>916</v>
      </c>
      <c r="F486" s="52"/>
      <c r="G486" s="216">
        <f t="shared" si="36"/>
        <v>3849785</v>
      </c>
      <c r="H486" s="251">
        <f t="shared" si="43"/>
        <v>3849785</v>
      </c>
      <c r="I486" s="251">
        <f t="shared" si="43"/>
        <v>0</v>
      </c>
    </row>
    <row r="487" spans="1:9" ht="30">
      <c r="A487" s="51" t="s">
        <v>450</v>
      </c>
      <c r="B487" s="52" t="s">
        <v>489</v>
      </c>
      <c r="C487" s="52" t="s">
        <v>476</v>
      </c>
      <c r="D487" s="52" t="s">
        <v>548</v>
      </c>
      <c r="E487" s="52" t="s">
        <v>916</v>
      </c>
      <c r="F487" s="52" t="s">
        <v>501</v>
      </c>
      <c r="G487" s="234">
        <f t="shared" si="36"/>
        <v>3849785</v>
      </c>
      <c r="H487" s="213">
        <f t="shared" si="43"/>
        <v>3849785</v>
      </c>
      <c r="I487" s="213">
        <f t="shared" si="43"/>
        <v>0</v>
      </c>
    </row>
    <row r="488" spans="1:9" ht="13.5" customHeight="1">
      <c r="A488" s="51" t="s">
        <v>385</v>
      </c>
      <c r="B488" s="52" t="s">
        <v>489</v>
      </c>
      <c r="C488" s="52" t="s">
        <v>476</v>
      </c>
      <c r="D488" s="52" t="s">
        <v>548</v>
      </c>
      <c r="E488" s="52" t="s">
        <v>916</v>
      </c>
      <c r="F488" s="52" t="s">
        <v>386</v>
      </c>
      <c r="G488" s="234">
        <f t="shared" si="36"/>
        <v>3849785</v>
      </c>
      <c r="H488" s="213">
        <v>3849785</v>
      </c>
      <c r="I488" s="213">
        <v>0</v>
      </c>
    </row>
    <row r="489" spans="1:9" ht="30" hidden="1">
      <c r="A489" s="51" t="s">
        <v>920</v>
      </c>
      <c r="B489" s="52" t="s">
        <v>489</v>
      </c>
      <c r="C489" s="52" t="s">
        <v>476</v>
      </c>
      <c r="D489" s="52" t="s">
        <v>548</v>
      </c>
      <c r="E489" s="52" t="s">
        <v>921</v>
      </c>
      <c r="F489" s="52"/>
      <c r="G489" s="234">
        <f t="shared" si="36"/>
        <v>0</v>
      </c>
      <c r="H489" s="213">
        <f aca="true" t="shared" si="44" ref="H489:I491">H490</f>
        <v>0</v>
      </c>
      <c r="I489" s="213">
        <f t="shared" si="44"/>
        <v>0</v>
      </c>
    </row>
    <row r="490" spans="1:9" ht="30" hidden="1">
      <c r="A490" s="51" t="s">
        <v>1287</v>
      </c>
      <c r="B490" s="52" t="s">
        <v>489</v>
      </c>
      <c r="C490" s="52" t="s">
        <v>476</v>
      </c>
      <c r="D490" s="52" t="s">
        <v>548</v>
      </c>
      <c r="E490" s="52" t="s">
        <v>1288</v>
      </c>
      <c r="F490" s="52"/>
      <c r="G490" s="234">
        <f t="shared" si="36"/>
        <v>0</v>
      </c>
      <c r="H490" s="213">
        <f t="shared" si="44"/>
        <v>0</v>
      </c>
      <c r="I490" s="213">
        <f t="shared" si="44"/>
        <v>0</v>
      </c>
    </row>
    <row r="491" spans="1:9" ht="30" hidden="1">
      <c r="A491" s="51" t="s">
        <v>450</v>
      </c>
      <c r="B491" s="52" t="s">
        <v>489</v>
      </c>
      <c r="C491" s="52" t="s">
        <v>476</v>
      </c>
      <c r="D491" s="52" t="s">
        <v>548</v>
      </c>
      <c r="E491" s="52" t="s">
        <v>1288</v>
      </c>
      <c r="F491" s="52" t="s">
        <v>501</v>
      </c>
      <c r="G491" s="216">
        <f t="shared" si="36"/>
        <v>0</v>
      </c>
      <c r="H491" s="251">
        <f t="shared" si="44"/>
        <v>0</v>
      </c>
      <c r="I491" s="251">
        <f t="shared" si="44"/>
        <v>0</v>
      </c>
    </row>
    <row r="492" spans="1:9" ht="15" hidden="1">
      <c r="A492" s="51" t="s">
        <v>385</v>
      </c>
      <c r="B492" s="52" t="s">
        <v>489</v>
      </c>
      <c r="C492" s="52" t="s">
        <v>476</v>
      </c>
      <c r="D492" s="52" t="s">
        <v>548</v>
      </c>
      <c r="E492" s="52" t="s">
        <v>1288</v>
      </c>
      <c r="F492" s="52" t="s">
        <v>386</v>
      </c>
      <c r="G492" s="216">
        <f t="shared" si="36"/>
        <v>0</v>
      </c>
      <c r="H492" s="251"/>
      <c r="I492" s="251"/>
    </row>
    <row r="493" spans="1:9" ht="29.25" customHeight="1">
      <c r="A493" s="51" t="s">
        <v>401</v>
      </c>
      <c r="B493" s="52" t="s">
        <v>489</v>
      </c>
      <c r="C493" s="52" t="s">
        <v>476</v>
      </c>
      <c r="D493" s="52" t="s">
        <v>548</v>
      </c>
      <c r="E493" s="52" t="s">
        <v>402</v>
      </c>
      <c r="F493" s="52"/>
      <c r="G493" s="216">
        <f t="shared" si="36"/>
        <v>15219650</v>
      </c>
      <c r="H493" s="251">
        <f>H497+H506+H494</f>
        <v>15219650</v>
      </c>
      <c r="I493" s="251">
        <f>I497+I506+I494</f>
        <v>0</v>
      </c>
    </row>
    <row r="494" spans="1:9" ht="45" hidden="1">
      <c r="A494" s="51" t="s">
        <v>134</v>
      </c>
      <c r="B494" s="52" t="s">
        <v>489</v>
      </c>
      <c r="C494" s="52" t="s">
        <v>476</v>
      </c>
      <c r="D494" s="52" t="s">
        <v>548</v>
      </c>
      <c r="E494" s="52" t="s">
        <v>1289</v>
      </c>
      <c r="F494" s="52"/>
      <c r="G494" s="216">
        <f t="shared" si="36"/>
        <v>0</v>
      </c>
      <c r="H494" s="251">
        <f>H495</f>
        <v>0</v>
      </c>
      <c r="I494" s="251">
        <f>I495</f>
        <v>0</v>
      </c>
    </row>
    <row r="495" spans="1:9" ht="30" hidden="1">
      <c r="A495" s="51" t="s">
        <v>450</v>
      </c>
      <c r="B495" s="52" t="s">
        <v>489</v>
      </c>
      <c r="C495" s="52" t="s">
        <v>476</v>
      </c>
      <c r="D495" s="52" t="s">
        <v>548</v>
      </c>
      <c r="E495" s="52" t="s">
        <v>1289</v>
      </c>
      <c r="F495" s="52" t="s">
        <v>501</v>
      </c>
      <c r="G495" s="216">
        <f t="shared" si="36"/>
        <v>0</v>
      </c>
      <c r="H495" s="251">
        <f>H496</f>
        <v>0</v>
      </c>
      <c r="I495" s="251">
        <f>I496</f>
        <v>0</v>
      </c>
    </row>
    <row r="496" spans="1:9" ht="15" hidden="1">
      <c r="A496" s="51" t="s">
        <v>385</v>
      </c>
      <c r="B496" s="52" t="s">
        <v>489</v>
      </c>
      <c r="C496" s="52" t="s">
        <v>476</v>
      </c>
      <c r="D496" s="52" t="s">
        <v>548</v>
      </c>
      <c r="E496" s="52" t="s">
        <v>1289</v>
      </c>
      <c r="F496" s="52" t="s">
        <v>386</v>
      </c>
      <c r="G496" s="216">
        <f t="shared" si="36"/>
        <v>0</v>
      </c>
      <c r="H496" s="251">
        <v>0</v>
      </c>
      <c r="I496" s="251">
        <v>0</v>
      </c>
    </row>
    <row r="497" spans="1:9" ht="30">
      <c r="A497" s="57" t="s">
        <v>1290</v>
      </c>
      <c r="B497" s="52" t="s">
        <v>489</v>
      </c>
      <c r="C497" s="52" t="s">
        <v>476</v>
      </c>
      <c r="D497" s="52" t="s">
        <v>548</v>
      </c>
      <c r="E497" s="52" t="s">
        <v>1291</v>
      </c>
      <c r="F497" s="52"/>
      <c r="G497" s="216">
        <f t="shared" si="36"/>
        <v>15219650</v>
      </c>
      <c r="H497" s="251">
        <f>H498</f>
        <v>15219650</v>
      </c>
      <c r="I497" s="251">
        <f>I498</f>
        <v>0</v>
      </c>
    </row>
    <row r="498" spans="1:9" ht="30">
      <c r="A498" s="51" t="s">
        <v>450</v>
      </c>
      <c r="B498" s="52" t="s">
        <v>489</v>
      </c>
      <c r="C498" s="52" t="s">
        <v>476</v>
      </c>
      <c r="D498" s="52" t="s">
        <v>548</v>
      </c>
      <c r="E498" s="52" t="s">
        <v>1291</v>
      </c>
      <c r="F498" s="52" t="s">
        <v>501</v>
      </c>
      <c r="G498" s="216">
        <f t="shared" si="36"/>
        <v>15219650</v>
      </c>
      <c r="H498" s="251">
        <f>H499</f>
        <v>15219650</v>
      </c>
      <c r="I498" s="251">
        <f>I499</f>
        <v>0</v>
      </c>
    </row>
    <row r="499" spans="1:9" ht="15">
      <c r="A499" s="51" t="s">
        <v>385</v>
      </c>
      <c r="B499" s="52" t="s">
        <v>489</v>
      </c>
      <c r="C499" s="52" t="s">
        <v>476</v>
      </c>
      <c r="D499" s="52" t="s">
        <v>548</v>
      </c>
      <c r="E499" s="52" t="s">
        <v>1291</v>
      </c>
      <c r="F499" s="52" t="s">
        <v>386</v>
      </c>
      <c r="G499" s="216">
        <f t="shared" si="36"/>
        <v>15219650</v>
      </c>
      <c r="H499" s="251">
        <v>15219650</v>
      </c>
      <c r="I499" s="251">
        <v>0</v>
      </c>
    </row>
    <row r="500" spans="1:9" ht="30">
      <c r="A500" s="51" t="s">
        <v>917</v>
      </c>
      <c r="B500" s="52" t="s">
        <v>489</v>
      </c>
      <c r="C500" s="52" t="s">
        <v>476</v>
      </c>
      <c r="D500" s="52" t="s">
        <v>548</v>
      </c>
      <c r="E500" s="52" t="s">
        <v>403</v>
      </c>
      <c r="F500" s="52"/>
      <c r="G500" s="216">
        <f t="shared" si="36"/>
        <v>150047</v>
      </c>
      <c r="H500" s="251">
        <f>H501</f>
        <v>150047</v>
      </c>
      <c r="I500" s="251">
        <f>I501</f>
        <v>0</v>
      </c>
    </row>
    <row r="501" spans="1:9" ht="30">
      <c r="A501" s="51" t="s">
        <v>1108</v>
      </c>
      <c r="B501" s="52" t="s">
        <v>489</v>
      </c>
      <c r="C501" s="52" t="s">
        <v>476</v>
      </c>
      <c r="D501" s="52" t="s">
        <v>548</v>
      </c>
      <c r="E501" s="52" t="s">
        <v>918</v>
      </c>
      <c r="F501" s="52"/>
      <c r="G501" s="216">
        <f t="shared" si="36"/>
        <v>150047</v>
      </c>
      <c r="H501" s="251">
        <f>H502+H504</f>
        <v>150047</v>
      </c>
      <c r="I501" s="251">
        <f>I502+I504</f>
        <v>0</v>
      </c>
    </row>
    <row r="502" spans="1:9" ht="30">
      <c r="A502" s="51" t="s">
        <v>327</v>
      </c>
      <c r="B502" s="52" t="s">
        <v>489</v>
      </c>
      <c r="C502" s="52" t="s">
        <v>476</v>
      </c>
      <c r="D502" s="52" t="s">
        <v>548</v>
      </c>
      <c r="E502" s="52" t="s">
        <v>918</v>
      </c>
      <c r="F502" s="52" t="s">
        <v>495</v>
      </c>
      <c r="G502" s="216">
        <f t="shared" si="36"/>
        <v>110047</v>
      </c>
      <c r="H502" s="251">
        <f>H503</f>
        <v>110047</v>
      </c>
      <c r="I502" s="251">
        <f>I503</f>
        <v>0</v>
      </c>
    </row>
    <row r="503" spans="1:9" ht="30">
      <c r="A503" s="51" t="s">
        <v>328</v>
      </c>
      <c r="B503" s="52" t="s">
        <v>489</v>
      </c>
      <c r="C503" s="52" t="s">
        <v>476</v>
      </c>
      <c r="D503" s="52" t="s">
        <v>548</v>
      </c>
      <c r="E503" s="52" t="s">
        <v>918</v>
      </c>
      <c r="F503" s="52" t="s">
        <v>329</v>
      </c>
      <c r="G503" s="216">
        <f t="shared" si="36"/>
        <v>110047</v>
      </c>
      <c r="H503" s="251">
        <v>110047</v>
      </c>
      <c r="I503" s="251">
        <v>0</v>
      </c>
    </row>
    <row r="504" spans="1:9" ht="15">
      <c r="A504" s="51" t="s">
        <v>454</v>
      </c>
      <c r="B504" s="52" t="s">
        <v>489</v>
      </c>
      <c r="C504" s="52" t="s">
        <v>476</v>
      </c>
      <c r="D504" s="52" t="s">
        <v>548</v>
      </c>
      <c r="E504" s="52" t="s">
        <v>918</v>
      </c>
      <c r="F504" s="52" t="s">
        <v>504</v>
      </c>
      <c r="G504" s="216">
        <f t="shared" si="36"/>
        <v>40000</v>
      </c>
      <c r="H504" s="251">
        <f>H505</f>
        <v>40000</v>
      </c>
      <c r="I504" s="251">
        <f>I505</f>
        <v>0</v>
      </c>
    </row>
    <row r="505" spans="1:9" ht="15">
      <c r="A505" s="51" t="s">
        <v>291</v>
      </c>
      <c r="B505" s="52" t="s">
        <v>489</v>
      </c>
      <c r="C505" s="52" t="s">
        <v>476</v>
      </c>
      <c r="D505" s="52" t="s">
        <v>548</v>
      </c>
      <c r="E505" s="52" t="s">
        <v>918</v>
      </c>
      <c r="F505" s="52" t="s">
        <v>290</v>
      </c>
      <c r="G505" s="216">
        <f t="shared" si="36"/>
        <v>40000</v>
      </c>
      <c r="H505" s="251">
        <v>40000</v>
      </c>
      <c r="I505" s="251">
        <v>0</v>
      </c>
    </row>
    <row r="506" spans="1:9" ht="45" hidden="1">
      <c r="A506" s="51" t="s">
        <v>1292</v>
      </c>
      <c r="B506" s="52" t="s">
        <v>489</v>
      </c>
      <c r="C506" s="52" t="s">
        <v>476</v>
      </c>
      <c r="D506" s="52" t="s">
        <v>548</v>
      </c>
      <c r="E506" s="52" t="s">
        <v>135</v>
      </c>
      <c r="F506" s="52"/>
      <c r="G506" s="216">
        <f t="shared" si="36"/>
        <v>0</v>
      </c>
      <c r="H506" s="251">
        <f aca="true" t="shared" si="45" ref="H506:I508">H507</f>
        <v>0</v>
      </c>
      <c r="I506" s="251">
        <f t="shared" si="45"/>
        <v>0</v>
      </c>
    </row>
    <row r="507" spans="1:9" ht="30" hidden="1">
      <c r="A507" s="51" t="s">
        <v>22</v>
      </c>
      <c r="B507" s="52" t="s">
        <v>489</v>
      </c>
      <c r="C507" s="52" t="s">
        <v>476</v>
      </c>
      <c r="D507" s="52" t="s">
        <v>548</v>
      </c>
      <c r="E507" s="52" t="s">
        <v>919</v>
      </c>
      <c r="F507" s="52"/>
      <c r="G507" s="216">
        <f t="shared" si="36"/>
        <v>0</v>
      </c>
      <c r="H507" s="251">
        <f t="shared" si="45"/>
        <v>0</v>
      </c>
      <c r="I507" s="251">
        <f t="shared" si="45"/>
        <v>0</v>
      </c>
    </row>
    <row r="508" spans="1:9" ht="30" hidden="1">
      <c r="A508" s="51" t="s">
        <v>450</v>
      </c>
      <c r="B508" s="52" t="s">
        <v>489</v>
      </c>
      <c r="C508" s="52" t="s">
        <v>476</v>
      </c>
      <c r="D508" s="52" t="s">
        <v>548</v>
      </c>
      <c r="E508" s="52" t="s">
        <v>919</v>
      </c>
      <c r="F508" s="52" t="s">
        <v>501</v>
      </c>
      <c r="G508" s="216">
        <f t="shared" si="36"/>
        <v>0</v>
      </c>
      <c r="H508" s="251">
        <f t="shared" si="45"/>
        <v>0</v>
      </c>
      <c r="I508" s="251">
        <f t="shared" si="45"/>
        <v>0</v>
      </c>
    </row>
    <row r="509" spans="1:9" ht="15" hidden="1">
      <c r="A509" s="51" t="s">
        <v>385</v>
      </c>
      <c r="B509" s="52" t="s">
        <v>489</v>
      </c>
      <c r="C509" s="52" t="s">
        <v>476</v>
      </c>
      <c r="D509" s="52" t="s">
        <v>548</v>
      </c>
      <c r="E509" s="52" t="s">
        <v>919</v>
      </c>
      <c r="F509" s="52" t="s">
        <v>386</v>
      </c>
      <c r="G509" s="216">
        <f t="shared" si="36"/>
        <v>0</v>
      </c>
      <c r="H509" s="251"/>
      <c r="I509" s="251"/>
    </row>
    <row r="510" spans="1:9" ht="30">
      <c r="A510" s="51" t="s">
        <v>920</v>
      </c>
      <c r="B510" s="52" t="s">
        <v>489</v>
      </c>
      <c r="C510" s="52" t="s">
        <v>476</v>
      </c>
      <c r="D510" s="52" t="s">
        <v>548</v>
      </c>
      <c r="E510" s="52" t="s">
        <v>921</v>
      </c>
      <c r="F510" s="52"/>
      <c r="G510" s="216">
        <f t="shared" si="36"/>
        <v>8053501.66</v>
      </c>
      <c r="H510" s="251">
        <f>H525+H520+H511+H517+H514</f>
        <v>235689.8</v>
      </c>
      <c r="I510" s="251">
        <f>I525+I520+I511+I517+I514</f>
        <v>7817811.86</v>
      </c>
    </row>
    <row r="511" spans="1:9" ht="45">
      <c r="A511" s="51" t="s">
        <v>45</v>
      </c>
      <c r="B511" s="52" t="s">
        <v>489</v>
      </c>
      <c r="C511" s="52" t="s">
        <v>476</v>
      </c>
      <c r="D511" s="52" t="s">
        <v>548</v>
      </c>
      <c r="E511" s="52" t="s">
        <v>954</v>
      </c>
      <c r="F511" s="52"/>
      <c r="G511" s="216">
        <f t="shared" si="36"/>
        <v>482759.6</v>
      </c>
      <c r="H511" s="251">
        <f>H512</f>
        <v>4779.8</v>
      </c>
      <c r="I511" s="251">
        <f>I512</f>
        <v>477979.8</v>
      </c>
    </row>
    <row r="512" spans="1:9" ht="30">
      <c r="A512" s="51" t="s">
        <v>450</v>
      </c>
      <c r="B512" s="52" t="s">
        <v>489</v>
      </c>
      <c r="C512" s="52" t="s">
        <v>476</v>
      </c>
      <c r="D512" s="52" t="s">
        <v>548</v>
      </c>
      <c r="E512" s="52" t="s">
        <v>954</v>
      </c>
      <c r="F512" s="52" t="s">
        <v>501</v>
      </c>
      <c r="G512" s="216">
        <f t="shared" si="36"/>
        <v>482759.6</v>
      </c>
      <c r="H512" s="251">
        <f>H513</f>
        <v>4779.8</v>
      </c>
      <c r="I512" s="251">
        <f>I513</f>
        <v>477979.8</v>
      </c>
    </row>
    <row r="513" spans="1:9" ht="15">
      <c r="A513" s="51" t="s">
        <v>385</v>
      </c>
      <c r="B513" s="52" t="s">
        <v>489</v>
      </c>
      <c r="C513" s="52" t="s">
        <v>476</v>
      </c>
      <c r="D513" s="52" t="s">
        <v>548</v>
      </c>
      <c r="E513" s="52" t="s">
        <v>954</v>
      </c>
      <c r="F513" s="52" t="s">
        <v>386</v>
      </c>
      <c r="G513" s="216">
        <f t="shared" si="36"/>
        <v>482759.6</v>
      </c>
      <c r="H513" s="251">
        <v>4779.8</v>
      </c>
      <c r="I513" s="251">
        <v>477979.8</v>
      </c>
    </row>
    <row r="514" spans="1:9" ht="90">
      <c r="A514" s="51" t="s">
        <v>922</v>
      </c>
      <c r="B514" s="52" t="s">
        <v>489</v>
      </c>
      <c r="C514" s="52" t="s">
        <v>476</v>
      </c>
      <c r="D514" s="52" t="s">
        <v>548</v>
      </c>
      <c r="E514" s="52" t="s">
        <v>923</v>
      </c>
      <c r="F514" s="52"/>
      <c r="G514" s="216">
        <f t="shared" si="36"/>
        <v>3221710</v>
      </c>
      <c r="H514" s="251">
        <f>H515</f>
        <v>193310</v>
      </c>
      <c r="I514" s="251">
        <f>I515</f>
        <v>3028400</v>
      </c>
    </row>
    <row r="515" spans="1:9" ht="30">
      <c r="A515" s="51" t="s">
        <v>450</v>
      </c>
      <c r="B515" s="52" t="s">
        <v>489</v>
      </c>
      <c r="C515" s="52" t="s">
        <v>476</v>
      </c>
      <c r="D515" s="52" t="s">
        <v>548</v>
      </c>
      <c r="E515" s="52" t="s">
        <v>923</v>
      </c>
      <c r="F515" s="52" t="s">
        <v>501</v>
      </c>
      <c r="G515" s="216">
        <f t="shared" si="36"/>
        <v>3221710</v>
      </c>
      <c r="H515" s="251">
        <f>H516</f>
        <v>193310</v>
      </c>
      <c r="I515" s="251">
        <f>I516</f>
        <v>3028400</v>
      </c>
    </row>
    <row r="516" spans="1:9" ht="15">
      <c r="A516" s="51" t="s">
        <v>385</v>
      </c>
      <c r="B516" s="52" t="s">
        <v>489</v>
      </c>
      <c r="C516" s="52" t="s">
        <v>476</v>
      </c>
      <c r="D516" s="52" t="s">
        <v>548</v>
      </c>
      <c r="E516" s="52" t="s">
        <v>923</v>
      </c>
      <c r="F516" s="52" t="s">
        <v>386</v>
      </c>
      <c r="G516" s="216">
        <f t="shared" si="36"/>
        <v>3221710</v>
      </c>
      <c r="H516" s="251">
        <v>193310</v>
      </c>
      <c r="I516" s="251">
        <v>3028400</v>
      </c>
    </row>
    <row r="517" spans="1:9" ht="30">
      <c r="A517" s="51" t="s">
        <v>1111</v>
      </c>
      <c r="B517" s="52" t="s">
        <v>489</v>
      </c>
      <c r="C517" s="52" t="s">
        <v>476</v>
      </c>
      <c r="D517" s="52" t="s">
        <v>548</v>
      </c>
      <c r="E517" s="52" t="s">
        <v>1112</v>
      </c>
      <c r="F517" s="52"/>
      <c r="G517" s="216">
        <f t="shared" si="36"/>
        <v>3722432.06</v>
      </c>
      <c r="H517" s="251">
        <f>H518</f>
        <v>0</v>
      </c>
      <c r="I517" s="251">
        <f>I518</f>
        <v>3722432.06</v>
      </c>
    </row>
    <row r="518" spans="1:9" ht="30">
      <c r="A518" s="51" t="s">
        <v>450</v>
      </c>
      <c r="B518" s="52" t="s">
        <v>489</v>
      </c>
      <c r="C518" s="52" t="s">
        <v>476</v>
      </c>
      <c r="D518" s="52" t="s">
        <v>548</v>
      </c>
      <c r="E518" s="52" t="s">
        <v>1112</v>
      </c>
      <c r="F518" s="52" t="s">
        <v>501</v>
      </c>
      <c r="G518" s="216">
        <f t="shared" si="36"/>
        <v>3722432.06</v>
      </c>
      <c r="H518" s="251">
        <f>H519</f>
        <v>0</v>
      </c>
      <c r="I518" s="251">
        <f>I519</f>
        <v>3722432.06</v>
      </c>
    </row>
    <row r="519" spans="1:9" ht="15">
      <c r="A519" s="51" t="s">
        <v>1491</v>
      </c>
      <c r="B519" s="52" t="s">
        <v>489</v>
      </c>
      <c r="C519" s="52" t="s">
        <v>476</v>
      </c>
      <c r="D519" s="52" t="s">
        <v>548</v>
      </c>
      <c r="E519" s="52" t="s">
        <v>1112</v>
      </c>
      <c r="F519" s="52" t="s">
        <v>409</v>
      </c>
      <c r="G519" s="216">
        <f t="shared" si="36"/>
        <v>3722432.06</v>
      </c>
      <c r="H519" s="251">
        <v>0</v>
      </c>
      <c r="I519" s="251">
        <v>3722432.06</v>
      </c>
    </row>
    <row r="520" spans="1:9" ht="28.5" customHeight="1">
      <c r="A520" s="51" t="s">
        <v>1109</v>
      </c>
      <c r="B520" s="52" t="s">
        <v>489</v>
      </c>
      <c r="C520" s="52" t="s">
        <v>476</v>
      </c>
      <c r="D520" s="52" t="s">
        <v>548</v>
      </c>
      <c r="E520" s="52" t="s">
        <v>1110</v>
      </c>
      <c r="F520" s="52"/>
      <c r="G520" s="216">
        <f t="shared" si="36"/>
        <v>626600</v>
      </c>
      <c r="H520" s="251">
        <f>H523+H521</f>
        <v>37600</v>
      </c>
      <c r="I520" s="251">
        <f>I523+I521</f>
        <v>589000</v>
      </c>
    </row>
    <row r="521" spans="1:9" ht="15" hidden="1">
      <c r="A521" s="51" t="s">
        <v>706</v>
      </c>
      <c r="B521" s="52" t="s">
        <v>489</v>
      </c>
      <c r="C521" s="52" t="s">
        <v>476</v>
      </c>
      <c r="D521" s="52" t="s">
        <v>548</v>
      </c>
      <c r="E521" s="52" t="s">
        <v>1110</v>
      </c>
      <c r="F521" s="52" t="s">
        <v>503</v>
      </c>
      <c r="G521" s="216">
        <f t="shared" si="36"/>
        <v>0</v>
      </c>
      <c r="H521" s="251">
        <f>H522</f>
        <v>0</v>
      </c>
      <c r="I521" s="251">
        <f>I522</f>
        <v>0</v>
      </c>
    </row>
    <row r="522" spans="1:9" ht="15" hidden="1">
      <c r="A522" s="57" t="s">
        <v>408</v>
      </c>
      <c r="B522" s="52" t="s">
        <v>489</v>
      </c>
      <c r="C522" s="52" t="s">
        <v>476</v>
      </c>
      <c r="D522" s="52" t="s">
        <v>548</v>
      </c>
      <c r="E522" s="52" t="s">
        <v>1110</v>
      </c>
      <c r="F522" s="52" t="s">
        <v>409</v>
      </c>
      <c r="G522" s="216">
        <f t="shared" si="36"/>
        <v>0</v>
      </c>
      <c r="H522" s="251">
        <v>0</v>
      </c>
      <c r="I522" s="251"/>
    </row>
    <row r="523" spans="1:9" ht="30">
      <c r="A523" s="51" t="s">
        <v>450</v>
      </c>
      <c r="B523" s="52" t="s">
        <v>489</v>
      </c>
      <c r="C523" s="52" t="s">
        <v>476</v>
      </c>
      <c r="D523" s="52" t="s">
        <v>548</v>
      </c>
      <c r="E523" s="52" t="s">
        <v>1110</v>
      </c>
      <c r="F523" s="52" t="s">
        <v>501</v>
      </c>
      <c r="G523" s="216">
        <f t="shared" si="36"/>
        <v>626600</v>
      </c>
      <c r="H523" s="251">
        <f>H524</f>
        <v>37600</v>
      </c>
      <c r="I523" s="251">
        <f>I524</f>
        <v>589000</v>
      </c>
    </row>
    <row r="524" spans="1:9" ht="14.25" customHeight="1">
      <c r="A524" s="51" t="s">
        <v>385</v>
      </c>
      <c r="B524" s="52" t="s">
        <v>489</v>
      </c>
      <c r="C524" s="52" t="s">
        <v>476</v>
      </c>
      <c r="D524" s="52" t="s">
        <v>548</v>
      </c>
      <c r="E524" s="52" t="s">
        <v>1110</v>
      </c>
      <c r="F524" s="52" t="s">
        <v>386</v>
      </c>
      <c r="G524" s="216">
        <f t="shared" si="36"/>
        <v>626600</v>
      </c>
      <c r="H524" s="251">
        <v>37600</v>
      </c>
      <c r="I524" s="251">
        <v>589000</v>
      </c>
    </row>
    <row r="525" spans="1:9" ht="30" hidden="1">
      <c r="A525" s="51" t="s">
        <v>1111</v>
      </c>
      <c r="B525" s="52" t="s">
        <v>489</v>
      </c>
      <c r="C525" s="52" t="s">
        <v>476</v>
      </c>
      <c r="D525" s="52" t="s">
        <v>548</v>
      </c>
      <c r="E525" s="52" t="s">
        <v>1112</v>
      </c>
      <c r="F525" s="52"/>
      <c r="G525" s="216">
        <f t="shared" si="36"/>
        <v>0</v>
      </c>
      <c r="H525" s="251">
        <f>H528+H526</f>
        <v>0</v>
      </c>
      <c r="I525" s="251">
        <f>I528+I526</f>
        <v>0</v>
      </c>
    </row>
    <row r="526" spans="1:9" ht="15" hidden="1">
      <c r="A526" s="51" t="s">
        <v>706</v>
      </c>
      <c r="B526" s="52" t="s">
        <v>489</v>
      </c>
      <c r="C526" s="52" t="s">
        <v>476</v>
      </c>
      <c r="D526" s="52" t="s">
        <v>548</v>
      </c>
      <c r="E526" s="52" t="s">
        <v>1112</v>
      </c>
      <c r="F526" s="52" t="s">
        <v>503</v>
      </c>
      <c r="G526" s="216">
        <f t="shared" si="36"/>
        <v>0</v>
      </c>
      <c r="H526" s="251">
        <f>H527</f>
        <v>0</v>
      </c>
      <c r="I526" s="251">
        <f>I527</f>
        <v>0</v>
      </c>
    </row>
    <row r="527" spans="1:9" ht="15" hidden="1">
      <c r="A527" s="57" t="s">
        <v>408</v>
      </c>
      <c r="B527" s="52" t="s">
        <v>489</v>
      </c>
      <c r="C527" s="52" t="s">
        <v>476</v>
      </c>
      <c r="D527" s="52" t="s">
        <v>548</v>
      </c>
      <c r="E527" s="52" t="s">
        <v>1112</v>
      </c>
      <c r="F527" s="52" t="s">
        <v>409</v>
      </c>
      <c r="G527" s="216">
        <f t="shared" si="36"/>
        <v>0</v>
      </c>
      <c r="H527" s="251">
        <v>0</v>
      </c>
      <c r="I527" s="251"/>
    </row>
    <row r="528" spans="1:9" ht="30" hidden="1">
      <c r="A528" s="51" t="s">
        <v>450</v>
      </c>
      <c r="B528" s="52" t="s">
        <v>489</v>
      </c>
      <c r="C528" s="52" t="s">
        <v>476</v>
      </c>
      <c r="D528" s="52" t="s">
        <v>548</v>
      </c>
      <c r="E528" s="52" t="s">
        <v>1112</v>
      </c>
      <c r="F528" s="52" t="s">
        <v>501</v>
      </c>
      <c r="G528" s="216">
        <f t="shared" si="36"/>
        <v>0</v>
      </c>
      <c r="H528" s="251">
        <f>H529</f>
        <v>0</v>
      </c>
      <c r="I528" s="251">
        <f>I529</f>
        <v>0</v>
      </c>
    </row>
    <row r="529" spans="1:9" ht="15" hidden="1">
      <c r="A529" s="51" t="s">
        <v>385</v>
      </c>
      <c r="B529" s="52" t="s">
        <v>489</v>
      </c>
      <c r="C529" s="52" t="s">
        <v>476</v>
      </c>
      <c r="D529" s="52" t="s">
        <v>548</v>
      </c>
      <c r="E529" s="52" t="s">
        <v>1112</v>
      </c>
      <c r="F529" s="52" t="s">
        <v>386</v>
      </c>
      <c r="G529" s="216">
        <f aca="true" t="shared" si="46" ref="G529:G613">H529+I529</f>
        <v>0</v>
      </c>
      <c r="H529" s="251">
        <v>0</v>
      </c>
      <c r="I529" s="251">
        <v>0</v>
      </c>
    </row>
    <row r="530" spans="1:9" ht="30" hidden="1">
      <c r="A530" s="51" t="s">
        <v>1293</v>
      </c>
      <c r="B530" s="52" t="s">
        <v>489</v>
      </c>
      <c r="C530" s="52" t="s">
        <v>476</v>
      </c>
      <c r="D530" s="52" t="s">
        <v>548</v>
      </c>
      <c r="E530" s="52" t="s">
        <v>1294</v>
      </c>
      <c r="F530" s="52"/>
      <c r="G530" s="216">
        <f t="shared" si="46"/>
        <v>0</v>
      </c>
      <c r="H530" s="251">
        <f aca="true" t="shared" si="47" ref="H530:I532">H531</f>
        <v>0</v>
      </c>
      <c r="I530" s="251">
        <f t="shared" si="47"/>
        <v>0</v>
      </c>
    </row>
    <row r="531" spans="1:9" ht="15" hidden="1">
      <c r="A531" s="51" t="s">
        <v>1295</v>
      </c>
      <c r="B531" s="52" t="s">
        <v>489</v>
      </c>
      <c r="C531" s="52" t="s">
        <v>476</v>
      </c>
      <c r="D531" s="52" t="s">
        <v>548</v>
      </c>
      <c r="E531" s="52" t="s">
        <v>1296</v>
      </c>
      <c r="F531" s="52"/>
      <c r="G531" s="216">
        <f t="shared" si="46"/>
        <v>0</v>
      </c>
      <c r="H531" s="251">
        <f t="shared" si="47"/>
        <v>0</v>
      </c>
      <c r="I531" s="251">
        <f t="shared" si="47"/>
        <v>0</v>
      </c>
    </row>
    <row r="532" spans="1:9" ht="30" hidden="1">
      <c r="A532" s="51" t="s">
        <v>450</v>
      </c>
      <c r="B532" s="52" t="s">
        <v>489</v>
      </c>
      <c r="C532" s="52" t="s">
        <v>476</v>
      </c>
      <c r="D532" s="52" t="s">
        <v>548</v>
      </c>
      <c r="E532" s="52" t="s">
        <v>1296</v>
      </c>
      <c r="F532" s="52" t="s">
        <v>501</v>
      </c>
      <c r="G532" s="216">
        <f t="shared" si="46"/>
        <v>0</v>
      </c>
      <c r="H532" s="251">
        <f t="shared" si="47"/>
        <v>0</v>
      </c>
      <c r="I532" s="251">
        <f t="shared" si="47"/>
        <v>0</v>
      </c>
    </row>
    <row r="533" spans="1:9" ht="15" hidden="1">
      <c r="A533" s="51" t="s">
        <v>385</v>
      </c>
      <c r="B533" s="52" t="s">
        <v>489</v>
      </c>
      <c r="C533" s="52" t="s">
        <v>476</v>
      </c>
      <c r="D533" s="52" t="s">
        <v>548</v>
      </c>
      <c r="E533" s="52" t="s">
        <v>1296</v>
      </c>
      <c r="F533" s="52" t="s">
        <v>386</v>
      </c>
      <c r="G533" s="216">
        <f t="shared" si="46"/>
        <v>0</v>
      </c>
      <c r="H533" s="251">
        <v>0</v>
      </c>
      <c r="I533" s="251"/>
    </row>
    <row r="534" spans="1:9" ht="30">
      <c r="A534" s="51" t="s">
        <v>1297</v>
      </c>
      <c r="B534" s="52" t="s">
        <v>489</v>
      </c>
      <c r="C534" s="52" t="s">
        <v>476</v>
      </c>
      <c r="D534" s="52" t="s">
        <v>548</v>
      </c>
      <c r="E534" s="52" t="s">
        <v>1298</v>
      </c>
      <c r="F534" s="52"/>
      <c r="G534" s="216">
        <f t="shared" si="46"/>
        <v>175000</v>
      </c>
      <c r="H534" s="251">
        <f aca="true" t="shared" si="48" ref="H534:I536">H535</f>
        <v>25000</v>
      </c>
      <c r="I534" s="251">
        <f t="shared" si="48"/>
        <v>150000</v>
      </c>
    </row>
    <row r="535" spans="1:9" ht="45">
      <c r="A535" s="51" t="s">
        <v>134</v>
      </c>
      <c r="B535" s="52" t="s">
        <v>489</v>
      </c>
      <c r="C535" s="52" t="s">
        <v>476</v>
      </c>
      <c r="D535" s="52" t="s">
        <v>548</v>
      </c>
      <c r="E535" s="52" t="s">
        <v>1299</v>
      </c>
      <c r="F535" s="52"/>
      <c r="G535" s="216">
        <f t="shared" si="46"/>
        <v>175000</v>
      </c>
      <c r="H535" s="251">
        <f t="shared" si="48"/>
        <v>25000</v>
      </c>
      <c r="I535" s="251">
        <f t="shared" si="48"/>
        <v>150000</v>
      </c>
    </row>
    <row r="536" spans="1:9" ht="30">
      <c r="A536" s="51" t="s">
        <v>450</v>
      </c>
      <c r="B536" s="52" t="s">
        <v>489</v>
      </c>
      <c r="C536" s="52" t="s">
        <v>476</v>
      </c>
      <c r="D536" s="52" t="s">
        <v>548</v>
      </c>
      <c r="E536" s="52" t="s">
        <v>1299</v>
      </c>
      <c r="F536" s="52" t="s">
        <v>501</v>
      </c>
      <c r="G536" s="216">
        <f t="shared" si="46"/>
        <v>175000</v>
      </c>
      <c r="H536" s="251">
        <f t="shared" si="48"/>
        <v>25000</v>
      </c>
      <c r="I536" s="251">
        <f t="shared" si="48"/>
        <v>150000</v>
      </c>
    </row>
    <row r="537" spans="1:9" ht="14.25" customHeight="1">
      <c r="A537" s="51" t="s">
        <v>385</v>
      </c>
      <c r="B537" s="52" t="s">
        <v>489</v>
      </c>
      <c r="C537" s="52" t="s">
        <v>476</v>
      </c>
      <c r="D537" s="52" t="s">
        <v>548</v>
      </c>
      <c r="E537" s="52" t="s">
        <v>1299</v>
      </c>
      <c r="F537" s="52" t="s">
        <v>386</v>
      </c>
      <c r="G537" s="216">
        <f t="shared" si="46"/>
        <v>175000</v>
      </c>
      <c r="H537" s="251">
        <v>25000</v>
      </c>
      <c r="I537" s="251">
        <v>150000</v>
      </c>
    </row>
    <row r="538" spans="1:9" ht="30" hidden="1">
      <c r="A538" s="51" t="s">
        <v>1300</v>
      </c>
      <c r="B538" s="52" t="s">
        <v>489</v>
      </c>
      <c r="C538" s="52" t="s">
        <v>476</v>
      </c>
      <c r="D538" s="52" t="s">
        <v>548</v>
      </c>
      <c r="E538" s="52" t="s">
        <v>347</v>
      </c>
      <c r="F538" s="52"/>
      <c r="G538" s="216">
        <f t="shared" si="46"/>
        <v>0</v>
      </c>
      <c r="H538" s="251">
        <f aca="true" t="shared" si="49" ref="H538:I542">H539</f>
        <v>0</v>
      </c>
      <c r="I538" s="251">
        <f t="shared" si="49"/>
        <v>0</v>
      </c>
    </row>
    <row r="539" spans="1:9" ht="60" hidden="1">
      <c r="A539" s="51" t="s">
        <v>9</v>
      </c>
      <c r="B539" s="52" t="s">
        <v>489</v>
      </c>
      <c r="C539" s="52" t="s">
        <v>476</v>
      </c>
      <c r="D539" s="52" t="s">
        <v>548</v>
      </c>
      <c r="E539" s="52" t="s">
        <v>10</v>
      </c>
      <c r="F539" s="52"/>
      <c r="G539" s="216">
        <f t="shared" si="46"/>
        <v>0</v>
      </c>
      <c r="H539" s="251">
        <f t="shared" si="49"/>
        <v>0</v>
      </c>
      <c r="I539" s="251">
        <f t="shared" si="49"/>
        <v>0</v>
      </c>
    </row>
    <row r="540" spans="1:9" ht="30" hidden="1">
      <c r="A540" s="51" t="s">
        <v>120</v>
      </c>
      <c r="B540" s="52" t="s">
        <v>489</v>
      </c>
      <c r="C540" s="52" t="s">
        <v>476</v>
      </c>
      <c r="D540" s="52" t="s">
        <v>548</v>
      </c>
      <c r="E540" s="52" t="s">
        <v>11</v>
      </c>
      <c r="F540" s="52"/>
      <c r="G540" s="216">
        <f t="shared" si="46"/>
        <v>0</v>
      </c>
      <c r="H540" s="251">
        <f t="shared" si="49"/>
        <v>0</v>
      </c>
      <c r="I540" s="251">
        <f t="shared" si="49"/>
        <v>0</v>
      </c>
    </row>
    <row r="541" spans="1:9" ht="90" hidden="1">
      <c r="A541" s="51" t="s">
        <v>1301</v>
      </c>
      <c r="B541" s="52" t="s">
        <v>489</v>
      </c>
      <c r="C541" s="52" t="s">
        <v>476</v>
      </c>
      <c r="D541" s="52" t="s">
        <v>548</v>
      </c>
      <c r="E541" s="52" t="s">
        <v>12</v>
      </c>
      <c r="F541" s="52"/>
      <c r="G541" s="216">
        <f t="shared" si="46"/>
        <v>0</v>
      </c>
      <c r="H541" s="251">
        <f t="shared" si="49"/>
        <v>0</v>
      </c>
      <c r="I541" s="251">
        <f t="shared" si="49"/>
        <v>0</v>
      </c>
    </row>
    <row r="542" spans="1:9" ht="30" hidden="1">
      <c r="A542" s="51" t="s">
        <v>450</v>
      </c>
      <c r="B542" s="52" t="s">
        <v>489</v>
      </c>
      <c r="C542" s="52" t="s">
        <v>476</v>
      </c>
      <c r="D542" s="52" t="s">
        <v>548</v>
      </c>
      <c r="E542" s="52" t="s">
        <v>12</v>
      </c>
      <c r="F542" s="52" t="s">
        <v>501</v>
      </c>
      <c r="G542" s="216">
        <f t="shared" si="46"/>
        <v>0</v>
      </c>
      <c r="H542" s="251">
        <f t="shared" si="49"/>
        <v>0</v>
      </c>
      <c r="I542" s="251">
        <f t="shared" si="49"/>
        <v>0</v>
      </c>
    </row>
    <row r="543" spans="1:9" ht="15" hidden="1">
      <c r="A543" s="51" t="s">
        <v>385</v>
      </c>
      <c r="B543" s="52" t="s">
        <v>489</v>
      </c>
      <c r="C543" s="52" t="s">
        <v>476</v>
      </c>
      <c r="D543" s="52" t="s">
        <v>548</v>
      </c>
      <c r="E543" s="52" t="s">
        <v>12</v>
      </c>
      <c r="F543" s="52" t="s">
        <v>386</v>
      </c>
      <c r="G543" s="216">
        <f t="shared" si="46"/>
        <v>0</v>
      </c>
      <c r="H543" s="251"/>
      <c r="I543" s="251">
        <v>0</v>
      </c>
    </row>
    <row r="544" spans="1:9" ht="45">
      <c r="A544" s="51" t="s">
        <v>1302</v>
      </c>
      <c r="B544" s="52" t="s">
        <v>489</v>
      </c>
      <c r="C544" s="52" t="s">
        <v>476</v>
      </c>
      <c r="D544" s="52" t="s">
        <v>548</v>
      </c>
      <c r="E544" s="52" t="s">
        <v>370</v>
      </c>
      <c r="F544" s="52"/>
      <c r="G544" s="216">
        <f t="shared" si="46"/>
        <v>342326</v>
      </c>
      <c r="H544" s="251">
        <f aca="true" t="shared" si="50" ref="H544:I546">H545</f>
        <v>342326</v>
      </c>
      <c r="I544" s="251">
        <f t="shared" si="50"/>
        <v>0</v>
      </c>
    </row>
    <row r="545" spans="1:9" ht="60">
      <c r="A545" s="51" t="s">
        <v>1238</v>
      </c>
      <c r="B545" s="52" t="s">
        <v>489</v>
      </c>
      <c r="C545" s="52" t="s">
        <v>476</v>
      </c>
      <c r="D545" s="52" t="s">
        <v>548</v>
      </c>
      <c r="E545" s="52" t="s">
        <v>404</v>
      </c>
      <c r="F545" s="52"/>
      <c r="G545" s="216">
        <f t="shared" si="46"/>
        <v>342326</v>
      </c>
      <c r="H545" s="251">
        <f t="shared" si="50"/>
        <v>342326</v>
      </c>
      <c r="I545" s="251">
        <f t="shared" si="50"/>
        <v>0</v>
      </c>
    </row>
    <row r="546" spans="1:9" ht="45">
      <c r="A546" s="51" t="s">
        <v>405</v>
      </c>
      <c r="B546" s="52" t="s">
        <v>489</v>
      </c>
      <c r="C546" s="52" t="s">
        <v>476</v>
      </c>
      <c r="D546" s="52" t="s">
        <v>548</v>
      </c>
      <c r="E546" s="52" t="s">
        <v>406</v>
      </c>
      <c r="F546" s="52"/>
      <c r="G546" s="216">
        <f t="shared" si="46"/>
        <v>342326</v>
      </c>
      <c r="H546" s="251">
        <f t="shared" si="50"/>
        <v>342326</v>
      </c>
      <c r="I546" s="251">
        <f t="shared" si="50"/>
        <v>0</v>
      </c>
    </row>
    <row r="547" spans="1:9" ht="30">
      <c r="A547" s="51" t="s">
        <v>451</v>
      </c>
      <c r="B547" s="52" t="s">
        <v>489</v>
      </c>
      <c r="C547" s="52" t="s">
        <v>476</v>
      </c>
      <c r="D547" s="52" t="s">
        <v>548</v>
      </c>
      <c r="E547" s="52" t="s">
        <v>371</v>
      </c>
      <c r="F547" s="52"/>
      <c r="G547" s="216">
        <f t="shared" si="46"/>
        <v>342326</v>
      </c>
      <c r="H547" s="251">
        <f>H550+H548</f>
        <v>342326</v>
      </c>
      <c r="I547" s="251">
        <f>I550+I548</f>
        <v>0</v>
      </c>
    </row>
    <row r="548" spans="1:9" ht="30">
      <c r="A548" s="51" t="s">
        <v>327</v>
      </c>
      <c r="B548" s="52" t="s">
        <v>489</v>
      </c>
      <c r="C548" s="52" t="s">
        <v>476</v>
      </c>
      <c r="D548" s="52" t="s">
        <v>548</v>
      </c>
      <c r="E548" s="52" t="s">
        <v>371</v>
      </c>
      <c r="F548" s="52" t="s">
        <v>495</v>
      </c>
      <c r="G548" s="216">
        <f t="shared" si="46"/>
        <v>104326</v>
      </c>
      <c r="H548" s="251">
        <f>H549</f>
        <v>104326</v>
      </c>
      <c r="I548" s="251">
        <f>I549</f>
        <v>0</v>
      </c>
    </row>
    <row r="549" spans="1:9" ht="30">
      <c r="A549" s="51" t="s">
        <v>328</v>
      </c>
      <c r="B549" s="52" t="s">
        <v>489</v>
      </c>
      <c r="C549" s="52" t="s">
        <v>476</v>
      </c>
      <c r="D549" s="52" t="s">
        <v>548</v>
      </c>
      <c r="E549" s="52" t="s">
        <v>371</v>
      </c>
      <c r="F549" s="52" t="s">
        <v>329</v>
      </c>
      <c r="G549" s="216">
        <f t="shared" si="46"/>
        <v>104326</v>
      </c>
      <c r="H549" s="251">
        <v>104326</v>
      </c>
      <c r="I549" s="251">
        <v>0</v>
      </c>
    </row>
    <row r="550" spans="1:9" ht="15">
      <c r="A550" s="51" t="s">
        <v>454</v>
      </c>
      <c r="B550" s="52" t="s">
        <v>489</v>
      </c>
      <c r="C550" s="52" t="s">
        <v>476</v>
      </c>
      <c r="D550" s="52" t="s">
        <v>548</v>
      </c>
      <c r="E550" s="52" t="s">
        <v>371</v>
      </c>
      <c r="F550" s="52" t="s">
        <v>504</v>
      </c>
      <c r="G550" s="216">
        <f t="shared" si="46"/>
        <v>238000</v>
      </c>
      <c r="H550" s="251">
        <f>H551</f>
        <v>238000</v>
      </c>
      <c r="I550" s="251">
        <f>I551</f>
        <v>0</v>
      </c>
    </row>
    <row r="551" spans="1:9" ht="15">
      <c r="A551" s="51" t="s">
        <v>291</v>
      </c>
      <c r="B551" s="52" t="s">
        <v>489</v>
      </c>
      <c r="C551" s="52" t="s">
        <v>476</v>
      </c>
      <c r="D551" s="52" t="s">
        <v>548</v>
      </c>
      <c r="E551" s="52" t="s">
        <v>371</v>
      </c>
      <c r="F551" s="52" t="s">
        <v>290</v>
      </c>
      <c r="G551" s="216">
        <f t="shared" si="46"/>
        <v>238000</v>
      </c>
      <c r="H551" s="251">
        <v>238000</v>
      </c>
      <c r="I551" s="251">
        <v>0</v>
      </c>
    </row>
    <row r="552" spans="1:9" ht="30">
      <c r="A552" s="51" t="s">
        <v>945</v>
      </c>
      <c r="B552" s="52" t="s">
        <v>489</v>
      </c>
      <c r="C552" s="52" t="s">
        <v>476</v>
      </c>
      <c r="D552" s="52" t="s">
        <v>548</v>
      </c>
      <c r="E552" s="52" t="s">
        <v>345</v>
      </c>
      <c r="F552" s="52"/>
      <c r="G552" s="216">
        <f t="shared" si="46"/>
        <v>9612635</v>
      </c>
      <c r="H552" s="251">
        <f aca="true" t="shared" si="51" ref="H552:I556">H553</f>
        <v>88575</v>
      </c>
      <c r="I552" s="251">
        <f t="shared" si="51"/>
        <v>9524060</v>
      </c>
    </row>
    <row r="553" spans="1:9" ht="60">
      <c r="A553" s="51" t="s">
        <v>1179</v>
      </c>
      <c r="B553" s="52" t="s">
        <v>489</v>
      </c>
      <c r="C553" s="52" t="s">
        <v>476</v>
      </c>
      <c r="D553" s="52" t="s">
        <v>548</v>
      </c>
      <c r="E553" s="52" t="s">
        <v>346</v>
      </c>
      <c r="F553" s="52"/>
      <c r="G553" s="216">
        <f t="shared" si="46"/>
        <v>9612635</v>
      </c>
      <c r="H553" s="251">
        <f t="shared" si="51"/>
        <v>88575</v>
      </c>
      <c r="I553" s="251">
        <f t="shared" si="51"/>
        <v>9524060</v>
      </c>
    </row>
    <row r="554" spans="1:9" ht="60">
      <c r="A554" s="51" t="s">
        <v>358</v>
      </c>
      <c r="B554" s="52" t="s">
        <v>489</v>
      </c>
      <c r="C554" s="52" t="s">
        <v>476</v>
      </c>
      <c r="D554" s="52" t="s">
        <v>548</v>
      </c>
      <c r="E554" s="52" t="s">
        <v>359</v>
      </c>
      <c r="F554" s="52"/>
      <c r="G554" s="216">
        <f t="shared" si="46"/>
        <v>9612635</v>
      </c>
      <c r="H554" s="251">
        <f>H555+H558</f>
        <v>88575</v>
      </c>
      <c r="I554" s="251">
        <f>I555+I558</f>
        <v>9524060</v>
      </c>
    </row>
    <row r="555" spans="1:9" ht="30">
      <c r="A555" s="51" t="s">
        <v>1303</v>
      </c>
      <c r="B555" s="52" t="s">
        <v>489</v>
      </c>
      <c r="C555" s="52" t="s">
        <v>476</v>
      </c>
      <c r="D555" s="52" t="s">
        <v>548</v>
      </c>
      <c r="E555" s="52" t="s">
        <v>1304</v>
      </c>
      <c r="F555" s="52"/>
      <c r="G555" s="216">
        <f t="shared" si="46"/>
        <v>8857475</v>
      </c>
      <c r="H555" s="251">
        <f t="shared" si="51"/>
        <v>88575</v>
      </c>
      <c r="I555" s="251">
        <f t="shared" si="51"/>
        <v>8768900</v>
      </c>
    </row>
    <row r="556" spans="1:9" ht="30">
      <c r="A556" s="51" t="s">
        <v>450</v>
      </c>
      <c r="B556" s="52" t="s">
        <v>489</v>
      </c>
      <c r="C556" s="52" t="s">
        <v>476</v>
      </c>
      <c r="D556" s="52" t="s">
        <v>548</v>
      </c>
      <c r="E556" s="52" t="s">
        <v>1304</v>
      </c>
      <c r="F556" s="52" t="s">
        <v>501</v>
      </c>
      <c r="G556" s="216">
        <f t="shared" si="46"/>
        <v>8857475</v>
      </c>
      <c r="H556" s="251">
        <f t="shared" si="51"/>
        <v>88575</v>
      </c>
      <c r="I556" s="251">
        <f t="shared" si="51"/>
        <v>8768900</v>
      </c>
    </row>
    <row r="557" spans="1:9" ht="15">
      <c r="A557" s="51" t="s">
        <v>385</v>
      </c>
      <c r="B557" s="52" t="s">
        <v>489</v>
      </c>
      <c r="C557" s="52" t="s">
        <v>476</v>
      </c>
      <c r="D557" s="52" t="s">
        <v>548</v>
      </c>
      <c r="E557" s="52" t="s">
        <v>1304</v>
      </c>
      <c r="F557" s="52" t="s">
        <v>386</v>
      </c>
      <c r="G557" s="216">
        <f t="shared" si="46"/>
        <v>8857475</v>
      </c>
      <c r="H557" s="251">
        <v>88575</v>
      </c>
      <c r="I557" s="251">
        <v>8768900</v>
      </c>
    </row>
    <row r="558" spans="1:9" ht="60">
      <c r="A558" s="51" t="s">
        <v>1492</v>
      </c>
      <c r="B558" s="52" t="s">
        <v>489</v>
      </c>
      <c r="C558" s="52" t="s">
        <v>476</v>
      </c>
      <c r="D558" s="52" t="s">
        <v>548</v>
      </c>
      <c r="E558" s="52" t="s">
        <v>1493</v>
      </c>
      <c r="F558" s="52"/>
      <c r="G558" s="216">
        <f t="shared" si="46"/>
        <v>755160</v>
      </c>
      <c r="H558" s="251">
        <f>H559</f>
        <v>0</v>
      </c>
      <c r="I558" s="251">
        <f>I559</f>
        <v>755160</v>
      </c>
    </row>
    <row r="559" spans="1:9" ht="30">
      <c r="A559" s="51" t="s">
        <v>450</v>
      </c>
      <c r="B559" s="52" t="s">
        <v>489</v>
      </c>
      <c r="C559" s="52" t="s">
        <v>476</v>
      </c>
      <c r="D559" s="52" t="s">
        <v>548</v>
      </c>
      <c r="E559" s="52" t="s">
        <v>1493</v>
      </c>
      <c r="F559" s="52" t="s">
        <v>501</v>
      </c>
      <c r="G559" s="216">
        <f t="shared" si="46"/>
        <v>755160</v>
      </c>
      <c r="H559" s="251">
        <f>H560</f>
        <v>0</v>
      </c>
      <c r="I559" s="251">
        <f>I560</f>
        <v>755160</v>
      </c>
    </row>
    <row r="560" spans="1:9" ht="15">
      <c r="A560" s="51" t="s">
        <v>385</v>
      </c>
      <c r="B560" s="52" t="s">
        <v>489</v>
      </c>
      <c r="C560" s="52" t="s">
        <v>476</v>
      </c>
      <c r="D560" s="52" t="s">
        <v>548</v>
      </c>
      <c r="E560" s="52" t="s">
        <v>1493</v>
      </c>
      <c r="F560" s="52" t="s">
        <v>386</v>
      </c>
      <c r="G560" s="216">
        <f t="shared" si="46"/>
        <v>755160</v>
      </c>
      <c r="H560" s="251">
        <v>0</v>
      </c>
      <c r="I560" s="251">
        <v>755160</v>
      </c>
    </row>
    <row r="561" spans="1:9" ht="14.25">
      <c r="A561" s="54" t="s">
        <v>631</v>
      </c>
      <c r="B561" s="55" t="s">
        <v>489</v>
      </c>
      <c r="C561" s="55">
        <v>10</v>
      </c>
      <c r="D561" s="53"/>
      <c r="E561" s="53"/>
      <c r="F561" s="53"/>
      <c r="G561" s="233">
        <f t="shared" si="46"/>
        <v>22517908.48</v>
      </c>
      <c r="H561" s="209">
        <f>H562+H571+H610+H636</f>
        <v>821780.04</v>
      </c>
      <c r="I561" s="209">
        <f>I562+I571+I610+I636</f>
        <v>21696128.44</v>
      </c>
    </row>
    <row r="562" spans="1:9" ht="15">
      <c r="A562" s="61" t="s">
        <v>633</v>
      </c>
      <c r="B562" s="56" t="s">
        <v>489</v>
      </c>
      <c r="C562" s="56">
        <v>10</v>
      </c>
      <c r="D562" s="56" t="s">
        <v>548</v>
      </c>
      <c r="E562" s="258"/>
      <c r="F562" s="258"/>
      <c r="G562" s="235">
        <f t="shared" si="46"/>
        <v>189634.95</v>
      </c>
      <c r="H562" s="259">
        <f aca="true" t="shared" si="52" ref="H562:I565">H563</f>
        <v>189634.95</v>
      </c>
      <c r="I562" s="259">
        <f t="shared" si="52"/>
        <v>0</v>
      </c>
    </row>
    <row r="563" spans="1:9" ht="30">
      <c r="A563" s="51" t="s">
        <v>1305</v>
      </c>
      <c r="B563" s="48" t="s">
        <v>489</v>
      </c>
      <c r="C563" s="52">
        <v>10</v>
      </c>
      <c r="D563" s="52" t="s">
        <v>548</v>
      </c>
      <c r="E563" s="52" t="s">
        <v>388</v>
      </c>
      <c r="F563" s="53"/>
      <c r="G563" s="234">
        <f t="shared" si="46"/>
        <v>189634.95</v>
      </c>
      <c r="H563" s="213">
        <f t="shared" si="52"/>
        <v>189634.95</v>
      </c>
      <c r="I563" s="213">
        <f t="shared" si="52"/>
        <v>0</v>
      </c>
    </row>
    <row r="564" spans="1:9" ht="45">
      <c r="A564" s="51" t="s">
        <v>1306</v>
      </c>
      <c r="B564" s="48" t="s">
        <v>489</v>
      </c>
      <c r="C564" s="52">
        <v>10</v>
      </c>
      <c r="D564" s="52" t="s">
        <v>548</v>
      </c>
      <c r="E564" s="52" t="s">
        <v>389</v>
      </c>
      <c r="F564" s="53"/>
      <c r="G564" s="234">
        <f t="shared" si="46"/>
        <v>189634.95</v>
      </c>
      <c r="H564" s="213">
        <f t="shared" si="52"/>
        <v>189634.95</v>
      </c>
      <c r="I564" s="213">
        <f t="shared" si="52"/>
        <v>0</v>
      </c>
    </row>
    <row r="565" spans="1:9" ht="45">
      <c r="A565" s="51" t="s">
        <v>410</v>
      </c>
      <c r="B565" s="48" t="s">
        <v>489</v>
      </c>
      <c r="C565" s="52" t="s">
        <v>630</v>
      </c>
      <c r="D565" s="52" t="s">
        <v>548</v>
      </c>
      <c r="E565" s="52" t="s">
        <v>411</v>
      </c>
      <c r="F565" s="53"/>
      <c r="G565" s="234">
        <f t="shared" si="46"/>
        <v>189634.95</v>
      </c>
      <c r="H565" s="213">
        <f t="shared" si="52"/>
        <v>189634.95</v>
      </c>
      <c r="I565" s="213">
        <f t="shared" si="52"/>
        <v>0</v>
      </c>
    </row>
    <row r="566" spans="1:9" ht="15">
      <c r="A566" s="51" t="s">
        <v>1307</v>
      </c>
      <c r="B566" s="48" t="s">
        <v>489</v>
      </c>
      <c r="C566" s="52">
        <v>10</v>
      </c>
      <c r="D566" s="52" t="s">
        <v>548</v>
      </c>
      <c r="E566" s="52" t="s">
        <v>412</v>
      </c>
      <c r="F566" s="53"/>
      <c r="G566" s="234">
        <f t="shared" si="46"/>
        <v>189634.95</v>
      </c>
      <c r="H566" s="213">
        <f>H569+H567</f>
        <v>189634.95</v>
      </c>
      <c r="I566" s="213">
        <f>I569+I567</f>
        <v>0</v>
      </c>
    </row>
    <row r="567" spans="1:9" ht="30" hidden="1">
      <c r="A567" s="51" t="s">
        <v>327</v>
      </c>
      <c r="B567" s="48" t="s">
        <v>489</v>
      </c>
      <c r="C567" s="52">
        <v>10</v>
      </c>
      <c r="D567" s="52" t="s">
        <v>548</v>
      </c>
      <c r="E567" s="52" t="s">
        <v>412</v>
      </c>
      <c r="F567" s="52" t="s">
        <v>495</v>
      </c>
      <c r="G567" s="234">
        <f t="shared" si="46"/>
        <v>0</v>
      </c>
      <c r="H567" s="213">
        <f>H568</f>
        <v>0</v>
      </c>
      <c r="I567" s="213">
        <f>I568</f>
        <v>0</v>
      </c>
    </row>
    <row r="568" spans="1:9" ht="30" hidden="1">
      <c r="A568" s="51" t="s">
        <v>328</v>
      </c>
      <c r="B568" s="48" t="s">
        <v>489</v>
      </c>
      <c r="C568" s="52">
        <v>10</v>
      </c>
      <c r="D568" s="52" t="s">
        <v>548</v>
      </c>
      <c r="E568" s="52" t="s">
        <v>412</v>
      </c>
      <c r="F568" s="52" t="s">
        <v>329</v>
      </c>
      <c r="G568" s="234">
        <f t="shared" si="46"/>
        <v>0</v>
      </c>
      <c r="H568" s="213"/>
      <c r="I568" s="213">
        <v>0</v>
      </c>
    </row>
    <row r="569" spans="1:9" ht="15">
      <c r="A569" s="51" t="s">
        <v>454</v>
      </c>
      <c r="B569" s="48" t="s">
        <v>489</v>
      </c>
      <c r="C569" s="52">
        <v>10</v>
      </c>
      <c r="D569" s="52" t="s">
        <v>548</v>
      </c>
      <c r="E569" s="52" t="s">
        <v>412</v>
      </c>
      <c r="F569" s="52">
        <v>300</v>
      </c>
      <c r="G569" s="234">
        <f t="shared" si="46"/>
        <v>189634.95</v>
      </c>
      <c r="H569" s="213">
        <f>H570</f>
        <v>189634.95</v>
      </c>
      <c r="I569" s="213">
        <f>I570</f>
        <v>0</v>
      </c>
    </row>
    <row r="570" spans="1:9" ht="15">
      <c r="A570" s="51" t="s">
        <v>413</v>
      </c>
      <c r="B570" s="48" t="s">
        <v>489</v>
      </c>
      <c r="C570" s="52">
        <v>10</v>
      </c>
      <c r="D570" s="52" t="s">
        <v>548</v>
      </c>
      <c r="E570" s="52" t="s">
        <v>412</v>
      </c>
      <c r="F570" s="52" t="s">
        <v>414</v>
      </c>
      <c r="G570" s="234">
        <f t="shared" si="46"/>
        <v>189634.95</v>
      </c>
      <c r="H570" s="213">
        <v>189634.95</v>
      </c>
      <c r="I570" s="213">
        <v>0</v>
      </c>
    </row>
    <row r="571" spans="1:9" ht="19.5" customHeight="1">
      <c r="A571" s="61" t="s">
        <v>415</v>
      </c>
      <c r="B571" s="56" t="s">
        <v>489</v>
      </c>
      <c r="C571" s="56">
        <v>10</v>
      </c>
      <c r="D571" s="56" t="s">
        <v>612</v>
      </c>
      <c r="E571" s="258"/>
      <c r="F571" s="258"/>
      <c r="G571" s="235">
        <f t="shared" si="46"/>
        <v>1800793.16</v>
      </c>
      <c r="H571" s="259">
        <f>H581+H587+H604+H572+H598</f>
        <v>35242.42</v>
      </c>
      <c r="I571" s="259">
        <f>I581+I587+I604+I572+I598</f>
        <v>1765550.74</v>
      </c>
    </row>
    <row r="572" spans="1:9" s="255" customFormat="1" ht="30" hidden="1">
      <c r="A572" s="57" t="s">
        <v>1184</v>
      </c>
      <c r="B572" s="48" t="s">
        <v>489</v>
      </c>
      <c r="C572" s="48" t="s">
        <v>630</v>
      </c>
      <c r="D572" s="48" t="s">
        <v>612</v>
      </c>
      <c r="E572" s="52" t="s">
        <v>1185</v>
      </c>
      <c r="F572" s="260"/>
      <c r="G572" s="234">
        <f t="shared" si="46"/>
        <v>0</v>
      </c>
      <c r="H572" s="213">
        <f>H573</f>
        <v>0</v>
      </c>
      <c r="I572" s="213">
        <f>I573</f>
        <v>0</v>
      </c>
    </row>
    <row r="573" spans="1:9" s="255" customFormat="1" ht="45" hidden="1">
      <c r="A573" s="57" t="s">
        <v>1186</v>
      </c>
      <c r="B573" s="48" t="s">
        <v>489</v>
      </c>
      <c r="C573" s="52" t="s">
        <v>630</v>
      </c>
      <c r="D573" s="52" t="s">
        <v>612</v>
      </c>
      <c r="E573" s="52" t="s">
        <v>1187</v>
      </c>
      <c r="F573" s="260"/>
      <c r="G573" s="234">
        <f t="shared" si="46"/>
        <v>0</v>
      </c>
      <c r="H573" s="213">
        <f>H574</f>
        <v>0</v>
      </c>
      <c r="I573" s="213">
        <f>I574</f>
        <v>0</v>
      </c>
    </row>
    <row r="574" spans="1:9" s="255" customFormat="1" ht="30" hidden="1">
      <c r="A574" s="57" t="s">
        <v>1265</v>
      </c>
      <c r="B574" s="48" t="s">
        <v>489</v>
      </c>
      <c r="C574" s="52" t="s">
        <v>630</v>
      </c>
      <c r="D574" s="52" t="s">
        <v>612</v>
      </c>
      <c r="E574" s="52" t="s">
        <v>1266</v>
      </c>
      <c r="F574" s="260"/>
      <c r="G574" s="234">
        <f t="shared" si="46"/>
        <v>0</v>
      </c>
      <c r="H574" s="213">
        <f>H578+H575</f>
        <v>0</v>
      </c>
      <c r="I574" s="213">
        <f>I578+I575</f>
        <v>0</v>
      </c>
    </row>
    <row r="575" spans="1:9" s="255" customFormat="1" ht="60" hidden="1">
      <c r="A575" s="57" t="s">
        <v>1308</v>
      </c>
      <c r="B575" s="48" t="s">
        <v>489</v>
      </c>
      <c r="C575" s="52" t="s">
        <v>630</v>
      </c>
      <c r="D575" s="52" t="s">
        <v>612</v>
      </c>
      <c r="E575" s="52" t="s">
        <v>1309</v>
      </c>
      <c r="F575" s="260"/>
      <c r="G575" s="234">
        <f t="shared" si="46"/>
        <v>0</v>
      </c>
      <c r="H575" s="213">
        <f>H576</f>
        <v>0</v>
      </c>
      <c r="I575" s="213">
        <f>I576</f>
        <v>0</v>
      </c>
    </row>
    <row r="576" spans="1:9" s="255" customFormat="1" ht="30" hidden="1">
      <c r="A576" s="57" t="s">
        <v>28</v>
      </c>
      <c r="B576" s="48" t="s">
        <v>489</v>
      </c>
      <c r="C576" s="52" t="s">
        <v>630</v>
      </c>
      <c r="D576" s="52" t="s">
        <v>612</v>
      </c>
      <c r="E576" s="52" t="s">
        <v>1309</v>
      </c>
      <c r="F576" s="52" t="s">
        <v>502</v>
      </c>
      <c r="G576" s="234">
        <f t="shared" si="46"/>
        <v>0</v>
      </c>
      <c r="H576" s="213">
        <f>H577</f>
        <v>0</v>
      </c>
      <c r="I576" s="213">
        <f>I577</f>
        <v>0</v>
      </c>
    </row>
    <row r="577" spans="1:9" s="255" customFormat="1" ht="15" hidden="1">
      <c r="A577" s="57" t="s">
        <v>1095</v>
      </c>
      <c r="B577" s="48" t="s">
        <v>489</v>
      </c>
      <c r="C577" s="52" t="s">
        <v>630</v>
      </c>
      <c r="D577" s="52" t="s">
        <v>612</v>
      </c>
      <c r="E577" s="52" t="s">
        <v>1309</v>
      </c>
      <c r="F577" s="52" t="s">
        <v>378</v>
      </c>
      <c r="G577" s="234">
        <f t="shared" si="46"/>
        <v>0</v>
      </c>
      <c r="H577" s="213"/>
      <c r="I577" s="213">
        <v>0</v>
      </c>
    </row>
    <row r="578" spans="1:9" s="255" customFormat="1" ht="75" hidden="1">
      <c r="A578" s="57" t="s">
        <v>1310</v>
      </c>
      <c r="B578" s="48" t="s">
        <v>489</v>
      </c>
      <c r="C578" s="52" t="s">
        <v>630</v>
      </c>
      <c r="D578" s="52" t="s">
        <v>612</v>
      </c>
      <c r="E578" s="52" t="s">
        <v>1311</v>
      </c>
      <c r="F578" s="260"/>
      <c r="G578" s="234">
        <f t="shared" si="46"/>
        <v>0</v>
      </c>
      <c r="H578" s="213">
        <f>H579</f>
        <v>0</v>
      </c>
      <c r="I578" s="213">
        <f>I579</f>
        <v>0</v>
      </c>
    </row>
    <row r="579" spans="1:9" s="255" customFormat="1" ht="15" hidden="1">
      <c r="A579" s="51" t="s">
        <v>454</v>
      </c>
      <c r="B579" s="48" t="s">
        <v>489</v>
      </c>
      <c r="C579" s="52" t="s">
        <v>630</v>
      </c>
      <c r="D579" s="52" t="s">
        <v>612</v>
      </c>
      <c r="E579" s="52" t="s">
        <v>1311</v>
      </c>
      <c r="F579" s="52" t="s">
        <v>504</v>
      </c>
      <c r="G579" s="234">
        <f t="shared" si="46"/>
        <v>0</v>
      </c>
      <c r="H579" s="213">
        <f>H580</f>
        <v>0</v>
      </c>
      <c r="I579" s="213">
        <f>I580</f>
        <v>0</v>
      </c>
    </row>
    <row r="580" spans="1:9" s="255" customFormat="1" ht="30" hidden="1">
      <c r="A580" s="57" t="s">
        <v>417</v>
      </c>
      <c r="B580" s="48" t="s">
        <v>489</v>
      </c>
      <c r="C580" s="52" t="s">
        <v>630</v>
      </c>
      <c r="D580" s="52" t="s">
        <v>612</v>
      </c>
      <c r="E580" s="52" t="s">
        <v>1311</v>
      </c>
      <c r="F580" s="52" t="s">
        <v>418</v>
      </c>
      <c r="G580" s="234">
        <f t="shared" si="46"/>
        <v>0</v>
      </c>
      <c r="H580" s="213">
        <v>0</v>
      </c>
      <c r="I580" s="213">
        <v>0</v>
      </c>
    </row>
    <row r="581" spans="1:9" ht="45" hidden="1">
      <c r="A581" s="51" t="s">
        <v>1312</v>
      </c>
      <c r="B581" s="48" t="s">
        <v>489</v>
      </c>
      <c r="C581" s="52" t="s">
        <v>630</v>
      </c>
      <c r="D581" s="52" t="s">
        <v>612</v>
      </c>
      <c r="E581" s="52" t="s">
        <v>332</v>
      </c>
      <c r="F581" s="53"/>
      <c r="G581" s="234">
        <f t="shared" si="46"/>
        <v>0</v>
      </c>
      <c r="H581" s="213">
        <f>H582</f>
        <v>0</v>
      </c>
      <c r="I581" s="213">
        <f>I582</f>
        <v>0</v>
      </c>
    </row>
    <row r="582" spans="1:9" ht="60" hidden="1">
      <c r="A582" s="51" t="s">
        <v>1313</v>
      </c>
      <c r="B582" s="48" t="s">
        <v>489</v>
      </c>
      <c r="C582" s="52" t="s">
        <v>630</v>
      </c>
      <c r="D582" s="52" t="s">
        <v>612</v>
      </c>
      <c r="E582" s="52" t="s">
        <v>416</v>
      </c>
      <c r="F582" s="53"/>
      <c r="G582" s="234">
        <f t="shared" si="46"/>
        <v>0</v>
      </c>
      <c r="H582" s="213">
        <f>H583</f>
        <v>0</v>
      </c>
      <c r="I582" s="213">
        <f>I583</f>
        <v>0</v>
      </c>
    </row>
    <row r="583" spans="1:9" ht="60" hidden="1">
      <c r="A583" s="51" t="s">
        <v>139</v>
      </c>
      <c r="B583" s="48" t="s">
        <v>489</v>
      </c>
      <c r="C583" s="52" t="s">
        <v>630</v>
      </c>
      <c r="D583" s="52" t="s">
        <v>612</v>
      </c>
      <c r="E583" s="52" t="s">
        <v>140</v>
      </c>
      <c r="F583" s="52"/>
      <c r="G583" s="234">
        <f t="shared" si="46"/>
        <v>0</v>
      </c>
      <c r="H583" s="251">
        <f aca="true" t="shared" si="53" ref="H583:I585">H584</f>
        <v>0</v>
      </c>
      <c r="I583" s="251">
        <f t="shared" si="53"/>
        <v>0</v>
      </c>
    </row>
    <row r="584" spans="1:9" ht="75" hidden="1">
      <c r="A584" s="51" t="s">
        <v>1310</v>
      </c>
      <c r="B584" s="48" t="s">
        <v>489</v>
      </c>
      <c r="C584" s="52" t="s">
        <v>630</v>
      </c>
      <c r="D584" s="52" t="s">
        <v>612</v>
      </c>
      <c r="E584" s="52" t="s">
        <v>1314</v>
      </c>
      <c r="F584" s="52"/>
      <c r="G584" s="234">
        <f t="shared" si="46"/>
        <v>0</v>
      </c>
      <c r="H584" s="251">
        <f t="shared" si="53"/>
        <v>0</v>
      </c>
      <c r="I584" s="251">
        <f t="shared" si="53"/>
        <v>0</v>
      </c>
    </row>
    <row r="585" spans="1:9" ht="15" hidden="1">
      <c r="A585" s="51" t="s">
        <v>454</v>
      </c>
      <c r="B585" s="48" t="s">
        <v>489</v>
      </c>
      <c r="C585" s="52" t="s">
        <v>630</v>
      </c>
      <c r="D585" s="52" t="s">
        <v>612</v>
      </c>
      <c r="E585" s="52" t="s">
        <v>1314</v>
      </c>
      <c r="F585" s="52" t="s">
        <v>504</v>
      </c>
      <c r="G585" s="234">
        <f t="shared" si="46"/>
        <v>0</v>
      </c>
      <c r="H585" s="251">
        <f t="shared" si="53"/>
        <v>0</v>
      </c>
      <c r="I585" s="251">
        <f t="shared" si="53"/>
        <v>0</v>
      </c>
    </row>
    <row r="586" spans="1:9" ht="30" hidden="1">
      <c r="A586" s="51" t="s">
        <v>417</v>
      </c>
      <c r="B586" s="48" t="s">
        <v>489</v>
      </c>
      <c r="C586" s="52" t="s">
        <v>630</v>
      </c>
      <c r="D586" s="52" t="s">
        <v>612</v>
      </c>
      <c r="E586" s="52" t="s">
        <v>1314</v>
      </c>
      <c r="F586" s="52" t="s">
        <v>418</v>
      </c>
      <c r="G586" s="234">
        <f t="shared" si="46"/>
        <v>0</v>
      </c>
      <c r="H586" s="251">
        <v>0</v>
      </c>
      <c r="I586" s="213">
        <v>0</v>
      </c>
    </row>
    <row r="587" spans="1:9" ht="30">
      <c r="A587" s="51" t="s">
        <v>452</v>
      </c>
      <c r="B587" s="48" t="s">
        <v>489</v>
      </c>
      <c r="C587" s="52">
        <v>10</v>
      </c>
      <c r="D587" s="52" t="s">
        <v>612</v>
      </c>
      <c r="E587" s="52" t="s">
        <v>388</v>
      </c>
      <c r="F587" s="52"/>
      <c r="G587" s="234">
        <f t="shared" si="46"/>
        <v>1073581.04</v>
      </c>
      <c r="H587" s="251">
        <f>H588</f>
        <v>25000</v>
      </c>
      <c r="I587" s="251">
        <f>I588</f>
        <v>1048581.04</v>
      </c>
    </row>
    <row r="588" spans="1:9" ht="45">
      <c r="A588" s="51" t="s">
        <v>453</v>
      </c>
      <c r="B588" s="48" t="s">
        <v>489</v>
      </c>
      <c r="C588" s="52">
        <v>10</v>
      </c>
      <c r="D588" s="52" t="s">
        <v>612</v>
      </c>
      <c r="E588" s="52" t="s">
        <v>411</v>
      </c>
      <c r="F588" s="53"/>
      <c r="G588" s="234">
        <f t="shared" si="46"/>
        <v>1073581.04</v>
      </c>
      <c r="H588" s="251">
        <f>H592+H589+H595</f>
        <v>25000</v>
      </c>
      <c r="I588" s="251">
        <f>I592+I589+I595</f>
        <v>1048581.04</v>
      </c>
    </row>
    <row r="589" spans="1:9" ht="60">
      <c r="A589" s="51" t="s">
        <v>419</v>
      </c>
      <c r="B589" s="48" t="s">
        <v>489</v>
      </c>
      <c r="C589" s="52" t="s">
        <v>630</v>
      </c>
      <c r="D589" s="52" t="s">
        <v>612</v>
      </c>
      <c r="E589" s="52" t="s">
        <v>420</v>
      </c>
      <c r="F589" s="52"/>
      <c r="G589" s="234">
        <f t="shared" si="46"/>
        <v>966956.04</v>
      </c>
      <c r="H589" s="251">
        <f>H590</f>
        <v>0</v>
      </c>
      <c r="I589" s="251">
        <f>I590</f>
        <v>966956.04</v>
      </c>
    </row>
    <row r="590" spans="1:9" s="261" customFormat="1" ht="15">
      <c r="A590" s="51" t="s">
        <v>454</v>
      </c>
      <c r="B590" s="48" t="s">
        <v>489</v>
      </c>
      <c r="C590" s="52" t="s">
        <v>630</v>
      </c>
      <c r="D590" s="52" t="s">
        <v>612</v>
      </c>
      <c r="E590" s="52" t="s">
        <v>420</v>
      </c>
      <c r="F590" s="52" t="s">
        <v>504</v>
      </c>
      <c r="G590" s="234">
        <f t="shared" si="46"/>
        <v>966956.04</v>
      </c>
      <c r="H590" s="251">
        <f>H591</f>
        <v>0</v>
      </c>
      <c r="I590" s="251">
        <f>I591</f>
        <v>966956.04</v>
      </c>
    </row>
    <row r="591" spans="1:9" s="261" customFormat="1" ht="15">
      <c r="A591" s="51" t="s">
        <v>413</v>
      </c>
      <c r="B591" s="48" t="s">
        <v>489</v>
      </c>
      <c r="C591" s="52" t="s">
        <v>630</v>
      </c>
      <c r="D591" s="52" t="s">
        <v>612</v>
      </c>
      <c r="E591" s="52" t="s">
        <v>420</v>
      </c>
      <c r="F591" s="52" t="s">
        <v>414</v>
      </c>
      <c r="G591" s="234">
        <f t="shared" si="46"/>
        <v>966956.04</v>
      </c>
      <c r="H591" s="251">
        <v>0</v>
      </c>
      <c r="I591" s="251">
        <v>966956.04</v>
      </c>
    </row>
    <row r="592" spans="1:9" s="261" customFormat="1" ht="30">
      <c r="A592" s="51" t="s">
        <v>455</v>
      </c>
      <c r="B592" s="48" t="s">
        <v>489</v>
      </c>
      <c r="C592" s="52">
        <v>10</v>
      </c>
      <c r="D592" s="52" t="s">
        <v>612</v>
      </c>
      <c r="E592" s="52" t="s">
        <v>421</v>
      </c>
      <c r="F592" s="53"/>
      <c r="G592" s="234">
        <f t="shared" si="46"/>
        <v>25000</v>
      </c>
      <c r="H592" s="251">
        <f>H593</f>
        <v>25000</v>
      </c>
      <c r="I592" s="251">
        <f>I593</f>
        <v>0</v>
      </c>
    </row>
    <row r="593" spans="1:9" s="261" customFormat="1" ht="15">
      <c r="A593" s="51" t="s">
        <v>454</v>
      </c>
      <c r="B593" s="48" t="s">
        <v>489</v>
      </c>
      <c r="C593" s="52">
        <v>10</v>
      </c>
      <c r="D593" s="52" t="s">
        <v>612</v>
      </c>
      <c r="E593" s="52" t="s">
        <v>421</v>
      </c>
      <c r="F593" s="52" t="s">
        <v>504</v>
      </c>
      <c r="G593" s="234">
        <f t="shared" si="46"/>
        <v>25000</v>
      </c>
      <c r="H593" s="251">
        <f>H594</f>
        <v>25000</v>
      </c>
      <c r="I593" s="251">
        <f>I594</f>
        <v>0</v>
      </c>
    </row>
    <row r="594" spans="1:9" s="261" customFormat="1" ht="15">
      <c r="A594" s="51" t="s">
        <v>291</v>
      </c>
      <c r="B594" s="48" t="s">
        <v>489</v>
      </c>
      <c r="C594" s="52">
        <v>10</v>
      </c>
      <c r="D594" s="52" t="s">
        <v>612</v>
      </c>
      <c r="E594" s="52" t="s">
        <v>421</v>
      </c>
      <c r="F594" s="52" t="s">
        <v>290</v>
      </c>
      <c r="G594" s="234">
        <f t="shared" si="46"/>
        <v>25000</v>
      </c>
      <c r="H594" s="251">
        <v>25000</v>
      </c>
      <c r="I594" s="251">
        <v>0</v>
      </c>
    </row>
    <row r="595" spans="1:9" s="261" customFormat="1" ht="75">
      <c r="A595" s="51" t="s">
        <v>1494</v>
      </c>
      <c r="B595" s="48" t="s">
        <v>489</v>
      </c>
      <c r="C595" s="52">
        <v>10</v>
      </c>
      <c r="D595" s="52" t="s">
        <v>612</v>
      </c>
      <c r="E595" s="52" t="s">
        <v>1495</v>
      </c>
      <c r="F595" s="52"/>
      <c r="G595" s="234">
        <f t="shared" si="46"/>
        <v>81625</v>
      </c>
      <c r="H595" s="251">
        <f>H596</f>
        <v>0</v>
      </c>
      <c r="I595" s="251">
        <f>I596</f>
        <v>81625</v>
      </c>
    </row>
    <row r="596" spans="1:9" s="261" customFormat="1" ht="30">
      <c r="A596" s="51" t="s">
        <v>327</v>
      </c>
      <c r="B596" s="48" t="s">
        <v>489</v>
      </c>
      <c r="C596" s="52">
        <v>10</v>
      </c>
      <c r="D596" s="52" t="s">
        <v>612</v>
      </c>
      <c r="E596" s="52" t="s">
        <v>1495</v>
      </c>
      <c r="F596" s="52" t="s">
        <v>495</v>
      </c>
      <c r="G596" s="234">
        <f t="shared" si="46"/>
        <v>81625</v>
      </c>
      <c r="H596" s="251">
        <f>H597</f>
        <v>0</v>
      </c>
      <c r="I596" s="251">
        <f>I597</f>
        <v>81625</v>
      </c>
    </row>
    <row r="597" spans="1:9" s="261" customFormat="1" ht="30">
      <c r="A597" s="51" t="s">
        <v>328</v>
      </c>
      <c r="B597" s="48" t="s">
        <v>489</v>
      </c>
      <c r="C597" s="52">
        <v>10</v>
      </c>
      <c r="D597" s="52" t="s">
        <v>612</v>
      </c>
      <c r="E597" s="52" t="s">
        <v>1495</v>
      </c>
      <c r="F597" s="52" t="s">
        <v>329</v>
      </c>
      <c r="G597" s="234">
        <f t="shared" si="46"/>
        <v>81625</v>
      </c>
      <c r="H597" s="251">
        <v>0</v>
      </c>
      <c r="I597" s="251">
        <v>81625</v>
      </c>
    </row>
    <row r="598" spans="1:9" s="261" customFormat="1" ht="30">
      <c r="A598" s="51" t="s">
        <v>1113</v>
      </c>
      <c r="B598" s="48" t="s">
        <v>489</v>
      </c>
      <c r="C598" s="52" t="s">
        <v>630</v>
      </c>
      <c r="D598" s="52" t="s">
        <v>612</v>
      </c>
      <c r="E598" s="52" t="s">
        <v>1069</v>
      </c>
      <c r="F598" s="52"/>
      <c r="G598" s="234">
        <f t="shared" si="46"/>
        <v>727212.12</v>
      </c>
      <c r="H598" s="251">
        <f aca="true" t="shared" si="54" ref="H598:I602">H599</f>
        <v>10242.42</v>
      </c>
      <c r="I598" s="251">
        <f t="shared" si="54"/>
        <v>716969.7</v>
      </c>
    </row>
    <row r="599" spans="1:9" s="261" customFormat="1" ht="30">
      <c r="A599" s="51" t="s">
        <v>1114</v>
      </c>
      <c r="B599" s="48" t="s">
        <v>489</v>
      </c>
      <c r="C599" s="52" t="s">
        <v>630</v>
      </c>
      <c r="D599" s="52" t="s">
        <v>612</v>
      </c>
      <c r="E599" s="52" t="s">
        <v>1115</v>
      </c>
      <c r="F599" s="52"/>
      <c r="G599" s="234">
        <f t="shared" si="46"/>
        <v>727212.12</v>
      </c>
      <c r="H599" s="251">
        <f t="shared" si="54"/>
        <v>10242.42</v>
      </c>
      <c r="I599" s="251">
        <f t="shared" si="54"/>
        <v>716969.7</v>
      </c>
    </row>
    <row r="600" spans="1:9" s="261" customFormat="1" ht="30">
      <c r="A600" s="51" t="s">
        <v>423</v>
      </c>
      <c r="B600" s="48" t="s">
        <v>489</v>
      </c>
      <c r="C600" s="52" t="s">
        <v>630</v>
      </c>
      <c r="D600" s="52" t="s">
        <v>612</v>
      </c>
      <c r="E600" s="52" t="s">
        <v>1116</v>
      </c>
      <c r="F600" s="52"/>
      <c r="G600" s="234">
        <f t="shared" si="46"/>
        <v>727212.12</v>
      </c>
      <c r="H600" s="251">
        <f t="shared" si="54"/>
        <v>10242.42</v>
      </c>
      <c r="I600" s="251">
        <f t="shared" si="54"/>
        <v>716969.7</v>
      </c>
    </row>
    <row r="601" spans="1:9" s="261" customFormat="1" ht="30">
      <c r="A601" s="51" t="s">
        <v>1117</v>
      </c>
      <c r="B601" s="48" t="s">
        <v>489</v>
      </c>
      <c r="C601" s="52" t="s">
        <v>630</v>
      </c>
      <c r="D601" s="52" t="s">
        <v>612</v>
      </c>
      <c r="E601" s="52" t="s">
        <v>1118</v>
      </c>
      <c r="F601" s="52"/>
      <c r="G601" s="234">
        <f t="shared" si="46"/>
        <v>727212.12</v>
      </c>
      <c r="H601" s="251">
        <f t="shared" si="54"/>
        <v>10242.42</v>
      </c>
      <c r="I601" s="251">
        <f t="shared" si="54"/>
        <v>716969.7</v>
      </c>
    </row>
    <row r="602" spans="1:9" s="261" customFormat="1" ht="15">
      <c r="A602" s="51" t="s">
        <v>454</v>
      </c>
      <c r="B602" s="48" t="s">
        <v>489</v>
      </c>
      <c r="C602" s="52" t="s">
        <v>630</v>
      </c>
      <c r="D602" s="52" t="s">
        <v>612</v>
      </c>
      <c r="E602" s="52" t="s">
        <v>1118</v>
      </c>
      <c r="F602" s="52" t="s">
        <v>504</v>
      </c>
      <c r="G602" s="234">
        <f t="shared" si="46"/>
        <v>727212.12</v>
      </c>
      <c r="H602" s="251">
        <f t="shared" si="54"/>
        <v>10242.42</v>
      </c>
      <c r="I602" s="251">
        <f t="shared" si="54"/>
        <v>716969.7</v>
      </c>
    </row>
    <row r="603" spans="1:9" s="261" customFormat="1" ht="29.25" customHeight="1">
      <c r="A603" s="51" t="s">
        <v>417</v>
      </c>
      <c r="B603" s="48" t="s">
        <v>489</v>
      </c>
      <c r="C603" s="52" t="s">
        <v>630</v>
      </c>
      <c r="D603" s="52" t="s">
        <v>612</v>
      </c>
      <c r="E603" s="52" t="s">
        <v>1118</v>
      </c>
      <c r="F603" s="52" t="s">
        <v>418</v>
      </c>
      <c r="G603" s="234">
        <f t="shared" si="46"/>
        <v>727212.12</v>
      </c>
      <c r="H603" s="251">
        <v>10242.42</v>
      </c>
      <c r="I603" s="251">
        <v>716969.7</v>
      </c>
    </row>
    <row r="604" spans="1:9" s="261" customFormat="1" ht="45" hidden="1">
      <c r="A604" s="51" t="s">
        <v>925</v>
      </c>
      <c r="B604" s="48" t="s">
        <v>489</v>
      </c>
      <c r="C604" s="52" t="s">
        <v>630</v>
      </c>
      <c r="D604" s="52" t="s">
        <v>612</v>
      </c>
      <c r="E604" s="52" t="s">
        <v>370</v>
      </c>
      <c r="F604" s="52"/>
      <c r="G604" s="234">
        <f t="shared" si="46"/>
        <v>0</v>
      </c>
      <c r="H604" s="251">
        <f aca="true" t="shared" si="55" ref="H604:I608">H605</f>
        <v>0</v>
      </c>
      <c r="I604" s="251">
        <f t="shared" si="55"/>
        <v>0</v>
      </c>
    </row>
    <row r="605" spans="1:9" s="261" customFormat="1" ht="60" hidden="1">
      <c r="A605" s="51" t="s">
        <v>422</v>
      </c>
      <c r="B605" s="48" t="s">
        <v>489</v>
      </c>
      <c r="C605" s="52" t="s">
        <v>630</v>
      </c>
      <c r="D605" s="52" t="s">
        <v>612</v>
      </c>
      <c r="E605" s="52" t="s">
        <v>407</v>
      </c>
      <c r="F605" s="52"/>
      <c r="G605" s="234">
        <f t="shared" si="46"/>
        <v>0</v>
      </c>
      <c r="H605" s="251">
        <f t="shared" si="55"/>
        <v>0</v>
      </c>
      <c r="I605" s="251">
        <f t="shared" si="55"/>
        <v>0</v>
      </c>
    </row>
    <row r="606" spans="1:9" s="261" customFormat="1" ht="30" hidden="1">
      <c r="A606" s="51" t="s">
        <v>423</v>
      </c>
      <c r="B606" s="48" t="s">
        <v>489</v>
      </c>
      <c r="C606" s="52" t="s">
        <v>630</v>
      </c>
      <c r="D606" s="52" t="s">
        <v>612</v>
      </c>
      <c r="E606" s="52" t="s">
        <v>424</v>
      </c>
      <c r="F606" s="52"/>
      <c r="G606" s="234">
        <f t="shared" si="46"/>
        <v>0</v>
      </c>
      <c r="H606" s="251">
        <f t="shared" si="55"/>
        <v>0</v>
      </c>
      <c r="I606" s="251">
        <f t="shared" si="55"/>
        <v>0</v>
      </c>
    </row>
    <row r="607" spans="1:9" s="261" customFormat="1" ht="45" hidden="1">
      <c r="A607" s="51" t="s">
        <v>23</v>
      </c>
      <c r="B607" s="48" t="s">
        <v>489</v>
      </c>
      <c r="C607" s="52" t="s">
        <v>630</v>
      </c>
      <c r="D607" s="52" t="s">
        <v>612</v>
      </c>
      <c r="E607" s="52" t="s">
        <v>24</v>
      </c>
      <c r="F607" s="52"/>
      <c r="G607" s="234">
        <f t="shared" si="46"/>
        <v>0</v>
      </c>
      <c r="H607" s="251">
        <f t="shared" si="55"/>
        <v>0</v>
      </c>
      <c r="I607" s="251">
        <f t="shared" si="55"/>
        <v>0</v>
      </c>
    </row>
    <row r="608" spans="1:9" ht="15" hidden="1">
      <c r="A608" s="51" t="s">
        <v>454</v>
      </c>
      <c r="B608" s="48" t="s">
        <v>489</v>
      </c>
      <c r="C608" s="52" t="s">
        <v>630</v>
      </c>
      <c r="D608" s="52" t="s">
        <v>612</v>
      </c>
      <c r="E608" s="52" t="s">
        <v>24</v>
      </c>
      <c r="F608" s="52" t="s">
        <v>504</v>
      </c>
      <c r="G608" s="234">
        <f t="shared" si="46"/>
        <v>0</v>
      </c>
      <c r="H608" s="251">
        <f t="shared" si="55"/>
        <v>0</v>
      </c>
      <c r="I608" s="251">
        <f t="shared" si="55"/>
        <v>0</v>
      </c>
    </row>
    <row r="609" spans="1:9" ht="30" hidden="1">
      <c r="A609" s="51" t="s">
        <v>417</v>
      </c>
      <c r="B609" s="48" t="s">
        <v>489</v>
      </c>
      <c r="C609" s="52" t="s">
        <v>630</v>
      </c>
      <c r="D609" s="52" t="s">
        <v>612</v>
      </c>
      <c r="E609" s="52" t="s">
        <v>24</v>
      </c>
      <c r="F609" s="52" t="s">
        <v>418</v>
      </c>
      <c r="G609" s="234">
        <f t="shared" si="46"/>
        <v>0</v>
      </c>
      <c r="H609" s="251">
        <v>0</v>
      </c>
      <c r="I609" s="251">
        <v>0</v>
      </c>
    </row>
    <row r="610" spans="1:9" ht="15">
      <c r="A610" s="54" t="s">
        <v>456</v>
      </c>
      <c r="B610" s="55" t="s">
        <v>489</v>
      </c>
      <c r="C610" s="55">
        <v>10</v>
      </c>
      <c r="D610" s="55" t="s">
        <v>604</v>
      </c>
      <c r="E610" s="58"/>
      <c r="F610" s="58"/>
      <c r="G610" s="235">
        <f t="shared" si="46"/>
        <v>20509905.370000005</v>
      </c>
      <c r="H610" s="209">
        <f>H611</f>
        <v>579327.67</v>
      </c>
      <c r="I610" s="209">
        <f>I611</f>
        <v>19930577.700000003</v>
      </c>
    </row>
    <row r="611" spans="1:9" ht="30">
      <c r="A611" s="51" t="s">
        <v>1184</v>
      </c>
      <c r="B611" s="48" t="s">
        <v>489</v>
      </c>
      <c r="C611" s="52">
        <v>10</v>
      </c>
      <c r="D611" s="52" t="s">
        <v>604</v>
      </c>
      <c r="E611" s="52" t="s">
        <v>1185</v>
      </c>
      <c r="F611" s="53"/>
      <c r="G611" s="234">
        <f t="shared" si="46"/>
        <v>20509905.370000005</v>
      </c>
      <c r="H611" s="251">
        <f>H626+H612</f>
        <v>579327.67</v>
      </c>
      <c r="I611" s="251">
        <f>I626+I612</f>
        <v>19930577.700000003</v>
      </c>
    </row>
    <row r="612" spans="1:9" ht="44.25" customHeight="1">
      <c r="A612" s="57" t="s">
        <v>1186</v>
      </c>
      <c r="B612" s="48" t="s">
        <v>489</v>
      </c>
      <c r="C612" s="52" t="s">
        <v>630</v>
      </c>
      <c r="D612" s="52" t="s">
        <v>604</v>
      </c>
      <c r="E612" s="52" t="s">
        <v>1187</v>
      </c>
      <c r="F612" s="260"/>
      <c r="G612" s="234">
        <f t="shared" si="46"/>
        <v>9488217.39</v>
      </c>
      <c r="H612" s="251">
        <f>H613+H623+H617</f>
        <v>579327.67</v>
      </c>
      <c r="I612" s="251">
        <f>I613+I623+I617</f>
        <v>8908889.72</v>
      </c>
    </row>
    <row r="613" spans="1:9" ht="30" hidden="1">
      <c r="A613" s="57" t="s">
        <v>1265</v>
      </c>
      <c r="B613" s="48" t="s">
        <v>489</v>
      </c>
      <c r="C613" s="52" t="s">
        <v>630</v>
      </c>
      <c r="D613" s="52" t="s">
        <v>604</v>
      </c>
      <c r="E613" s="52" t="s">
        <v>1266</v>
      </c>
      <c r="F613" s="260"/>
      <c r="G613" s="234">
        <f t="shared" si="46"/>
        <v>0</v>
      </c>
      <c r="H613" s="251">
        <f aca="true" t="shared" si="56" ref="H613:I615">H614</f>
        <v>0</v>
      </c>
      <c r="I613" s="251">
        <f t="shared" si="56"/>
        <v>0</v>
      </c>
    </row>
    <row r="614" spans="1:9" ht="63.75" customHeight="1" hidden="1">
      <c r="A614" s="57" t="s">
        <v>1310</v>
      </c>
      <c r="B614" s="48" t="s">
        <v>489</v>
      </c>
      <c r="C614" s="52" t="s">
        <v>630</v>
      </c>
      <c r="D614" s="52" t="s">
        <v>604</v>
      </c>
      <c r="E614" s="52" t="s">
        <v>1311</v>
      </c>
      <c r="F614" s="260"/>
      <c r="G614" s="234">
        <f aca="true" t="shared" si="57" ref="G614:G659">H614+I614</f>
        <v>0</v>
      </c>
      <c r="H614" s="251">
        <f t="shared" si="56"/>
        <v>0</v>
      </c>
      <c r="I614" s="251">
        <f t="shared" si="56"/>
        <v>0</v>
      </c>
    </row>
    <row r="615" spans="1:9" ht="15" hidden="1">
      <c r="A615" s="51" t="s">
        <v>454</v>
      </c>
      <c r="B615" s="48" t="s">
        <v>489</v>
      </c>
      <c r="C615" s="52" t="s">
        <v>630</v>
      </c>
      <c r="D615" s="52" t="s">
        <v>604</v>
      </c>
      <c r="E615" s="52" t="s">
        <v>1311</v>
      </c>
      <c r="F615" s="52" t="s">
        <v>504</v>
      </c>
      <c r="G615" s="234">
        <f t="shared" si="57"/>
        <v>0</v>
      </c>
      <c r="H615" s="251">
        <f t="shared" si="56"/>
        <v>0</v>
      </c>
      <c r="I615" s="251">
        <f t="shared" si="56"/>
        <v>0</v>
      </c>
    </row>
    <row r="616" spans="1:9" ht="30" hidden="1">
      <c r="A616" s="57" t="s">
        <v>417</v>
      </c>
      <c r="B616" s="48" t="s">
        <v>489</v>
      </c>
      <c r="C616" s="52" t="s">
        <v>630</v>
      </c>
      <c r="D616" s="52" t="s">
        <v>604</v>
      </c>
      <c r="E616" s="52" t="s">
        <v>1311</v>
      </c>
      <c r="F616" s="52" t="s">
        <v>418</v>
      </c>
      <c r="G616" s="234">
        <f t="shared" si="57"/>
        <v>0</v>
      </c>
      <c r="H616" s="251">
        <v>0</v>
      </c>
      <c r="I616" s="251">
        <v>0</v>
      </c>
    </row>
    <row r="617" spans="1:9" ht="15">
      <c r="A617" s="57" t="s">
        <v>1496</v>
      </c>
      <c r="B617" s="48" t="s">
        <v>489</v>
      </c>
      <c r="C617" s="52" t="s">
        <v>630</v>
      </c>
      <c r="D617" s="52" t="s">
        <v>604</v>
      </c>
      <c r="E617" s="52" t="s">
        <v>1497</v>
      </c>
      <c r="F617" s="52"/>
      <c r="G617" s="234">
        <f t="shared" si="57"/>
        <v>3401942.6</v>
      </c>
      <c r="H617" s="251">
        <f>H618</f>
        <v>0</v>
      </c>
      <c r="I617" s="251">
        <f>I618</f>
        <v>3401942.6</v>
      </c>
    </row>
    <row r="618" spans="1:9" ht="60">
      <c r="A618" s="57" t="s">
        <v>1498</v>
      </c>
      <c r="B618" s="48" t="s">
        <v>489</v>
      </c>
      <c r="C618" s="52" t="s">
        <v>630</v>
      </c>
      <c r="D618" s="52" t="s">
        <v>604</v>
      </c>
      <c r="E618" s="52" t="s">
        <v>1499</v>
      </c>
      <c r="F618" s="52"/>
      <c r="G618" s="234">
        <f t="shared" si="57"/>
        <v>3401942.6</v>
      </c>
      <c r="H618" s="251">
        <f>H619+H621</f>
        <v>0</v>
      </c>
      <c r="I618" s="251">
        <f>I619+I621</f>
        <v>3401942.6</v>
      </c>
    </row>
    <row r="619" spans="1:9" ht="30">
      <c r="A619" s="51" t="s">
        <v>327</v>
      </c>
      <c r="B619" s="48" t="s">
        <v>489</v>
      </c>
      <c r="C619" s="52" t="s">
        <v>630</v>
      </c>
      <c r="D619" s="52" t="s">
        <v>604</v>
      </c>
      <c r="E619" s="52" t="s">
        <v>1499</v>
      </c>
      <c r="F619" s="52" t="s">
        <v>495</v>
      </c>
      <c r="G619" s="234">
        <f t="shared" si="57"/>
        <v>100</v>
      </c>
      <c r="H619" s="251">
        <f>H620</f>
        <v>0</v>
      </c>
      <c r="I619" s="251">
        <f>I620</f>
        <v>100</v>
      </c>
    </row>
    <row r="620" spans="1:9" ht="30">
      <c r="A620" s="51" t="s">
        <v>328</v>
      </c>
      <c r="B620" s="48" t="s">
        <v>489</v>
      </c>
      <c r="C620" s="52" t="s">
        <v>630</v>
      </c>
      <c r="D620" s="52" t="s">
        <v>604</v>
      </c>
      <c r="E620" s="52" t="s">
        <v>1499</v>
      </c>
      <c r="F620" s="52" t="s">
        <v>329</v>
      </c>
      <c r="G620" s="234">
        <f t="shared" si="57"/>
        <v>100</v>
      </c>
      <c r="H620" s="251">
        <v>0</v>
      </c>
      <c r="I620" s="251">
        <v>100</v>
      </c>
    </row>
    <row r="621" spans="1:9" ht="15">
      <c r="A621" s="51" t="s">
        <v>454</v>
      </c>
      <c r="B621" s="48" t="s">
        <v>489</v>
      </c>
      <c r="C621" s="52" t="s">
        <v>630</v>
      </c>
      <c r="D621" s="52" t="s">
        <v>604</v>
      </c>
      <c r="E621" s="52" t="s">
        <v>1499</v>
      </c>
      <c r="F621" s="52" t="s">
        <v>504</v>
      </c>
      <c r="G621" s="234">
        <f t="shared" si="57"/>
        <v>3401842.6</v>
      </c>
      <c r="H621" s="251">
        <f>H622</f>
        <v>0</v>
      </c>
      <c r="I621" s="251">
        <f>I622</f>
        <v>3401842.6</v>
      </c>
    </row>
    <row r="622" spans="1:9" ht="30">
      <c r="A622" s="57" t="s">
        <v>417</v>
      </c>
      <c r="B622" s="48" t="s">
        <v>489</v>
      </c>
      <c r="C622" s="52" t="s">
        <v>630</v>
      </c>
      <c r="D622" s="52" t="s">
        <v>604</v>
      </c>
      <c r="E622" s="52" t="s">
        <v>1499</v>
      </c>
      <c r="F622" s="52" t="s">
        <v>418</v>
      </c>
      <c r="G622" s="234">
        <f t="shared" si="57"/>
        <v>3401842.6</v>
      </c>
      <c r="H622" s="251">
        <v>0</v>
      </c>
      <c r="I622" s="251">
        <v>3401842.6</v>
      </c>
    </row>
    <row r="623" spans="1:9" ht="90">
      <c r="A623" s="57" t="s">
        <v>926</v>
      </c>
      <c r="B623" s="48" t="s">
        <v>489</v>
      </c>
      <c r="C623" s="52" t="s">
        <v>630</v>
      </c>
      <c r="D623" s="52" t="s">
        <v>604</v>
      </c>
      <c r="E623" s="52" t="s">
        <v>1315</v>
      </c>
      <c r="F623" s="52"/>
      <c r="G623" s="234">
        <f t="shared" si="57"/>
        <v>6086274.79</v>
      </c>
      <c r="H623" s="251">
        <f>H624</f>
        <v>579327.67</v>
      </c>
      <c r="I623" s="251">
        <f>I624</f>
        <v>5506947.12</v>
      </c>
    </row>
    <row r="624" spans="1:9" ht="15">
      <c r="A624" s="51" t="s">
        <v>454</v>
      </c>
      <c r="B624" s="48" t="s">
        <v>489</v>
      </c>
      <c r="C624" s="52" t="s">
        <v>630</v>
      </c>
      <c r="D624" s="52" t="s">
        <v>604</v>
      </c>
      <c r="E624" s="52" t="s">
        <v>1315</v>
      </c>
      <c r="F624" s="52" t="s">
        <v>504</v>
      </c>
      <c r="G624" s="234">
        <f t="shared" si="57"/>
        <v>6086274.79</v>
      </c>
      <c r="H624" s="251">
        <f>H625</f>
        <v>579327.67</v>
      </c>
      <c r="I624" s="251">
        <f>I625</f>
        <v>5506947.12</v>
      </c>
    </row>
    <row r="625" spans="1:9" ht="30">
      <c r="A625" s="57" t="s">
        <v>417</v>
      </c>
      <c r="B625" s="48" t="s">
        <v>489</v>
      </c>
      <c r="C625" s="52" t="s">
        <v>630</v>
      </c>
      <c r="D625" s="52" t="s">
        <v>604</v>
      </c>
      <c r="E625" s="52" t="s">
        <v>1315</v>
      </c>
      <c r="F625" s="52" t="s">
        <v>418</v>
      </c>
      <c r="G625" s="234">
        <f t="shared" si="57"/>
        <v>6086274.79</v>
      </c>
      <c r="H625" s="251">
        <v>579327.67</v>
      </c>
      <c r="I625" s="251">
        <v>5506947.12</v>
      </c>
    </row>
    <row r="626" spans="1:9" ht="59.25" customHeight="1">
      <c r="A626" s="51" t="s">
        <v>1316</v>
      </c>
      <c r="B626" s="48" t="s">
        <v>489</v>
      </c>
      <c r="C626" s="52">
        <v>10</v>
      </c>
      <c r="D626" s="52" t="s">
        <v>604</v>
      </c>
      <c r="E626" s="52" t="s">
        <v>1317</v>
      </c>
      <c r="F626" s="53"/>
      <c r="G626" s="234">
        <f t="shared" si="57"/>
        <v>11021687.98</v>
      </c>
      <c r="H626" s="251">
        <f>H627</f>
        <v>0</v>
      </c>
      <c r="I626" s="251">
        <f>I627</f>
        <v>11021687.98</v>
      </c>
    </row>
    <row r="627" spans="1:9" ht="45">
      <c r="A627" s="51" t="s">
        <v>1318</v>
      </c>
      <c r="B627" s="48" t="s">
        <v>489</v>
      </c>
      <c r="C627" s="52" t="s">
        <v>630</v>
      </c>
      <c r="D627" s="52" t="s">
        <v>604</v>
      </c>
      <c r="E627" s="52" t="s">
        <v>1319</v>
      </c>
      <c r="F627" s="53"/>
      <c r="G627" s="234">
        <f t="shared" si="57"/>
        <v>11021687.98</v>
      </c>
      <c r="H627" s="251">
        <f>H633+H628</f>
        <v>0</v>
      </c>
      <c r="I627" s="251">
        <f>I633+I628</f>
        <v>11021687.98</v>
      </c>
    </row>
    <row r="628" spans="1:9" ht="45">
      <c r="A628" s="51" t="s">
        <v>927</v>
      </c>
      <c r="B628" s="48" t="s">
        <v>489</v>
      </c>
      <c r="C628" s="52" t="s">
        <v>630</v>
      </c>
      <c r="D628" s="52" t="s">
        <v>604</v>
      </c>
      <c r="E628" s="52" t="s">
        <v>1320</v>
      </c>
      <c r="F628" s="53"/>
      <c r="G628" s="234">
        <f t="shared" si="57"/>
        <v>7048322.98</v>
      </c>
      <c r="H628" s="251">
        <f>H631+H629</f>
        <v>0</v>
      </c>
      <c r="I628" s="251">
        <f>I631+I629</f>
        <v>7048322.98</v>
      </c>
    </row>
    <row r="629" spans="1:9" ht="15">
      <c r="A629" s="51" t="s">
        <v>454</v>
      </c>
      <c r="B629" s="48" t="s">
        <v>489</v>
      </c>
      <c r="C629" s="52" t="s">
        <v>630</v>
      </c>
      <c r="D629" s="52" t="s">
        <v>604</v>
      </c>
      <c r="E629" s="52" t="s">
        <v>1320</v>
      </c>
      <c r="F629" s="52" t="s">
        <v>504</v>
      </c>
      <c r="G629" s="234">
        <f t="shared" si="57"/>
        <v>1837803</v>
      </c>
      <c r="H629" s="251">
        <f>H630</f>
        <v>0</v>
      </c>
      <c r="I629" s="251">
        <f>I630</f>
        <v>1837803</v>
      </c>
    </row>
    <row r="630" spans="1:9" ht="30">
      <c r="A630" s="51" t="s">
        <v>417</v>
      </c>
      <c r="B630" s="48" t="s">
        <v>489</v>
      </c>
      <c r="C630" s="52" t="s">
        <v>630</v>
      </c>
      <c r="D630" s="52" t="s">
        <v>604</v>
      </c>
      <c r="E630" s="52" t="s">
        <v>1320</v>
      </c>
      <c r="F630" s="52" t="s">
        <v>418</v>
      </c>
      <c r="G630" s="234">
        <f t="shared" si="57"/>
        <v>1837803</v>
      </c>
      <c r="H630" s="251">
        <v>0</v>
      </c>
      <c r="I630" s="251">
        <v>1837803</v>
      </c>
    </row>
    <row r="631" spans="1:9" ht="30">
      <c r="A631" s="165" t="s">
        <v>1321</v>
      </c>
      <c r="B631" s="48" t="s">
        <v>489</v>
      </c>
      <c r="C631" s="52" t="s">
        <v>630</v>
      </c>
      <c r="D631" s="52" t="s">
        <v>604</v>
      </c>
      <c r="E631" s="52" t="s">
        <v>1320</v>
      </c>
      <c r="F631" s="52" t="s">
        <v>502</v>
      </c>
      <c r="G631" s="234">
        <f t="shared" si="57"/>
        <v>5210519.98</v>
      </c>
      <c r="H631" s="251">
        <f>H632</f>
        <v>0</v>
      </c>
      <c r="I631" s="251">
        <f>I632</f>
        <v>5210519.98</v>
      </c>
    </row>
    <row r="632" spans="1:9" ht="15">
      <c r="A632" s="165" t="s">
        <v>1095</v>
      </c>
      <c r="B632" s="48" t="s">
        <v>489</v>
      </c>
      <c r="C632" s="52" t="s">
        <v>630</v>
      </c>
      <c r="D632" s="52" t="s">
        <v>604</v>
      </c>
      <c r="E632" s="52" t="s">
        <v>1320</v>
      </c>
      <c r="F632" s="52" t="s">
        <v>378</v>
      </c>
      <c r="G632" s="234">
        <f t="shared" si="57"/>
        <v>5210519.98</v>
      </c>
      <c r="H632" s="251">
        <v>0</v>
      </c>
      <c r="I632" s="251">
        <v>5210519.98</v>
      </c>
    </row>
    <row r="633" spans="1:9" ht="45">
      <c r="A633" s="51" t="s">
        <v>927</v>
      </c>
      <c r="B633" s="48" t="s">
        <v>489</v>
      </c>
      <c r="C633" s="52" t="s">
        <v>630</v>
      </c>
      <c r="D633" s="52" t="s">
        <v>604</v>
      </c>
      <c r="E633" s="52" t="s">
        <v>1322</v>
      </c>
      <c r="F633" s="52"/>
      <c r="G633" s="234">
        <f t="shared" si="57"/>
        <v>3973365</v>
      </c>
      <c r="H633" s="251">
        <f>H634</f>
        <v>0</v>
      </c>
      <c r="I633" s="251">
        <f>I634</f>
        <v>3973365</v>
      </c>
    </row>
    <row r="634" spans="1:9" ht="30">
      <c r="A634" s="165" t="s">
        <v>1321</v>
      </c>
      <c r="B634" s="48" t="s">
        <v>489</v>
      </c>
      <c r="C634" s="52" t="s">
        <v>630</v>
      </c>
      <c r="D634" s="52" t="s">
        <v>604</v>
      </c>
      <c r="E634" s="52" t="s">
        <v>1322</v>
      </c>
      <c r="F634" s="52" t="s">
        <v>502</v>
      </c>
      <c r="G634" s="234">
        <f t="shared" si="57"/>
        <v>3973365</v>
      </c>
      <c r="H634" s="251">
        <f>H635</f>
        <v>0</v>
      </c>
      <c r="I634" s="251">
        <f>I635</f>
        <v>3973365</v>
      </c>
    </row>
    <row r="635" spans="1:9" ht="15">
      <c r="A635" s="165" t="s">
        <v>1095</v>
      </c>
      <c r="B635" s="48" t="s">
        <v>489</v>
      </c>
      <c r="C635" s="52" t="s">
        <v>630</v>
      </c>
      <c r="D635" s="52" t="s">
        <v>604</v>
      </c>
      <c r="E635" s="52" t="s">
        <v>1322</v>
      </c>
      <c r="F635" s="52" t="s">
        <v>378</v>
      </c>
      <c r="G635" s="234">
        <f t="shared" si="57"/>
        <v>3973365</v>
      </c>
      <c r="H635" s="251">
        <v>0</v>
      </c>
      <c r="I635" s="251">
        <v>3973365</v>
      </c>
    </row>
    <row r="636" spans="1:9" s="254" customFormat="1" ht="15">
      <c r="A636" s="166" t="s">
        <v>1500</v>
      </c>
      <c r="B636" s="56" t="s">
        <v>489</v>
      </c>
      <c r="C636" s="55" t="s">
        <v>630</v>
      </c>
      <c r="D636" s="55" t="s">
        <v>607</v>
      </c>
      <c r="E636" s="55"/>
      <c r="F636" s="55"/>
      <c r="G636" s="235">
        <f t="shared" si="57"/>
        <v>17575</v>
      </c>
      <c r="H636" s="252">
        <f aca="true" t="shared" si="58" ref="H636:I641">H637</f>
        <v>17575</v>
      </c>
      <c r="I636" s="252">
        <f t="shared" si="58"/>
        <v>0</v>
      </c>
    </row>
    <row r="637" spans="1:9" ht="30">
      <c r="A637" s="165" t="s">
        <v>1501</v>
      </c>
      <c r="B637" s="48" t="s">
        <v>489</v>
      </c>
      <c r="C637" s="52" t="s">
        <v>630</v>
      </c>
      <c r="D637" s="52" t="s">
        <v>607</v>
      </c>
      <c r="E637" s="52" t="s">
        <v>320</v>
      </c>
      <c r="F637" s="52"/>
      <c r="G637" s="234">
        <f t="shared" si="57"/>
        <v>17575</v>
      </c>
      <c r="H637" s="251">
        <f t="shared" si="58"/>
        <v>17575</v>
      </c>
      <c r="I637" s="251">
        <f t="shared" si="58"/>
        <v>0</v>
      </c>
    </row>
    <row r="638" spans="1:9" ht="30">
      <c r="A638" s="165" t="s">
        <v>1502</v>
      </c>
      <c r="B638" s="48" t="s">
        <v>489</v>
      </c>
      <c r="C638" s="52" t="s">
        <v>630</v>
      </c>
      <c r="D638" s="52" t="s">
        <v>607</v>
      </c>
      <c r="E638" s="52" t="s">
        <v>321</v>
      </c>
      <c r="F638" s="52"/>
      <c r="G638" s="234">
        <f t="shared" si="57"/>
        <v>17575</v>
      </c>
      <c r="H638" s="251">
        <f t="shared" si="58"/>
        <v>17575</v>
      </c>
      <c r="I638" s="251">
        <f t="shared" si="58"/>
        <v>0</v>
      </c>
    </row>
    <row r="639" spans="1:9" ht="15">
      <c r="A639" s="165" t="s">
        <v>322</v>
      </c>
      <c r="B639" s="48" t="s">
        <v>489</v>
      </c>
      <c r="C639" s="52" t="s">
        <v>630</v>
      </c>
      <c r="D639" s="52" t="s">
        <v>607</v>
      </c>
      <c r="E639" s="52" t="s">
        <v>323</v>
      </c>
      <c r="F639" s="52"/>
      <c r="G639" s="234">
        <f t="shared" si="57"/>
        <v>17575</v>
      </c>
      <c r="H639" s="251">
        <f t="shared" si="58"/>
        <v>17575</v>
      </c>
      <c r="I639" s="251">
        <f t="shared" si="58"/>
        <v>0</v>
      </c>
    </row>
    <row r="640" spans="1:9" ht="30">
      <c r="A640" s="165" t="s">
        <v>1503</v>
      </c>
      <c r="B640" s="48" t="s">
        <v>489</v>
      </c>
      <c r="C640" s="52" t="s">
        <v>630</v>
      </c>
      <c r="D640" s="52" t="s">
        <v>607</v>
      </c>
      <c r="E640" s="52" t="s">
        <v>1504</v>
      </c>
      <c r="F640" s="52"/>
      <c r="G640" s="234">
        <f t="shared" si="57"/>
        <v>17575</v>
      </c>
      <c r="H640" s="251">
        <f t="shared" si="58"/>
        <v>17575</v>
      </c>
      <c r="I640" s="251">
        <f t="shared" si="58"/>
        <v>0</v>
      </c>
    </row>
    <row r="641" spans="1:9" ht="30">
      <c r="A641" s="51" t="s">
        <v>327</v>
      </c>
      <c r="B641" s="48" t="s">
        <v>489</v>
      </c>
      <c r="C641" s="52" t="s">
        <v>630</v>
      </c>
      <c r="D641" s="52" t="s">
        <v>607</v>
      </c>
      <c r="E641" s="52" t="s">
        <v>1504</v>
      </c>
      <c r="F641" s="52" t="s">
        <v>495</v>
      </c>
      <c r="G641" s="234">
        <f t="shared" si="57"/>
        <v>17575</v>
      </c>
      <c r="H641" s="251">
        <f t="shared" si="58"/>
        <v>17575</v>
      </c>
      <c r="I641" s="251">
        <f t="shared" si="58"/>
        <v>0</v>
      </c>
    </row>
    <row r="642" spans="1:9" ht="30">
      <c r="A642" s="51" t="s">
        <v>328</v>
      </c>
      <c r="B642" s="48" t="s">
        <v>489</v>
      </c>
      <c r="C642" s="52" t="s">
        <v>630</v>
      </c>
      <c r="D642" s="52" t="s">
        <v>607</v>
      </c>
      <c r="E642" s="52" t="s">
        <v>1504</v>
      </c>
      <c r="F642" s="52" t="s">
        <v>329</v>
      </c>
      <c r="G642" s="234">
        <f t="shared" si="57"/>
        <v>17575</v>
      </c>
      <c r="H642" s="251">
        <v>17575</v>
      </c>
      <c r="I642" s="251">
        <v>0</v>
      </c>
    </row>
    <row r="643" spans="1:9" ht="14.25">
      <c r="A643" s="54" t="s">
        <v>629</v>
      </c>
      <c r="B643" s="56" t="s">
        <v>489</v>
      </c>
      <c r="C643" s="55" t="s">
        <v>608</v>
      </c>
      <c r="D643" s="55"/>
      <c r="E643" s="55"/>
      <c r="F643" s="55"/>
      <c r="G643" s="235">
        <f t="shared" si="57"/>
        <v>413148</v>
      </c>
      <c r="H643" s="252">
        <f aca="true" t="shared" si="59" ref="H643:I647">H644</f>
        <v>413148</v>
      </c>
      <c r="I643" s="252">
        <f t="shared" si="59"/>
        <v>0</v>
      </c>
    </row>
    <row r="644" spans="1:9" ht="14.25">
      <c r="A644" s="54" t="s">
        <v>702</v>
      </c>
      <c r="B644" s="56" t="s">
        <v>489</v>
      </c>
      <c r="C644" s="55" t="s">
        <v>608</v>
      </c>
      <c r="D644" s="55" t="s">
        <v>548</v>
      </c>
      <c r="E644" s="55"/>
      <c r="F644" s="55"/>
      <c r="G644" s="235">
        <f t="shared" si="57"/>
        <v>413148</v>
      </c>
      <c r="H644" s="252">
        <f t="shared" si="59"/>
        <v>413148</v>
      </c>
      <c r="I644" s="252">
        <f t="shared" si="59"/>
        <v>0</v>
      </c>
    </row>
    <row r="645" spans="1:9" ht="30">
      <c r="A645" s="51" t="s">
        <v>928</v>
      </c>
      <c r="B645" s="48" t="s">
        <v>489</v>
      </c>
      <c r="C645" s="52" t="s">
        <v>608</v>
      </c>
      <c r="D645" s="52" t="s">
        <v>548</v>
      </c>
      <c r="E645" s="52" t="s">
        <v>425</v>
      </c>
      <c r="F645" s="52"/>
      <c r="G645" s="234">
        <f t="shared" si="57"/>
        <v>413148</v>
      </c>
      <c r="H645" s="251">
        <f t="shared" si="59"/>
        <v>413148</v>
      </c>
      <c r="I645" s="251">
        <f t="shared" si="59"/>
        <v>0</v>
      </c>
    </row>
    <row r="646" spans="1:9" ht="32.25" customHeight="1">
      <c r="A646" s="51" t="s">
        <v>426</v>
      </c>
      <c r="B646" s="48" t="s">
        <v>489</v>
      </c>
      <c r="C646" s="52" t="s">
        <v>608</v>
      </c>
      <c r="D646" s="52" t="s">
        <v>548</v>
      </c>
      <c r="E646" s="52" t="s">
        <v>427</v>
      </c>
      <c r="F646" s="52"/>
      <c r="G646" s="234">
        <f t="shared" si="57"/>
        <v>413148</v>
      </c>
      <c r="H646" s="251">
        <f t="shared" si="59"/>
        <v>413148</v>
      </c>
      <c r="I646" s="251">
        <f t="shared" si="59"/>
        <v>0</v>
      </c>
    </row>
    <row r="647" spans="1:9" ht="30">
      <c r="A647" s="51" t="s">
        <v>929</v>
      </c>
      <c r="B647" s="48" t="s">
        <v>489</v>
      </c>
      <c r="C647" s="52" t="s">
        <v>608</v>
      </c>
      <c r="D647" s="52" t="s">
        <v>548</v>
      </c>
      <c r="E647" s="52" t="s">
        <v>930</v>
      </c>
      <c r="F647" s="52"/>
      <c r="G647" s="234">
        <f t="shared" si="57"/>
        <v>413148</v>
      </c>
      <c r="H647" s="251">
        <f t="shared" si="59"/>
        <v>413148</v>
      </c>
      <c r="I647" s="251">
        <f t="shared" si="59"/>
        <v>0</v>
      </c>
    </row>
    <row r="648" spans="1:9" ht="15">
      <c r="A648" s="51" t="s">
        <v>457</v>
      </c>
      <c r="B648" s="48" t="s">
        <v>489</v>
      </c>
      <c r="C648" s="52" t="s">
        <v>608</v>
      </c>
      <c r="D648" s="52" t="s">
        <v>548</v>
      </c>
      <c r="E648" s="52" t="s">
        <v>931</v>
      </c>
      <c r="F648" s="52"/>
      <c r="G648" s="234">
        <f t="shared" si="57"/>
        <v>413148</v>
      </c>
      <c r="H648" s="251">
        <f>H649+H651</f>
        <v>413148</v>
      </c>
      <c r="I648" s="251">
        <f>I649+I651</f>
        <v>0</v>
      </c>
    </row>
    <row r="649" spans="1:9" ht="30">
      <c r="A649" s="51" t="s">
        <v>327</v>
      </c>
      <c r="B649" s="48" t="s">
        <v>489</v>
      </c>
      <c r="C649" s="52" t="s">
        <v>608</v>
      </c>
      <c r="D649" s="52" t="s">
        <v>548</v>
      </c>
      <c r="E649" s="52" t="s">
        <v>931</v>
      </c>
      <c r="F649" s="52">
        <v>200</v>
      </c>
      <c r="G649" s="234">
        <f t="shared" si="57"/>
        <v>321648</v>
      </c>
      <c r="H649" s="251">
        <f>H650</f>
        <v>321648</v>
      </c>
      <c r="I649" s="251">
        <f>I650</f>
        <v>0</v>
      </c>
    </row>
    <row r="650" spans="1:9" ht="30">
      <c r="A650" s="51" t="s">
        <v>328</v>
      </c>
      <c r="B650" s="48" t="s">
        <v>489</v>
      </c>
      <c r="C650" s="52" t="s">
        <v>608</v>
      </c>
      <c r="D650" s="52" t="s">
        <v>548</v>
      </c>
      <c r="E650" s="52" t="s">
        <v>931</v>
      </c>
      <c r="F650" s="52" t="s">
        <v>329</v>
      </c>
      <c r="G650" s="234">
        <f t="shared" si="57"/>
        <v>321648</v>
      </c>
      <c r="H650" s="251">
        <v>321648</v>
      </c>
      <c r="I650" s="251">
        <v>0</v>
      </c>
    </row>
    <row r="651" spans="1:9" ht="15">
      <c r="A651" s="51" t="s">
        <v>454</v>
      </c>
      <c r="B651" s="48" t="s">
        <v>489</v>
      </c>
      <c r="C651" s="52" t="s">
        <v>608</v>
      </c>
      <c r="D651" s="52" t="s">
        <v>548</v>
      </c>
      <c r="E651" s="52" t="s">
        <v>931</v>
      </c>
      <c r="F651" s="52" t="s">
        <v>504</v>
      </c>
      <c r="G651" s="234">
        <f t="shared" si="57"/>
        <v>91500</v>
      </c>
      <c r="H651" s="251">
        <f>H652</f>
        <v>91500</v>
      </c>
      <c r="I651" s="251">
        <f>I652</f>
        <v>0</v>
      </c>
    </row>
    <row r="652" spans="1:9" ht="15">
      <c r="A652" s="51" t="s">
        <v>291</v>
      </c>
      <c r="B652" s="48" t="s">
        <v>489</v>
      </c>
      <c r="C652" s="52" t="s">
        <v>608</v>
      </c>
      <c r="D652" s="52" t="s">
        <v>548</v>
      </c>
      <c r="E652" s="52" t="s">
        <v>931</v>
      </c>
      <c r="F652" s="52" t="s">
        <v>290</v>
      </c>
      <c r="G652" s="234">
        <f t="shared" si="57"/>
        <v>91500</v>
      </c>
      <c r="H652" s="251">
        <v>91500</v>
      </c>
      <c r="I652" s="251">
        <v>0</v>
      </c>
    </row>
    <row r="653" spans="1:9" ht="15">
      <c r="A653" s="54" t="s">
        <v>627</v>
      </c>
      <c r="B653" s="55" t="s">
        <v>489</v>
      </c>
      <c r="C653" s="55" t="s">
        <v>609</v>
      </c>
      <c r="D653" s="55"/>
      <c r="E653" s="55"/>
      <c r="F653" s="58"/>
      <c r="G653" s="233">
        <f t="shared" si="57"/>
        <v>185977.8</v>
      </c>
      <c r="H653" s="209">
        <f aca="true" t="shared" si="60" ref="H653:I659">H654</f>
        <v>185977.8</v>
      </c>
      <c r="I653" s="209">
        <f t="shared" si="60"/>
        <v>0</v>
      </c>
    </row>
    <row r="654" spans="1:9" s="214" customFormat="1" ht="15">
      <c r="A654" s="54" t="s">
        <v>628</v>
      </c>
      <c r="B654" s="55" t="s">
        <v>489</v>
      </c>
      <c r="C654" s="55" t="s">
        <v>609</v>
      </c>
      <c r="D654" s="55" t="s">
        <v>613</v>
      </c>
      <c r="E654" s="55"/>
      <c r="F654" s="55"/>
      <c r="G654" s="233">
        <f t="shared" si="57"/>
        <v>185977.8</v>
      </c>
      <c r="H654" s="252">
        <f t="shared" si="60"/>
        <v>185977.8</v>
      </c>
      <c r="I654" s="252">
        <f t="shared" si="60"/>
        <v>0</v>
      </c>
    </row>
    <row r="655" spans="1:9" ht="30">
      <c r="A655" s="51" t="s">
        <v>1323</v>
      </c>
      <c r="B655" s="52" t="s">
        <v>489</v>
      </c>
      <c r="C655" s="52" t="s">
        <v>609</v>
      </c>
      <c r="D655" s="52" t="s">
        <v>613</v>
      </c>
      <c r="E655" s="52" t="s">
        <v>428</v>
      </c>
      <c r="F655" s="52"/>
      <c r="G655" s="216">
        <f t="shared" si="57"/>
        <v>185977.8</v>
      </c>
      <c r="H655" s="251">
        <f t="shared" si="60"/>
        <v>185977.8</v>
      </c>
      <c r="I655" s="251">
        <f t="shared" si="60"/>
        <v>0</v>
      </c>
    </row>
    <row r="656" spans="1:9" ht="30">
      <c r="A656" s="60" t="s">
        <v>932</v>
      </c>
      <c r="B656" s="52" t="s">
        <v>489</v>
      </c>
      <c r="C656" s="52" t="s">
        <v>609</v>
      </c>
      <c r="D656" s="52" t="s">
        <v>613</v>
      </c>
      <c r="E656" s="52" t="s">
        <v>933</v>
      </c>
      <c r="F656" s="262"/>
      <c r="G656" s="216">
        <f t="shared" si="57"/>
        <v>185977.8</v>
      </c>
      <c r="H656" s="251">
        <f t="shared" si="60"/>
        <v>185977.8</v>
      </c>
      <c r="I656" s="251">
        <f t="shared" si="60"/>
        <v>0</v>
      </c>
    </row>
    <row r="657" spans="1:9" ht="30">
      <c r="A657" s="60" t="s">
        <v>934</v>
      </c>
      <c r="B657" s="52" t="s">
        <v>489</v>
      </c>
      <c r="C657" s="52" t="s">
        <v>609</v>
      </c>
      <c r="D657" s="52" t="s">
        <v>613</v>
      </c>
      <c r="E657" s="52" t="s">
        <v>935</v>
      </c>
      <c r="F657" s="262"/>
      <c r="G657" s="216">
        <f t="shared" si="57"/>
        <v>185977.8</v>
      </c>
      <c r="H657" s="251">
        <f t="shared" si="60"/>
        <v>185977.8</v>
      </c>
      <c r="I657" s="251">
        <f t="shared" si="60"/>
        <v>0</v>
      </c>
    </row>
    <row r="658" spans="1:9" ht="15">
      <c r="A658" s="60" t="s">
        <v>1324</v>
      </c>
      <c r="B658" s="52" t="s">
        <v>489</v>
      </c>
      <c r="C658" s="52" t="s">
        <v>609</v>
      </c>
      <c r="D658" s="52" t="s">
        <v>613</v>
      </c>
      <c r="E658" s="52" t="s">
        <v>936</v>
      </c>
      <c r="F658" s="262"/>
      <c r="G658" s="216">
        <f t="shared" si="57"/>
        <v>185977.8</v>
      </c>
      <c r="H658" s="251">
        <f t="shared" si="60"/>
        <v>185977.8</v>
      </c>
      <c r="I658" s="251">
        <f t="shared" si="60"/>
        <v>0</v>
      </c>
    </row>
    <row r="659" spans="1:9" ht="30">
      <c r="A659" s="51" t="s">
        <v>327</v>
      </c>
      <c r="B659" s="52" t="s">
        <v>489</v>
      </c>
      <c r="C659" s="52" t="s">
        <v>609</v>
      </c>
      <c r="D659" s="52" t="s">
        <v>613</v>
      </c>
      <c r="E659" s="52" t="s">
        <v>936</v>
      </c>
      <c r="F659" s="52">
        <v>200</v>
      </c>
      <c r="G659" s="216">
        <f t="shared" si="57"/>
        <v>185977.8</v>
      </c>
      <c r="H659" s="251">
        <f t="shared" si="60"/>
        <v>185977.8</v>
      </c>
      <c r="I659" s="251">
        <f t="shared" si="60"/>
        <v>0</v>
      </c>
    </row>
    <row r="660" spans="1:9" ht="28.5" customHeight="1">
      <c r="A660" s="51" t="s">
        <v>328</v>
      </c>
      <c r="B660" s="52" t="s">
        <v>489</v>
      </c>
      <c r="C660" s="52" t="s">
        <v>609</v>
      </c>
      <c r="D660" s="52" t="s">
        <v>613</v>
      </c>
      <c r="E660" s="52" t="s">
        <v>936</v>
      </c>
      <c r="F660" s="52" t="s">
        <v>329</v>
      </c>
      <c r="G660" s="216">
        <f>H660+I660</f>
        <v>185977.8</v>
      </c>
      <c r="H660" s="251">
        <v>185977.8</v>
      </c>
      <c r="I660" s="251">
        <v>0</v>
      </c>
    </row>
    <row r="661" spans="1:9" s="254" customFormat="1" ht="15.75" hidden="1">
      <c r="A661" s="263" t="s">
        <v>1325</v>
      </c>
      <c r="B661" s="55" t="s">
        <v>489</v>
      </c>
      <c r="C661" s="55" t="s">
        <v>626</v>
      </c>
      <c r="D661" s="55"/>
      <c r="E661" s="55"/>
      <c r="F661" s="55"/>
      <c r="G661" s="233">
        <f aca="true" t="shared" si="61" ref="G661:G668">H661+I661</f>
        <v>0</v>
      </c>
      <c r="H661" s="252">
        <f aca="true" t="shared" si="62" ref="H661:I667">H662</f>
        <v>0</v>
      </c>
      <c r="I661" s="252">
        <f t="shared" si="62"/>
        <v>0</v>
      </c>
    </row>
    <row r="662" spans="1:9" s="254" customFormat="1" ht="30" hidden="1">
      <c r="A662" s="51" t="s">
        <v>1326</v>
      </c>
      <c r="B662" s="55" t="s">
        <v>489</v>
      </c>
      <c r="C662" s="55" t="s">
        <v>626</v>
      </c>
      <c r="D662" s="55" t="s">
        <v>548</v>
      </c>
      <c r="E662" s="55"/>
      <c r="F662" s="55"/>
      <c r="G662" s="233">
        <f t="shared" si="61"/>
        <v>0</v>
      </c>
      <c r="H662" s="252">
        <f t="shared" si="62"/>
        <v>0</v>
      </c>
      <c r="I662" s="252">
        <f t="shared" si="62"/>
        <v>0</v>
      </c>
    </row>
    <row r="663" spans="1:9" ht="30" hidden="1">
      <c r="A663" s="51" t="s">
        <v>945</v>
      </c>
      <c r="B663" s="52" t="s">
        <v>489</v>
      </c>
      <c r="C663" s="52" t="s">
        <v>626</v>
      </c>
      <c r="D663" s="52" t="s">
        <v>548</v>
      </c>
      <c r="E663" s="52" t="s">
        <v>345</v>
      </c>
      <c r="F663" s="52"/>
      <c r="G663" s="216">
        <f t="shared" si="61"/>
        <v>0</v>
      </c>
      <c r="H663" s="251">
        <f t="shared" si="62"/>
        <v>0</v>
      </c>
      <c r="I663" s="251">
        <f t="shared" si="62"/>
        <v>0</v>
      </c>
    </row>
    <row r="664" spans="1:9" ht="60" hidden="1">
      <c r="A664" s="51" t="s">
        <v>1179</v>
      </c>
      <c r="B664" s="52" t="s">
        <v>489</v>
      </c>
      <c r="C664" s="52" t="s">
        <v>626</v>
      </c>
      <c r="D664" s="52" t="s">
        <v>548</v>
      </c>
      <c r="E664" s="52" t="s">
        <v>346</v>
      </c>
      <c r="F664" s="52"/>
      <c r="G664" s="216">
        <f t="shared" si="61"/>
        <v>0</v>
      </c>
      <c r="H664" s="251">
        <f t="shared" si="62"/>
        <v>0</v>
      </c>
      <c r="I664" s="251">
        <f t="shared" si="62"/>
        <v>0</v>
      </c>
    </row>
    <row r="665" spans="1:9" ht="45" hidden="1">
      <c r="A665" s="51" t="s">
        <v>1327</v>
      </c>
      <c r="B665" s="52" t="s">
        <v>489</v>
      </c>
      <c r="C665" s="52" t="s">
        <v>626</v>
      </c>
      <c r="D665" s="52" t="s">
        <v>548</v>
      </c>
      <c r="E665" s="52" t="s">
        <v>1328</v>
      </c>
      <c r="F665" s="52"/>
      <c r="G665" s="216">
        <f t="shared" si="61"/>
        <v>0</v>
      </c>
      <c r="H665" s="251">
        <f t="shared" si="62"/>
        <v>0</v>
      </c>
      <c r="I665" s="251">
        <f t="shared" si="62"/>
        <v>0</v>
      </c>
    </row>
    <row r="666" spans="1:9" ht="30" hidden="1">
      <c r="A666" s="51" t="s">
        <v>1329</v>
      </c>
      <c r="B666" s="52" t="s">
        <v>489</v>
      </c>
      <c r="C666" s="52" t="s">
        <v>626</v>
      </c>
      <c r="D666" s="52" t="s">
        <v>548</v>
      </c>
      <c r="E666" s="52" t="s">
        <v>1330</v>
      </c>
      <c r="F666" s="52"/>
      <c r="G666" s="216">
        <f t="shared" si="61"/>
        <v>0</v>
      </c>
      <c r="H666" s="251">
        <f t="shared" si="62"/>
        <v>0</v>
      </c>
      <c r="I666" s="251">
        <f t="shared" si="62"/>
        <v>0</v>
      </c>
    </row>
    <row r="667" spans="1:9" ht="15" hidden="1">
      <c r="A667" s="51" t="s">
        <v>1331</v>
      </c>
      <c r="B667" s="52" t="s">
        <v>489</v>
      </c>
      <c r="C667" s="52" t="s">
        <v>626</v>
      </c>
      <c r="D667" s="52" t="s">
        <v>548</v>
      </c>
      <c r="E667" s="52" t="s">
        <v>1330</v>
      </c>
      <c r="F667" s="52" t="s">
        <v>1332</v>
      </c>
      <c r="G667" s="216">
        <f t="shared" si="61"/>
        <v>0</v>
      </c>
      <c r="H667" s="251">
        <f t="shared" si="62"/>
        <v>0</v>
      </c>
      <c r="I667" s="251">
        <f t="shared" si="62"/>
        <v>0</v>
      </c>
    </row>
    <row r="668" spans="1:9" ht="15" hidden="1">
      <c r="A668" s="51" t="s">
        <v>1333</v>
      </c>
      <c r="B668" s="52" t="s">
        <v>489</v>
      </c>
      <c r="C668" s="52" t="s">
        <v>626</v>
      </c>
      <c r="D668" s="52" t="s">
        <v>548</v>
      </c>
      <c r="E668" s="52" t="s">
        <v>1330</v>
      </c>
      <c r="F668" s="52" t="s">
        <v>1334</v>
      </c>
      <c r="G668" s="216">
        <f t="shared" si="61"/>
        <v>0</v>
      </c>
      <c r="H668" s="251">
        <v>0</v>
      </c>
      <c r="I668" s="251">
        <v>0</v>
      </c>
    </row>
    <row r="669" spans="1:9" ht="15">
      <c r="A669" s="60"/>
      <c r="B669" s="52"/>
      <c r="C669" s="52"/>
      <c r="D669" s="52"/>
      <c r="E669" s="52"/>
      <c r="F669" s="262"/>
      <c r="G669" s="216"/>
      <c r="H669" s="251"/>
      <c r="I669" s="251"/>
    </row>
    <row r="670" spans="1:9" ht="14.25">
      <c r="A670" s="246" t="s">
        <v>713</v>
      </c>
      <c r="B670" s="247" t="s">
        <v>506</v>
      </c>
      <c r="C670" s="247"/>
      <c r="D670" s="247"/>
      <c r="E670" s="247"/>
      <c r="F670" s="247"/>
      <c r="G670" s="249">
        <f aca="true" t="shared" si="63" ref="G670:G738">H670+I670</f>
        <v>364739765.29999995</v>
      </c>
      <c r="H670" s="250">
        <f>H679+H961+H671</f>
        <v>69977378.40999998</v>
      </c>
      <c r="I670" s="250">
        <f>I679+I961+I671</f>
        <v>294762386.89</v>
      </c>
    </row>
    <row r="671" spans="1:9" s="254" customFormat="1" ht="15">
      <c r="A671" s="54" t="s">
        <v>1335</v>
      </c>
      <c r="B671" s="55" t="s">
        <v>506</v>
      </c>
      <c r="C671" s="55" t="s">
        <v>604</v>
      </c>
      <c r="D671" s="55"/>
      <c r="E671" s="55"/>
      <c r="F671" s="58"/>
      <c r="G671" s="233">
        <f t="shared" si="63"/>
        <v>77701.74</v>
      </c>
      <c r="H671" s="252">
        <f aca="true" t="shared" si="64" ref="H671:I675">H672</f>
        <v>77701.74</v>
      </c>
      <c r="I671" s="252">
        <f t="shared" si="64"/>
        <v>0</v>
      </c>
    </row>
    <row r="672" spans="1:9" s="254" customFormat="1" ht="15">
      <c r="A672" s="54" t="s">
        <v>937</v>
      </c>
      <c r="B672" s="55" t="s">
        <v>506</v>
      </c>
      <c r="C672" s="55" t="s">
        <v>604</v>
      </c>
      <c r="D672" s="55" t="s">
        <v>548</v>
      </c>
      <c r="E672" s="55"/>
      <c r="F672" s="58"/>
      <c r="G672" s="233">
        <f t="shared" si="63"/>
        <v>77701.74</v>
      </c>
      <c r="H672" s="252">
        <f t="shared" si="64"/>
        <v>77701.74</v>
      </c>
      <c r="I672" s="252">
        <f t="shared" si="64"/>
        <v>0</v>
      </c>
    </row>
    <row r="673" spans="1:9" ht="15">
      <c r="A673" s="51" t="s">
        <v>888</v>
      </c>
      <c r="B673" s="52" t="s">
        <v>506</v>
      </c>
      <c r="C673" s="52" t="s">
        <v>604</v>
      </c>
      <c r="D673" s="52" t="s">
        <v>548</v>
      </c>
      <c r="E673" s="52" t="s">
        <v>333</v>
      </c>
      <c r="F673" s="53"/>
      <c r="G673" s="216">
        <f t="shared" si="63"/>
        <v>77701.74</v>
      </c>
      <c r="H673" s="251">
        <f t="shared" si="64"/>
        <v>77701.74</v>
      </c>
      <c r="I673" s="251">
        <f t="shared" si="64"/>
        <v>0</v>
      </c>
    </row>
    <row r="674" spans="1:9" ht="45">
      <c r="A674" s="51" t="s">
        <v>938</v>
      </c>
      <c r="B674" s="52" t="s">
        <v>506</v>
      </c>
      <c r="C674" s="52" t="s">
        <v>604</v>
      </c>
      <c r="D674" s="52" t="s">
        <v>548</v>
      </c>
      <c r="E674" s="52" t="s">
        <v>941</v>
      </c>
      <c r="F674" s="53"/>
      <c r="G674" s="216">
        <f t="shared" si="63"/>
        <v>77701.74</v>
      </c>
      <c r="H674" s="251">
        <f t="shared" si="64"/>
        <v>77701.74</v>
      </c>
      <c r="I674" s="251">
        <f t="shared" si="64"/>
        <v>0</v>
      </c>
    </row>
    <row r="675" spans="1:9" ht="30">
      <c r="A675" s="51" t="s">
        <v>940</v>
      </c>
      <c r="B675" s="52" t="s">
        <v>506</v>
      </c>
      <c r="C675" s="52" t="s">
        <v>604</v>
      </c>
      <c r="D675" s="52" t="s">
        <v>548</v>
      </c>
      <c r="E675" s="52" t="s">
        <v>943</v>
      </c>
      <c r="F675" s="53"/>
      <c r="G675" s="216">
        <f t="shared" si="63"/>
        <v>77701.74</v>
      </c>
      <c r="H675" s="251">
        <f t="shared" si="64"/>
        <v>77701.74</v>
      </c>
      <c r="I675" s="251">
        <f t="shared" si="64"/>
        <v>0</v>
      </c>
    </row>
    <row r="676" spans="1:9" ht="30">
      <c r="A676" s="51" t="s">
        <v>458</v>
      </c>
      <c r="B676" s="52" t="s">
        <v>506</v>
      </c>
      <c r="C676" s="52" t="s">
        <v>604</v>
      </c>
      <c r="D676" s="52" t="s">
        <v>548</v>
      </c>
      <c r="E676" s="52" t="s">
        <v>943</v>
      </c>
      <c r="F676" s="48" t="s">
        <v>501</v>
      </c>
      <c r="G676" s="216">
        <f t="shared" si="63"/>
        <v>77701.74</v>
      </c>
      <c r="H676" s="251">
        <f>H677+H678</f>
        <v>77701.74</v>
      </c>
      <c r="I676" s="251">
        <f>I677+I678</f>
        <v>0</v>
      </c>
    </row>
    <row r="677" spans="1:9" ht="15">
      <c r="A677" s="51" t="s">
        <v>385</v>
      </c>
      <c r="B677" s="52" t="s">
        <v>506</v>
      </c>
      <c r="C677" s="52" t="s">
        <v>604</v>
      </c>
      <c r="D677" s="52" t="s">
        <v>548</v>
      </c>
      <c r="E677" s="52" t="s">
        <v>943</v>
      </c>
      <c r="F677" s="48" t="s">
        <v>386</v>
      </c>
      <c r="G677" s="216">
        <f t="shared" si="63"/>
        <v>72889.63</v>
      </c>
      <c r="H677" s="251">
        <v>72889.63</v>
      </c>
      <c r="I677" s="251">
        <v>0</v>
      </c>
    </row>
    <row r="678" spans="1:9" ht="15">
      <c r="A678" s="51" t="s">
        <v>53</v>
      </c>
      <c r="B678" s="52" t="s">
        <v>506</v>
      </c>
      <c r="C678" s="52" t="s">
        <v>604</v>
      </c>
      <c r="D678" s="52" t="s">
        <v>548</v>
      </c>
      <c r="E678" s="52" t="s">
        <v>943</v>
      </c>
      <c r="F678" s="48" t="s">
        <v>357</v>
      </c>
      <c r="G678" s="216">
        <f t="shared" si="63"/>
        <v>4812.11</v>
      </c>
      <c r="H678" s="251">
        <v>4812.11</v>
      </c>
      <c r="I678" s="251">
        <v>0</v>
      </c>
    </row>
    <row r="679" spans="1:9" ht="14.25">
      <c r="A679" s="54" t="s">
        <v>621</v>
      </c>
      <c r="B679" s="55" t="s">
        <v>506</v>
      </c>
      <c r="C679" s="55" t="s">
        <v>622</v>
      </c>
      <c r="D679" s="53"/>
      <c r="E679" s="53"/>
      <c r="F679" s="53"/>
      <c r="G679" s="233">
        <f t="shared" si="63"/>
        <v>359744450.16999996</v>
      </c>
      <c r="H679" s="209">
        <f>H680+H733+H883+H915+H835</f>
        <v>69899676.66999999</v>
      </c>
      <c r="I679" s="209">
        <f>I680+I733+I883+I915+I835</f>
        <v>289844773.5</v>
      </c>
    </row>
    <row r="680" spans="1:9" s="254" customFormat="1" ht="15">
      <c r="A680" s="54" t="s">
        <v>623</v>
      </c>
      <c r="B680" s="55" t="s">
        <v>506</v>
      </c>
      <c r="C680" s="55" t="s">
        <v>622</v>
      </c>
      <c r="D680" s="55" t="s">
        <v>548</v>
      </c>
      <c r="E680" s="58"/>
      <c r="F680" s="58"/>
      <c r="G680" s="233">
        <f t="shared" si="63"/>
        <v>81152874.63</v>
      </c>
      <c r="H680" s="209">
        <f>H681+H721+H727</f>
        <v>10665041.579999998</v>
      </c>
      <c r="I680" s="209">
        <f>I681+I721+I727</f>
        <v>70487833.05</v>
      </c>
    </row>
    <row r="681" spans="1:9" ht="30">
      <c r="A681" s="51" t="s">
        <v>1336</v>
      </c>
      <c r="B681" s="52" t="s">
        <v>506</v>
      </c>
      <c r="C681" s="52" t="s">
        <v>622</v>
      </c>
      <c r="D681" s="52" t="s">
        <v>548</v>
      </c>
      <c r="E681" s="52" t="s">
        <v>337</v>
      </c>
      <c r="F681" s="53"/>
      <c r="G681" s="216">
        <f t="shared" si="63"/>
        <v>78536668.63</v>
      </c>
      <c r="H681" s="251">
        <f>H682</f>
        <v>10484835.579999998</v>
      </c>
      <c r="I681" s="251">
        <f>I682</f>
        <v>68051833.05</v>
      </c>
    </row>
    <row r="682" spans="1:9" ht="45">
      <c r="A682" s="51" t="s">
        <v>1337</v>
      </c>
      <c r="B682" s="52" t="s">
        <v>506</v>
      </c>
      <c r="C682" s="52" t="s">
        <v>622</v>
      </c>
      <c r="D682" s="52" t="s">
        <v>548</v>
      </c>
      <c r="E682" s="52" t="s">
        <v>429</v>
      </c>
      <c r="F682" s="53"/>
      <c r="G682" s="216">
        <f t="shared" si="63"/>
        <v>78536668.63</v>
      </c>
      <c r="H682" s="251">
        <f>H683+H689+H697+H704+H693+H717</f>
        <v>10484835.579999998</v>
      </c>
      <c r="I682" s="251">
        <f>I683+I689+I697+I704+I693+I717</f>
        <v>68051833.05</v>
      </c>
    </row>
    <row r="683" spans="1:9" ht="30">
      <c r="A683" s="51" t="s">
        <v>430</v>
      </c>
      <c r="B683" s="52" t="s">
        <v>506</v>
      </c>
      <c r="C683" s="52" t="s">
        <v>622</v>
      </c>
      <c r="D683" s="52" t="s">
        <v>548</v>
      </c>
      <c r="E683" s="52" t="s">
        <v>431</v>
      </c>
      <c r="F683" s="53"/>
      <c r="G683" s="216">
        <f t="shared" si="63"/>
        <v>7713801.06</v>
      </c>
      <c r="H683" s="251">
        <f>H684</f>
        <v>7713801.06</v>
      </c>
      <c r="I683" s="251">
        <f>I684</f>
        <v>0</v>
      </c>
    </row>
    <row r="684" spans="1:9" ht="29.25" customHeight="1">
      <c r="A684" s="51" t="s">
        <v>432</v>
      </c>
      <c r="B684" s="52" t="s">
        <v>506</v>
      </c>
      <c r="C684" s="52" t="s">
        <v>622</v>
      </c>
      <c r="D684" s="52" t="s">
        <v>548</v>
      </c>
      <c r="E684" s="52" t="s">
        <v>433</v>
      </c>
      <c r="F684" s="53"/>
      <c r="G684" s="216">
        <f t="shared" si="63"/>
        <v>7713801.06</v>
      </c>
      <c r="H684" s="213">
        <f>H685+H687</f>
        <v>7713801.06</v>
      </c>
      <c r="I684" s="213">
        <f>I685+I687</f>
        <v>0</v>
      </c>
    </row>
    <row r="685" spans="1:9" ht="30" hidden="1">
      <c r="A685" s="51" t="s">
        <v>327</v>
      </c>
      <c r="B685" s="52" t="s">
        <v>506</v>
      </c>
      <c r="C685" s="52" t="s">
        <v>622</v>
      </c>
      <c r="D685" s="52" t="s">
        <v>548</v>
      </c>
      <c r="E685" s="52" t="s">
        <v>433</v>
      </c>
      <c r="F685" s="52" t="s">
        <v>495</v>
      </c>
      <c r="G685" s="216">
        <f t="shared" si="63"/>
        <v>0</v>
      </c>
      <c r="H685" s="213">
        <f>H686</f>
        <v>0</v>
      </c>
      <c r="I685" s="213">
        <f>I686</f>
        <v>0</v>
      </c>
    </row>
    <row r="686" spans="1:9" ht="30" hidden="1">
      <c r="A686" s="51" t="s">
        <v>328</v>
      </c>
      <c r="B686" s="52" t="s">
        <v>506</v>
      </c>
      <c r="C686" s="52" t="s">
        <v>622</v>
      </c>
      <c r="D686" s="52" t="s">
        <v>548</v>
      </c>
      <c r="E686" s="52" t="s">
        <v>433</v>
      </c>
      <c r="F686" s="52" t="s">
        <v>329</v>
      </c>
      <c r="G686" s="216">
        <f t="shared" si="63"/>
        <v>0</v>
      </c>
      <c r="H686" s="213">
        <v>0</v>
      </c>
      <c r="I686" s="213">
        <v>0</v>
      </c>
    </row>
    <row r="687" spans="1:9" ht="30">
      <c r="A687" s="51" t="s">
        <v>458</v>
      </c>
      <c r="B687" s="52" t="s">
        <v>506</v>
      </c>
      <c r="C687" s="52" t="s">
        <v>622</v>
      </c>
      <c r="D687" s="52" t="s">
        <v>548</v>
      </c>
      <c r="E687" s="52" t="s">
        <v>433</v>
      </c>
      <c r="F687" s="48" t="s">
        <v>501</v>
      </c>
      <c r="G687" s="216">
        <f t="shared" si="63"/>
        <v>7713801.06</v>
      </c>
      <c r="H687" s="213">
        <f>H688</f>
        <v>7713801.06</v>
      </c>
      <c r="I687" s="213">
        <f>I688</f>
        <v>0</v>
      </c>
    </row>
    <row r="688" spans="1:9" s="214" customFormat="1" ht="15">
      <c r="A688" s="51" t="s">
        <v>385</v>
      </c>
      <c r="B688" s="52" t="s">
        <v>506</v>
      </c>
      <c r="C688" s="52" t="s">
        <v>622</v>
      </c>
      <c r="D688" s="52" t="s">
        <v>548</v>
      </c>
      <c r="E688" s="52" t="s">
        <v>433</v>
      </c>
      <c r="F688" s="48" t="s">
        <v>386</v>
      </c>
      <c r="G688" s="216">
        <f t="shared" si="63"/>
        <v>7713801.06</v>
      </c>
      <c r="H688" s="213">
        <v>7713801.06</v>
      </c>
      <c r="I688" s="213">
        <v>0</v>
      </c>
    </row>
    <row r="689" spans="1:9" ht="45">
      <c r="A689" s="51" t="s">
        <v>434</v>
      </c>
      <c r="B689" s="52" t="s">
        <v>506</v>
      </c>
      <c r="C689" s="52" t="s">
        <v>622</v>
      </c>
      <c r="D689" s="52" t="s">
        <v>548</v>
      </c>
      <c r="E689" s="52" t="s">
        <v>435</v>
      </c>
      <c r="F689" s="53"/>
      <c r="G689" s="216">
        <f t="shared" si="63"/>
        <v>48927300</v>
      </c>
      <c r="H689" s="213">
        <f aca="true" t="shared" si="65" ref="H689:I691">H690</f>
        <v>0</v>
      </c>
      <c r="I689" s="213">
        <f t="shared" si="65"/>
        <v>48927300</v>
      </c>
    </row>
    <row r="690" spans="1:9" ht="90">
      <c r="A690" s="51" t="s">
        <v>436</v>
      </c>
      <c r="B690" s="52" t="s">
        <v>506</v>
      </c>
      <c r="C690" s="52" t="s">
        <v>622</v>
      </c>
      <c r="D690" s="52" t="s">
        <v>548</v>
      </c>
      <c r="E690" s="52" t="s">
        <v>437</v>
      </c>
      <c r="F690" s="53"/>
      <c r="G690" s="216">
        <f t="shared" si="63"/>
        <v>48927300</v>
      </c>
      <c r="H690" s="213">
        <f t="shared" si="65"/>
        <v>0</v>
      </c>
      <c r="I690" s="213">
        <f t="shared" si="65"/>
        <v>48927300</v>
      </c>
    </row>
    <row r="691" spans="1:9" ht="30">
      <c r="A691" s="51" t="s">
        <v>458</v>
      </c>
      <c r="B691" s="52" t="s">
        <v>506</v>
      </c>
      <c r="C691" s="48" t="s">
        <v>622</v>
      </c>
      <c r="D691" s="48" t="s">
        <v>548</v>
      </c>
      <c r="E691" s="52" t="s">
        <v>437</v>
      </c>
      <c r="F691" s="48" t="s">
        <v>501</v>
      </c>
      <c r="G691" s="216">
        <f t="shared" si="63"/>
        <v>48927300</v>
      </c>
      <c r="H691" s="213">
        <f t="shared" si="65"/>
        <v>0</v>
      </c>
      <c r="I691" s="213">
        <f t="shared" si="65"/>
        <v>48927300</v>
      </c>
    </row>
    <row r="692" spans="1:9" ht="15">
      <c r="A692" s="51" t="s">
        <v>385</v>
      </c>
      <c r="B692" s="52" t="s">
        <v>506</v>
      </c>
      <c r="C692" s="48" t="s">
        <v>622</v>
      </c>
      <c r="D692" s="48" t="s">
        <v>548</v>
      </c>
      <c r="E692" s="52" t="s">
        <v>437</v>
      </c>
      <c r="F692" s="48" t="s">
        <v>386</v>
      </c>
      <c r="G692" s="216">
        <f t="shared" si="63"/>
        <v>48927300</v>
      </c>
      <c r="H692" s="213">
        <v>0</v>
      </c>
      <c r="I692" s="213">
        <v>48927300</v>
      </c>
    </row>
    <row r="693" spans="1:9" ht="30" hidden="1">
      <c r="A693" s="51" t="s">
        <v>29</v>
      </c>
      <c r="B693" s="52" t="s">
        <v>506</v>
      </c>
      <c r="C693" s="48" t="s">
        <v>622</v>
      </c>
      <c r="D693" s="48" t="s">
        <v>548</v>
      </c>
      <c r="E693" s="52" t="s">
        <v>30</v>
      </c>
      <c r="F693" s="52"/>
      <c r="G693" s="216">
        <f t="shared" si="63"/>
        <v>0</v>
      </c>
      <c r="H693" s="251">
        <f aca="true" t="shared" si="66" ref="H693:I695">H694</f>
        <v>0</v>
      </c>
      <c r="I693" s="251">
        <f t="shared" si="66"/>
        <v>0</v>
      </c>
    </row>
    <row r="694" spans="1:9" ht="30" hidden="1">
      <c r="A694" s="51" t="s">
        <v>1338</v>
      </c>
      <c r="B694" s="52" t="s">
        <v>506</v>
      </c>
      <c r="C694" s="48" t="s">
        <v>622</v>
      </c>
      <c r="D694" s="48" t="s">
        <v>548</v>
      </c>
      <c r="E694" s="52" t="s">
        <v>1339</v>
      </c>
      <c r="F694" s="52"/>
      <c r="G694" s="216">
        <f t="shared" si="63"/>
        <v>0</v>
      </c>
      <c r="H694" s="251">
        <f t="shared" si="66"/>
        <v>0</v>
      </c>
      <c r="I694" s="251">
        <f t="shared" si="66"/>
        <v>0</v>
      </c>
    </row>
    <row r="695" spans="1:9" ht="30" hidden="1">
      <c r="A695" s="51" t="s">
        <v>458</v>
      </c>
      <c r="B695" s="52" t="s">
        <v>506</v>
      </c>
      <c r="C695" s="48" t="s">
        <v>622</v>
      </c>
      <c r="D695" s="48" t="s">
        <v>548</v>
      </c>
      <c r="E695" s="52" t="s">
        <v>1339</v>
      </c>
      <c r="F695" s="52" t="s">
        <v>501</v>
      </c>
      <c r="G695" s="216">
        <f t="shared" si="63"/>
        <v>0</v>
      </c>
      <c r="H695" s="251">
        <f t="shared" si="66"/>
        <v>0</v>
      </c>
      <c r="I695" s="251">
        <f t="shared" si="66"/>
        <v>0</v>
      </c>
    </row>
    <row r="696" spans="1:9" ht="15" hidden="1">
      <c r="A696" s="51" t="s">
        <v>385</v>
      </c>
      <c r="B696" s="52" t="s">
        <v>506</v>
      </c>
      <c r="C696" s="48" t="s">
        <v>622</v>
      </c>
      <c r="D696" s="48" t="s">
        <v>548</v>
      </c>
      <c r="E696" s="52" t="s">
        <v>1339</v>
      </c>
      <c r="F696" s="52" t="s">
        <v>386</v>
      </c>
      <c r="G696" s="216">
        <f t="shared" si="63"/>
        <v>0</v>
      </c>
      <c r="H696" s="251">
        <v>0</v>
      </c>
      <c r="I696" s="251">
        <v>0</v>
      </c>
    </row>
    <row r="697" spans="1:9" ht="15">
      <c r="A697" s="51" t="s">
        <v>438</v>
      </c>
      <c r="B697" s="52" t="s">
        <v>506</v>
      </c>
      <c r="C697" s="48" t="s">
        <v>622</v>
      </c>
      <c r="D697" s="48" t="s">
        <v>548</v>
      </c>
      <c r="E697" s="48" t="s">
        <v>439</v>
      </c>
      <c r="F697" s="48"/>
      <c r="G697" s="216">
        <f t="shared" si="63"/>
        <v>1550319.64</v>
      </c>
      <c r="H697" s="213">
        <f>H698+H701</f>
        <v>1550319.64</v>
      </c>
      <c r="I697" s="213">
        <f>I698+I701</f>
        <v>0</v>
      </c>
    </row>
    <row r="698" spans="1:9" ht="30">
      <c r="A698" s="51" t="s">
        <v>440</v>
      </c>
      <c r="B698" s="52" t="s">
        <v>506</v>
      </c>
      <c r="C698" s="48" t="s">
        <v>622</v>
      </c>
      <c r="D698" s="48" t="s">
        <v>548</v>
      </c>
      <c r="E698" s="48" t="s">
        <v>441</v>
      </c>
      <c r="F698" s="48"/>
      <c r="G698" s="216">
        <f t="shared" si="63"/>
        <v>1550319.64</v>
      </c>
      <c r="H698" s="213">
        <f>H699</f>
        <v>1550319.64</v>
      </c>
      <c r="I698" s="213">
        <f>I699</f>
        <v>0</v>
      </c>
    </row>
    <row r="699" spans="1:9" ht="30">
      <c r="A699" s="51" t="s">
        <v>458</v>
      </c>
      <c r="B699" s="52" t="s">
        <v>506</v>
      </c>
      <c r="C699" s="48" t="s">
        <v>622</v>
      </c>
      <c r="D699" s="48" t="s">
        <v>548</v>
      </c>
      <c r="E699" s="48" t="s">
        <v>441</v>
      </c>
      <c r="F699" s="48" t="s">
        <v>501</v>
      </c>
      <c r="G699" s="216">
        <f t="shared" si="63"/>
        <v>1550319.64</v>
      </c>
      <c r="H699" s="213">
        <f>H700</f>
        <v>1550319.64</v>
      </c>
      <c r="I699" s="213">
        <f>I700</f>
        <v>0</v>
      </c>
    </row>
    <row r="700" spans="1:9" ht="15">
      <c r="A700" s="51" t="s">
        <v>385</v>
      </c>
      <c r="B700" s="52" t="s">
        <v>506</v>
      </c>
      <c r="C700" s="48" t="s">
        <v>622</v>
      </c>
      <c r="D700" s="48" t="s">
        <v>548</v>
      </c>
      <c r="E700" s="48" t="s">
        <v>441</v>
      </c>
      <c r="F700" s="48" t="s">
        <v>386</v>
      </c>
      <c r="G700" s="216">
        <f t="shared" si="63"/>
        <v>1550319.64</v>
      </c>
      <c r="H700" s="213">
        <v>1550319.64</v>
      </c>
      <c r="I700" s="213">
        <v>0</v>
      </c>
    </row>
    <row r="701" spans="1:9" ht="30" hidden="1">
      <c r="A701" s="51" t="s">
        <v>136</v>
      </c>
      <c r="B701" s="52" t="s">
        <v>506</v>
      </c>
      <c r="C701" s="48" t="s">
        <v>622</v>
      </c>
      <c r="D701" s="48" t="s">
        <v>548</v>
      </c>
      <c r="E701" s="48" t="s">
        <v>1120</v>
      </c>
      <c r="F701" s="48"/>
      <c r="G701" s="216">
        <f t="shared" si="63"/>
        <v>0</v>
      </c>
      <c r="H701" s="213">
        <f>H702</f>
        <v>0</v>
      </c>
      <c r="I701" s="213">
        <f>I702</f>
        <v>0</v>
      </c>
    </row>
    <row r="702" spans="1:9" ht="30" hidden="1">
      <c r="A702" s="51" t="s">
        <v>458</v>
      </c>
      <c r="B702" s="52" t="s">
        <v>506</v>
      </c>
      <c r="C702" s="48" t="s">
        <v>622</v>
      </c>
      <c r="D702" s="48" t="s">
        <v>548</v>
      </c>
      <c r="E702" s="48" t="s">
        <v>1120</v>
      </c>
      <c r="F702" s="48" t="s">
        <v>501</v>
      </c>
      <c r="G702" s="216">
        <f t="shared" si="63"/>
        <v>0</v>
      </c>
      <c r="H702" s="213">
        <f>H703</f>
        <v>0</v>
      </c>
      <c r="I702" s="213">
        <f>I703</f>
        <v>0</v>
      </c>
    </row>
    <row r="703" spans="1:9" ht="15" hidden="1">
      <c r="A703" s="51" t="s">
        <v>385</v>
      </c>
      <c r="B703" s="52" t="s">
        <v>506</v>
      </c>
      <c r="C703" s="48" t="s">
        <v>622</v>
      </c>
      <c r="D703" s="48" t="s">
        <v>548</v>
      </c>
      <c r="E703" s="48" t="s">
        <v>1120</v>
      </c>
      <c r="F703" s="48" t="s">
        <v>386</v>
      </c>
      <c r="G703" s="216">
        <f t="shared" si="63"/>
        <v>0</v>
      </c>
      <c r="H703" s="213"/>
      <c r="I703" s="213"/>
    </row>
    <row r="704" spans="1:9" s="214" customFormat="1" ht="45" hidden="1">
      <c r="A704" s="51" t="s">
        <v>383</v>
      </c>
      <c r="B704" s="52" t="s">
        <v>506</v>
      </c>
      <c r="C704" s="48" t="s">
        <v>622</v>
      </c>
      <c r="D704" s="48" t="s">
        <v>548</v>
      </c>
      <c r="E704" s="52" t="s">
        <v>384</v>
      </c>
      <c r="F704" s="52"/>
      <c r="G704" s="216">
        <f t="shared" si="63"/>
        <v>0</v>
      </c>
      <c r="H704" s="213">
        <f>H705+H708+H714+H711</f>
        <v>0</v>
      </c>
      <c r="I704" s="213">
        <f>I705+I708+I714+I711</f>
        <v>0</v>
      </c>
    </row>
    <row r="705" spans="1:9" ht="60" hidden="1">
      <c r="A705" s="51" t="s">
        <v>19</v>
      </c>
      <c r="B705" s="52" t="s">
        <v>506</v>
      </c>
      <c r="C705" s="48" t="s">
        <v>622</v>
      </c>
      <c r="D705" s="48" t="s">
        <v>548</v>
      </c>
      <c r="E705" s="52" t="s">
        <v>20</v>
      </c>
      <c r="F705" s="52"/>
      <c r="G705" s="216">
        <f t="shared" si="63"/>
        <v>0</v>
      </c>
      <c r="H705" s="213">
        <f>H706</f>
        <v>0</v>
      </c>
      <c r="I705" s="213">
        <f>I706</f>
        <v>0</v>
      </c>
    </row>
    <row r="706" spans="1:9" ht="30" hidden="1">
      <c r="A706" s="51" t="s">
        <v>458</v>
      </c>
      <c r="B706" s="52" t="s">
        <v>506</v>
      </c>
      <c r="C706" s="48" t="s">
        <v>622</v>
      </c>
      <c r="D706" s="48" t="s">
        <v>548</v>
      </c>
      <c r="E706" s="52" t="s">
        <v>20</v>
      </c>
      <c r="F706" s="52" t="s">
        <v>501</v>
      </c>
      <c r="G706" s="216">
        <f t="shared" si="63"/>
        <v>0</v>
      </c>
      <c r="H706" s="213">
        <f>H707</f>
        <v>0</v>
      </c>
      <c r="I706" s="213">
        <f>I707</f>
        <v>0</v>
      </c>
    </row>
    <row r="707" spans="1:9" ht="15" hidden="1">
      <c r="A707" s="51" t="s">
        <v>385</v>
      </c>
      <c r="B707" s="52" t="s">
        <v>506</v>
      </c>
      <c r="C707" s="48" t="s">
        <v>622</v>
      </c>
      <c r="D707" s="48" t="s">
        <v>548</v>
      </c>
      <c r="E707" s="52" t="s">
        <v>20</v>
      </c>
      <c r="F707" s="52" t="s">
        <v>386</v>
      </c>
      <c r="G707" s="216">
        <f t="shared" si="63"/>
        <v>0</v>
      </c>
      <c r="H707" s="213">
        <v>0</v>
      </c>
      <c r="I707" s="213">
        <v>0</v>
      </c>
    </row>
    <row r="708" spans="1:9" ht="45" hidden="1">
      <c r="A708" s="51" t="s">
        <v>387</v>
      </c>
      <c r="B708" s="52" t="s">
        <v>506</v>
      </c>
      <c r="C708" s="48" t="s">
        <v>622</v>
      </c>
      <c r="D708" s="48" t="s">
        <v>548</v>
      </c>
      <c r="E708" s="52" t="s">
        <v>21</v>
      </c>
      <c r="F708" s="52"/>
      <c r="G708" s="216">
        <f t="shared" si="63"/>
        <v>0</v>
      </c>
      <c r="H708" s="213">
        <f>H709</f>
        <v>0</v>
      </c>
      <c r="I708" s="213">
        <f>I709</f>
        <v>0</v>
      </c>
    </row>
    <row r="709" spans="1:9" ht="30" hidden="1">
      <c r="A709" s="51" t="s">
        <v>458</v>
      </c>
      <c r="B709" s="52" t="s">
        <v>506</v>
      </c>
      <c r="C709" s="48" t="s">
        <v>622</v>
      </c>
      <c r="D709" s="48" t="s">
        <v>548</v>
      </c>
      <c r="E709" s="52" t="s">
        <v>21</v>
      </c>
      <c r="F709" s="52" t="s">
        <v>501</v>
      </c>
      <c r="G709" s="216">
        <f t="shared" si="63"/>
        <v>0</v>
      </c>
      <c r="H709" s="213">
        <f>H710</f>
        <v>0</v>
      </c>
      <c r="I709" s="213">
        <f>I710</f>
        <v>0</v>
      </c>
    </row>
    <row r="710" spans="1:9" s="261" customFormat="1" ht="15" hidden="1">
      <c r="A710" s="51" t="s">
        <v>385</v>
      </c>
      <c r="B710" s="52" t="s">
        <v>506</v>
      </c>
      <c r="C710" s="48" t="s">
        <v>622</v>
      </c>
      <c r="D710" s="48" t="s">
        <v>548</v>
      </c>
      <c r="E710" s="52" t="s">
        <v>21</v>
      </c>
      <c r="F710" s="52" t="s">
        <v>386</v>
      </c>
      <c r="G710" s="216">
        <f t="shared" si="63"/>
        <v>0</v>
      </c>
      <c r="H710" s="213">
        <v>0</v>
      </c>
      <c r="I710" s="213">
        <v>0</v>
      </c>
    </row>
    <row r="711" spans="1:9" s="261" customFormat="1" ht="30" hidden="1">
      <c r="A711" s="51" t="s">
        <v>25</v>
      </c>
      <c r="B711" s="52" t="s">
        <v>506</v>
      </c>
      <c r="C711" s="48" t="s">
        <v>622</v>
      </c>
      <c r="D711" s="48" t="s">
        <v>548</v>
      </c>
      <c r="E711" s="52" t="s">
        <v>26</v>
      </c>
      <c r="F711" s="52"/>
      <c r="G711" s="216">
        <f t="shared" si="63"/>
        <v>0</v>
      </c>
      <c r="H711" s="213">
        <f>H712</f>
        <v>0</v>
      </c>
      <c r="I711" s="213">
        <f>I712</f>
        <v>0</v>
      </c>
    </row>
    <row r="712" spans="1:9" s="261" customFormat="1" ht="30" hidden="1">
      <c r="A712" s="51" t="s">
        <v>293</v>
      </c>
      <c r="B712" s="52" t="s">
        <v>506</v>
      </c>
      <c r="C712" s="48" t="s">
        <v>622</v>
      </c>
      <c r="D712" s="48" t="s">
        <v>548</v>
      </c>
      <c r="E712" s="52" t="s">
        <v>26</v>
      </c>
      <c r="F712" s="52" t="s">
        <v>502</v>
      </c>
      <c r="G712" s="216">
        <f t="shared" si="63"/>
        <v>0</v>
      </c>
      <c r="H712" s="213">
        <f>H713</f>
        <v>0</v>
      </c>
      <c r="I712" s="213">
        <f>I713</f>
        <v>0</v>
      </c>
    </row>
    <row r="713" spans="1:9" s="261" customFormat="1" ht="15" hidden="1">
      <c r="A713" s="51" t="s">
        <v>377</v>
      </c>
      <c r="B713" s="52" t="s">
        <v>506</v>
      </c>
      <c r="C713" s="48" t="s">
        <v>622</v>
      </c>
      <c r="D713" s="48" t="s">
        <v>548</v>
      </c>
      <c r="E713" s="52" t="s">
        <v>26</v>
      </c>
      <c r="F713" s="52" t="s">
        <v>378</v>
      </c>
      <c r="G713" s="216">
        <f t="shared" si="63"/>
        <v>0</v>
      </c>
      <c r="H713" s="213">
        <v>0</v>
      </c>
      <c r="I713" s="213">
        <v>0</v>
      </c>
    </row>
    <row r="714" spans="1:9" s="261" customFormat="1" ht="30" hidden="1">
      <c r="A714" s="51" t="s">
        <v>442</v>
      </c>
      <c r="B714" s="52" t="s">
        <v>506</v>
      </c>
      <c r="C714" s="48" t="s">
        <v>622</v>
      </c>
      <c r="D714" s="48" t="s">
        <v>548</v>
      </c>
      <c r="E714" s="52" t="s">
        <v>443</v>
      </c>
      <c r="F714" s="52"/>
      <c r="G714" s="216">
        <f t="shared" si="63"/>
        <v>0</v>
      </c>
      <c r="H714" s="213">
        <f>H715</f>
        <v>0</v>
      </c>
      <c r="I714" s="213">
        <f>I715</f>
        <v>0</v>
      </c>
    </row>
    <row r="715" spans="1:9" s="261" customFormat="1" ht="30" hidden="1">
      <c r="A715" s="51" t="s">
        <v>458</v>
      </c>
      <c r="B715" s="52" t="s">
        <v>506</v>
      </c>
      <c r="C715" s="48" t="s">
        <v>622</v>
      </c>
      <c r="D715" s="48" t="s">
        <v>548</v>
      </c>
      <c r="E715" s="52" t="s">
        <v>443</v>
      </c>
      <c r="F715" s="52" t="s">
        <v>501</v>
      </c>
      <c r="G715" s="216">
        <f t="shared" si="63"/>
        <v>0</v>
      </c>
      <c r="H715" s="213">
        <f>H716</f>
        <v>0</v>
      </c>
      <c r="I715" s="213">
        <f>I716</f>
        <v>0</v>
      </c>
    </row>
    <row r="716" spans="1:9" s="261" customFormat="1" ht="15" hidden="1">
      <c r="A716" s="51" t="s">
        <v>385</v>
      </c>
      <c r="B716" s="52" t="s">
        <v>506</v>
      </c>
      <c r="C716" s="48" t="s">
        <v>622</v>
      </c>
      <c r="D716" s="48" t="s">
        <v>548</v>
      </c>
      <c r="E716" s="52" t="s">
        <v>443</v>
      </c>
      <c r="F716" s="52" t="s">
        <v>386</v>
      </c>
      <c r="G716" s="216">
        <f t="shared" si="63"/>
        <v>0</v>
      </c>
      <c r="H716" s="213">
        <v>0</v>
      </c>
      <c r="I716" s="213">
        <v>0</v>
      </c>
    </row>
    <row r="717" spans="1:9" s="261" customFormat="1" ht="30">
      <c r="A717" s="51" t="s">
        <v>1340</v>
      </c>
      <c r="B717" s="52" t="s">
        <v>506</v>
      </c>
      <c r="C717" s="48" t="s">
        <v>622</v>
      </c>
      <c r="D717" s="48" t="s">
        <v>548</v>
      </c>
      <c r="E717" s="52" t="s">
        <v>1341</v>
      </c>
      <c r="F717" s="52"/>
      <c r="G717" s="216">
        <f t="shared" si="63"/>
        <v>20345247.93</v>
      </c>
      <c r="H717" s="213">
        <f aca="true" t="shared" si="67" ref="H717:I719">H718</f>
        <v>1220714.88</v>
      </c>
      <c r="I717" s="213">
        <f t="shared" si="67"/>
        <v>19124533.05</v>
      </c>
    </row>
    <row r="718" spans="1:9" s="261" customFormat="1" ht="45">
      <c r="A718" s="51" t="s">
        <v>1342</v>
      </c>
      <c r="B718" s="52" t="s">
        <v>506</v>
      </c>
      <c r="C718" s="48" t="s">
        <v>622</v>
      </c>
      <c r="D718" s="48" t="s">
        <v>548</v>
      </c>
      <c r="E718" s="52" t="s">
        <v>1343</v>
      </c>
      <c r="F718" s="52"/>
      <c r="G718" s="216">
        <f t="shared" si="63"/>
        <v>20345247.93</v>
      </c>
      <c r="H718" s="213">
        <f t="shared" si="67"/>
        <v>1220714.88</v>
      </c>
      <c r="I718" s="213">
        <f t="shared" si="67"/>
        <v>19124533.05</v>
      </c>
    </row>
    <row r="719" spans="1:9" s="261" customFormat="1" ht="30">
      <c r="A719" s="51" t="s">
        <v>458</v>
      </c>
      <c r="B719" s="52" t="s">
        <v>506</v>
      </c>
      <c r="C719" s="48" t="s">
        <v>622</v>
      </c>
      <c r="D719" s="48" t="s">
        <v>548</v>
      </c>
      <c r="E719" s="52" t="s">
        <v>1343</v>
      </c>
      <c r="F719" s="48" t="s">
        <v>501</v>
      </c>
      <c r="G719" s="216">
        <f t="shared" si="63"/>
        <v>20345247.93</v>
      </c>
      <c r="H719" s="213">
        <f t="shared" si="67"/>
        <v>1220714.88</v>
      </c>
      <c r="I719" s="213">
        <f t="shared" si="67"/>
        <v>19124533.05</v>
      </c>
    </row>
    <row r="720" spans="1:9" s="261" customFormat="1" ht="15">
      <c r="A720" s="51" t="s">
        <v>385</v>
      </c>
      <c r="B720" s="52" t="s">
        <v>506</v>
      </c>
      <c r="C720" s="48" t="s">
        <v>622</v>
      </c>
      <c r="D720" s="48" t="s">
        <v>548</v>
      </c>
      <c r="E720" s="52" t="s">
        <v>1343</v>
      </c>
      <c r="F720" s="48" t="s">
        <v>386</v>
      </c>
      <c r="G720" s="216">
        <f t="shared" si="63"/>
        <v>20345247.93</v>
      </c>
      <c r="H720" s="213">
        <v>1220714.88</v>
      </c>
      <c r="I720" s="213">
        <v>19124533.05</v>
      </c>
    </row>
    <row r="721" spans="1:9" s="261" customFormat="1" ht="45">
      <c r="A721" s="51" t="s">
        <v>1344</v>
      </c>
      <c r="B721" s="52" t="s">
        <v>506</v>
      </c>
      <c r="C721" s="48" t="s">
        <v>622</v>
      </c>
      <c r="D721" s="48" t="s">
        <v>548</v>
      </c>
      <c r="E721" s="52" t="s">
        <v>347</v>
      </c>
      <c r="F721" s="52"/>
      <c r="G721" s="216">
        <f t="shared" si="63"/>
        <v>155600</v>
      </c>
      <c r="H721" s="213">
        <f aca="true" t="shared" si="68" ref="H721:I725">H722</f>
        <v>155600</v>
      </c>
      <c r="I721" s="213">
        <f t="shared" si="68"/>
        <v>0</v>
      </c>
    </row>
    <row r="722" spans="1:9" s="261" customFormat="1" ht="60">
      <c r="A722" s="51" t="s">
        <v>9</v>
      </c>
      <c r="B722" s="52" t="s">
        <v>506</v>
      </c>
      <c r="C722" s="48" t="s">
        <v>622</v>
      </c>
      <c r="D722" s="48" t="s">
        <v>548</v>
      </c>
      <c r="E722" s="52" t="s">
        <v>10</v>
      </c>
      <c r="F722" s="52"/>
      <c r="G722" s="216">
        <f t="shared" si="63"/>
        <v>155600</v>
      </c>
      <c r="H722" s="213">
        <f t="shared" si="68"/>
        <v>155600</v>
      </c>
      <c r="I722" s="213">
        <f t="shared" si="68"/>
        <v>0</v>
      </c>
    </row>
    <row r="723" spans="1:9" s="261" customFormat="1" ht="30">
      <c r="A723" s="51" t="s">
        <v>120</v>
      </c>
      <c r="B723" s="52" t="s">
        <v>506</v>
      </c>
      <c r="C723" s="48" t="s">
        <v>622</v>
      </c>
      <c r="D723" s="48" t="s">
        <v>548</v>
      </c>
      <c r="E723" s="52" t="s">
        <v>11</v>
      </c>
      <c r="F723" s="52"/>
      <c r="G723" s="216">
        <f t="shared" si="63"/>
        <v>155600</v>
      </c>
      <c r="H723" s="213">
        <f t="shared" si="68"/>
        <v>155600</v>
      </c>
      <c r="I723" s="213">
        <f t="shared" si="68"/>
        <v>0</v>
      </c>
    </row>
    <row r="724" spans="1:9" s="261" customFormat="1" ht="90">
      <c r="A724" s="51" t="s">
        <v>1301</v>
      </c>
      <c r="B724" s="52" t="s">
        <v>506</v>
      </c>
      <c r="C724" s="48" t="s">
        <v>622</v>
      </c>
      <c r="D724" s="48" t="s">
        <v>548</v>
      </c>
      <c r="E724" s="52" t="s">
        <v>12</v>
      </c>
      <c r="F724" s="52"/>
      <c r="G724" s="216">
        <f t="shared" si="63"/>
        <v>155600</v>
      </c>
      <c r="H724" s="213">
        <f t="shared" si="68"/>
        <v>155600</v>
      </c>
      <c r="I724" s="213">
        <f t="shared" si="68"/>
        <v>0</v>
      </c>
    </row>
    <row r="725" spans="1:9" s="261" customFormat="1" ht="30">
      <c r="A725" s="51" t="s">
        <v>458</v>
      </c>
      <c r="B725" s="52" t="s">
        <v>506</v>
      </c>
      <c r="C725" s="48" t="s">
        <v>622</v>
      </c>
      <c r="D725" s="48" t="s">
        <v>548</v>
      </c>
      <c r="E725" s="52" t="s">
        <v>12</v>
      </c>
      <c r="F725" s="52" t="s">
        <v>501</v>
      </c>
      <c r="G725" s="216">
        <f t="shared" si="63"/>
        <v>155600</v>
      </c>
      <c r="H725" s="213">
        <f t="shared" si="68"/>
        <v>155600</v>
      </c>
      <c r="I725" s="213">
        <f t="shared" si="68"/>
        <v>0</v>
      </c>
    </row>
    <row r="726" spans="1:9" s="261" customFormat="1" ht="15">
      <c r="A726" s="51" t="s">
        <v>385</v>
      </c>
      <c r="B726" s="52" t="s">
        <v>506</v>
      </c>
      <c r="C726" s="48" t="s">
        <v>622</v>
      </c>
      <c r="D726" s="48" t="s">
        <v>548</v>
      </c>
      <c r="E726" s="52" t="s">
        <v>12</v>
      </c>
      <c r="F726" s="52" t="s">
        <v>386</v>
      </c>
      <c r="G726" s="216">
        <f t="shared" si="63"/>
        <v>155600</v>
      </c>
      <c r="H726" s="213">
        <v>155600</v>
      </c>
      <c r="I726" s="213">
        <v>0</v>
      </c>
    </row>
    <row r="727" spans="1:9" s="261" customFormat="1" ht="30">
      <c r="A727" s="51" t="s">
        <v>945</v>
      </c>
      <c r="B727" s="52" t="s">
        <v>506</v>
      </c>
      <c r="C727" s="48" t="s">
        <v>622</v>
      </c>
      <c r="D727" s="48" t="s">
        <v>548</v>
      </c>
      <c r="E727" s="52" t="s">
        <v>345</v>
      </c>
      <c r="F727" s="52"/>
      <c r="G727" s="216">
        <f t="shared" si="63"/>
        <v>2460606</v>
      </c>
      <c r="H727" s="213">
        <f aca="true" t="shared" si="69" ref="H727:I731">H728</f>
        <v>24606</v>
      </c>
      <c r="I727" s="213">
        <f t="shared" si="69"/>
        <v>2436000</v>
      </c>
    </row>
    <row r="728" spans="1:9" s="261" customFormat="1" ht="60">
      <c r="A728" s="51" t="s">
        <v>1179</v>
      </c>
      <c r="B728" s="52" t="s">
        <v>506</v>
      </c>
      <c r="C728" s="48" t="s">
        <v>622</v>
      </c>
      <c r="D728" s="48" t="s">
        <v>548</v>
      </c>
      <c r="E728" s="52" t="s">
        <v>346</v>
      </c>
      <c r="F728" s="52"/>
      <c r="G728" s="216">
        <f t="shared" si="63"/>
        <v>2460606</v>
      </c>
      <c r="H728" s="213">
        <f t="shared" si="69"/>
        <v>24606</v>
      </c>
      <c r="I728" s="213">
        <f t="shared" si="69"/>
        <v>2436000</v>
      </c>
    </row>
    <row r="729" spans="1:9" s="261" customFormat="1" ht="60">
      <c r="A729" s="51" t="s">
        <v>358</v>
      </c>
      <c r="B729" s="52" t="s">
        <v>506</v>
      </c>
      <c r="C729" s="48" t="s">
        <v>622</v>
      </c>
      <c r="D729" s="48" t="s">
        <v>548</v>
      </c>
      <c r="E729" s="52" t="s">
        <v>359</v>
      </c>
      <c r="F729" s="52"/>
      <c r="G729" s="216">
        <f t="shared" si="63"/>
        <v>2460606</v>
      </c>
      <c r="H729" s="213">
        <f t="shared" si="69"/>
        <v>24606</v>
      </c>
      <c r="I729" s="213">
        <f t="shared" si="69"/>
        <v>2436000</v>
      </c>
    </row>
    <row r="730" spans="1:9" s="261" customFormat="1" ht="30">
      <c r="A730" s="51" t="s">
        <v>1303</v>
      </c>
      <c r="B730" s="52" t="s">
        <v>506</v>
      </c>
      <c r="C730" s="48" t="s">
        <v>622</v>
      </c>
      <c r="D730" s="48" t="s">
        <v>548</v>
      </c>
      <c r="E730" s="52" t="s">
        <v>1304</v>
      </c>
      <c r="F730" s="52"/>
      <c r="G730" s="216">
        <f t="shared" si="63"/>
        <v>2460606</v>
      </c>
      <c r="H730" s="213">
        <f t="shared" si="69"/>
        <v>24606</v>
      </c>
      <c r="I730" s="213">
        <f t="shared" si="69"/>
        <v>2436000</v>
      </c>
    </row>
    <row r="731" spans="1:9" s="261" customFormat="1" ht="30">
      <c r="A731" s="51" t="s">
        <v>458</v>
      </c>
      <c r="B731" s="52" t="s">
        <v>506</v>
      </c>
      <c r="C731" s="48" t="s">
        <v>622</v>
      </c>
      <c r="D731" s="48" t="s">
        <v>548</v>
      </c>
      <c r="E731" s="52" t="s">
        <v>1304</v>
      </c>
      <c r="F731" s="52" t="s">
        <v>501</v>
      </c>
      <c r="G731" s="216">
        <f t="shared" si="63"/>
        <v>2460606</v>
      </c>
      <c r="H731" s="213">
        <f t="shared" si="69"/>
        <v>24606</v>
      </c>
      <c r="I731" s="213">
        <f t="shared" si="69"/>
        <v>2436000</v>
      </c>
    </row>
    <row r="732" spans="1:9" s="261" customFormat="1" ht="15">
      <c r="A732" s="51" t="s">
        <v>385</v>
      </c>
      <c r="B732" s="52" t="s">
        <v>506</v>
      </c>
      <c r="C732" s="48" t="s">
        <v>622</v>
      </c>
      <c r="D732" s="48" t="s">
        <v>548</v>
      </c>
      <c r="E732" s="52" t="s">
        <v>1304</v>
      </c>
      <c r="F732" s="52" t="s">
        <v>386</v>
      </c>
      <c r="G732" s="216">
        <f t="shared" si="63"/>
        <v>2460606</v>
      </c>
      <c r="H732" s="213">
        <v>24606</v>
      </c>
      <c r="I732" s="213">
        <v>2436000</v>
      </c>
    </row>
    <row r="733" spans="1:9" s="261" customFormat="1" ht="14.25" customHeight="1">
      <c r="A733" s="54" t="s">
        <v>624</v>
      </c>
      <c r="B733" s="55" t="s">
        <v>506</v>
      </c>
      <c r="C733" s="55" t="s">
        <v>622</v>
      </c>
      <c r="D733" s="55" t="s">
        <v>613</v>
      </c>
      <c r="E733" s="58"/>
      <c r="F733" s="58"/>
      <c r="G733" s="233">
        <f t="shared" si="63"/>
        <v>241689880.97</v>
      </c>
      <c r="H733" s="209">
        <f>H734+H746+H821+H740+H828</f>
        <v>29828954</v>
      </c>
      <c r="I733" s="209">
        <f>I734+I746+I821+I740+I828</f>
        <v>211860926.97</v>
      </c>
    </row>
    <row r="734" spans="1:9" s="261" customFormat="1" ht="30" hidden="1">
      <c r="A734" s="57" t="s">
        <v>1345</v>
      </c>
      <c r="B734" s="52" t="s">
        <v>506</v>
      </c>
      <c r="C734" s="48" t="s">
        <v>622</v>
      </c>
      <c r="D734" s="48" t="s">
        <v>613</v>
      </c>
      <c r="E734" s="48" t="s">
        <v>1096</v>
      </c>
      <c r="F734" s="48"/>
      <c r="G734" s="216">
        <f t="shared" si="63"/>
        <v>0</v>
      </c>
      <c r="H734" s="251">
        <f aca="true" t="shared" si="70" ref="H734:I738">H735</f>
        <v>0</v>
      </c>
      <c r="I734" s="251">
        <f t="shared" si="70"/>
        <v>0</v>
      </c>
    </row>
    <row r="735" spans="1:9" s="261" customFormat="1" ht="45.75" customHeight="1" hidden="1">
      <c r="A735" s="57" t="s">
        <v>1346</v>
      </c>
      <c r="B735" s="52" t="s">
        <v>506</v>
      </c>
      <c r="C735" s="48" t="s">
        <v>622</v>
      </c>
      <c r="D735" s="48" t="s">
        <v>613</v>
      </c>
      <c r="E735" s="48" t="s">
        <v>1347</v>
      </c>
      <c r="F735" s="48"/>
      <c r="G735" s="216">
        <f t="shared" si="63"/>
        <v>0</v>
      </c>
      <c r="H735" s="251">
        <f t="shared" si="70"/>
        <v>0</v>
      </c>
      <c r="I735" s="251">
        <f t="shared" si="70"/>
        <v>0</v>
      </c>
    </row>
    <row r="736" spans="1:9" s="261" customFormat="1" ht="30" hidden="1">
      <c r="A736" s="57" t="s">
        <v>27</v>
      </c>
      <c r="B736" s="52" t="s">
        <v>506</v>
      </c>
      <c r="C736" s="48" t="s">
        <v>622</v>
      </c>
      <c r="D736" s="48" t="s">
        <v>613</v>
      </c>
      <c r="E736" s="48" t="s">
        <v>1348</v>
      </c>
      <c r="F736" s="48"/>
      <c r="G736" s="216">
        <f t="shared" si="63"/>
        <v>0</v>
      </c>
      <c r="H736" s="251">
        <f t="shared" si="70"/>
        <v>0</v>
      </c>
      <c r="I736" s="251">
        <f t="shared" si="70"/>
        <v>0</v>
      </c>
    </row>
    <row r="737" spans="1:9" s="261" customFormat="1" ht="45" hidden="1">
      <c r="A737" s="57" t="s">
        <v>1349</v>
      </c>
      <c r="B737" s="52" t="s">
        <v>506</v>
      </c>
      <c r="C737" s="48" t="s">
        <v>622</v>
      </c>
      <c r="D737" s="48" t="s">
        <v>613</v>
      </c>
      <c r="E737" s="48" t="s">
        <v>1350</v>
      </c>
      <c r="F737" s="48"/>
      <c r="G737" s="216">
        <f t="shared" si="63"/>
        <v>0</v>
      </c>
      <c r="H737" s="251">
        <f t="shared" si="70"/>
        <v>0</v>
      </c>
      <c r="I737" s="251">
        <f t="shared" si="70"/>
        <v>0</v>
      </c>
    </row>
    <row r="738" spans="1:9" s="261" customFormat="1" ht="30" hidden="1">
      <c r="A738" s="57" t="s">
        <v>28</v>
      </c>
      <c r="B738" s="52" t="s">
        <v>506</v>
      </c>
      <c r="C738" s="48" t="s">
        <v>622</v>
      </c>
      <c r="D738" s="48" t="s">
        <v>613</v>
      </c>
      <c r="E738" s="48" t="s">
        <v>1350</v>
      </c>
      <c r="F738" s="48">
        <v>400</v>
      </c>
      <c r="G738" s="216">
        <f t="shared" si="63"/>
        <v>0</v>
      </c>
      <c r="H738" s="251">
        <f t="shared" si="70"/>
        <v>0</v>
      </c>
      <c r="I738" s="251">
        <f t="shared" si="70"/>
        <v>0</v>
      </c>
    </row>
    <row r="739" spans="1:9" s="261" customFormat="1" ht="75" hidden="1">
      <c r="A739" s="57" t="s">
        <v>1351</v>
      </c>
      <c r="B739" s="52" t="s">
        <v>506</v>
      </c>
      <c r="C739" s="48" t="s">
        <v>622</v>
      </c>
      <c r="D739" s="48" t="s">
        <v>613</v>
      </c>
      <c r="E739" s="48" t="s">
        <v>1350</v>
      </c>
      <c r="F739" s="48">
        <v>460</v>
      </c>
      <c r="G739" s="216">
        <f aca="true" t="shared" si="71" ref="G739:G840">H739+I739</f>
        <v>0</v>
      </c>
      <c r="H739" s="251">
        <v>0</v>
      </c>
      <c r="I739" s="251">
        <v>0</v>
      </c>
    </row>
    <row r="740" spans="1:9" s="261" customFormat="1" ht="15" hidden="1">
      <c r="A740" s="57" t="s">
        <v>1352</v>
      </c>
      <c r="B740" s="52" t="s">
        <v>506</v>
      </c>
      <c r="C740" s="48" t="s">
        <v>622</v>
      </c>
      <c r="D740" s="48" t="s">
        <v>613</v>
      </c>
      <c r="E740" s="48" t="s">
        <v>333</v>
      </c>
      <c r="F740" s="48"/>
      <c r="G740" s="216">
        <f t="shared" si="71"/>
        <v>0</v>
      </c>
      <c r="H740" s="251">
        <f aca="true" t="shared" si="72" ref="H740:I744">H741</f>
        <v>0</v>
      </c>
      <c r="I740" s="251">
        <f t="shared" si="72"/>
        <v>0</v>
      </c>
    </row>
    <row r="741" spans="1:9" s="261" customFormat="1" ht="45" hidden="1">
      <c r="A741" s="57" t="s">
        <v>1353</v>
      </c>
      <c r="B741" s="52" t="s">
        <v>506</v>
      </c>
      <c r="C741" s="48" t="s">
        <v>622</v>
      </c>
      <c r="D741" s="48" t="s">
        <v>613</v>
      </c>
      <c r="E741" s="48" t="s">
        <v>941</v>
      </c>
      <c r="F741" s="48"/>
      <c r="G741" s="216">
        <f t="shared" si="71"/>
        <v>0</v>
      </c>
      <c r="H741" s="251">
        <f t="shared" si="72"/>
        <v>0</v>
      </c>
      <c r="I741" s="251">
        <f t="shared" si="72"/>
        <v>0</v>
      </c>
    </row>
    <row r="742" spans="1:9" s="261" customFormat="1" ht="30" hidden="1">
      <c r="A742" s="57" t="s">
        <v>939</v>
      </c>
      <c r="B742" s="52" t="s">
        <v>506</v>
      </c>
      <c r="C742" s="48" t="s">
        <v>622</v>
      </c>
      <c r="D742" s="48" t="s">
        <v>613</v>
      </c>
      <c r="E742" s="48" t="s">
        <v>942</v>
      </c>
      <c r="F742" s="48"/>
      <c r="G742" s="216">
        <f t="shared" si="71"/>
        <v>0</v>
      </c>
      <c r="H742" s="251">
        <f t="shared" si="72"/>
        <v>0</v>
      </c>
      <c r="I742" s="251">
        <f t="shared" si="72"/>
        <v>0</v>
      </c>
    </row>
    <row r="743" spans="1:9" s="261" customFormat="1" ht="30" hidden="1">
      <c r="A743" s="57" t="s">
        <v>940</v>
      </c>
      <c r="B743" s="52" t="s">
        <v>506</v>
      </c>
      <c r="C743" s="48" t="s">
        <v>622</v>
      </c>
      <c r="D743" s="48" t="s">
        <v>613</v>
      </c>
      <c r="E743" s="48" t="s">
        <v>943</v>
      </c>
      <c r="F743" s="48"/>
      <c r="G743" s="216">
        <f t="shared" si="71"/>
        <v>0</v>
      </c>
      <c r="H743" s="251">
        <f t="shared" si="72"/>
        <v>0</v>
      </c>
      <c r="I743" s="251">
        <f t="shared" si="72"/>
        <v>0</v>
      </c>
    </row>
    <row r="744" spans="1:9" s="261" customFormat="1" ht="30" hidden="1">
      <c r="A744" s="51" t="s">
        <v>458</v>
      </c>
      <c r="B744" s="52" t="s">
        <v>506</v>
      </c>
      <c r="C744" s="48" t="s">
        <v>622</v>
      </c>
      <c r="D744" s="48" t="s">
        <v>613</v>
      </c>
      <c r="E744" s="48" t="s">
        <v>943</v>
      </c>
      <c r="F744" s="52" t="s">
        <v>501</v>
      </c>
      <c r="G744" s="216">
        <f t="shared" si="71"/>
        <v>0</v>
      </c>
      <c r="H744" s="251">
        <f t="shared" si="72"/>
        <v>0</v>
      </c>
      <c r="I744" s="251">
        <f t="shared" si="72"/>
        <v>0</v>
      </c>
    </row>
    <row r="745" spans="1:9" s="261" customFormat="1" ht="15" hidden="1">
      <c r="A745" s="51" t="s">
        <v>385</v>
      </c>
      <c r="B745" s="52" t="s">
        <v>506</v>
      </c>
      <c r="C745" s="48" t="s">
        <v>622</v>
      </c>
      <c r="D745" s="48" t="s">
        <v>613</v>
      </c>
      <c r="E745" s="48" t="s">
        <v>943</v>
      </c>
      <c r="F745" s="52" t="s">
        <v>386</v>
      </c>
      <c r="G745" s="216">
        <f t="shared" si="71"/>
        <v>0</v>
      </c>
      <c r="H745" s="251">
        <v>0</v>
      </c>
      <c r="I745" s="251">
        <v>0</v>
      </c>
    </row>
    <row r="746" spans="1:9" s="261" customFormat="1" ht="30">
      <c r="A746" s="51" t="s">
        <v>1336</v>
      </c>
      <c r="B746" s="52" t="s">
        <v>506</v>
      </c>
      <c r="C746" s="52" t="s">
        <v>622</v>
      </c>
      <c r="D746" s="52" t="s">
        <v>613</v>
      </c>
      <c r="E746" s="52" t="s">
        <v>337</v>
      </c>
      <c r="F746" s="53"/>
      <c r="G746" s="216">
        <f t="shared" si="71"/>
        <v>235688214.97</v>
      </c>
      <c r="H746" s="251">
        <f>H747+H806+H815</f>
        <v>29360388</v>
      </c>
      <c r="I746" s="251">
        <f>I747+I806+I815</f>
        <v>206327826.97</v>
      </c>
    </row>
    <row r="747" spans="1:9" s="261" customFormat="1" ht="45">
      <c r="A747" s="51" t="s">
        <v>1354</v>
      </c>
      <c r="B747" s="52" t="s">
        <v>506</v>
      </c>
      <c r="C747" s="52" t="s">
        <v>622</v>
      </c>
      <c r="D747" s="52" t="s">
        <v>613</v>
      </c>
      <c r="E747" s="52" t="s">
        <v>429</v>
      </c>
      <c r="F747" s="53"/>
      <c r="G747" s="216">
        <f t="shared" si="71"/>
        <v>235105967.04</v>
      </c>
      <c r="H747" s="251">
        <f>H748+H753+H774+H780+H792+H802+H769+H764+H811+H758+H784</f>
        <v>29360388</v>
      </c>
      <c r="I747" s="251">
        <f>I748+I753+I774+I780+I792+I802+I769+I764+I811+I758+I784</f>
        <v>205745579.04</v>
      </c>
    </row>
    <row r="748" spans="1:9" s="261" customFormat="1" ht="30">
      <c r="A748" s="51" t="s">
        <v>430</v>
      </c>
      <c r="B748" s="52" t="s">
        <v>506</v>
      </c>
      <c r="C748" s="52" t="s">
        <v>622</v>
      </c>
      <c r="D748" s="52" t="s">
        <v>613</v>
      </c>
      <c r="E748" s="52" t="s">
        <v>431</v>
      </c>
      <c r="F748" s="53"/>
      <c r="G748" s="216">
        <f t="shared" si="71"/>
        <v>23220961.22</v>
      </c>
      <c r="H748" s="251">
        <f>H749</f>
        <v>23220961.22</v>
      </c>
      <c r="I748" s="251">
        <f>I749</f>
        <v>0</v>
      </c>
    </row>
    <row r="749" spans="1:9" s="261" customFormat="1" ht="30">
      <c r="A749" s="51" t="s">
        <v>444</v>
      </c>
      <c r="B749" s="52" t="s">
        <v>506</v>
      </c>
      <c r="C749" s="52" t="s">
        <v>622</v>
      </c>
      <c r="D749" s="52" t="s">
        <v>613</v>
      </c>
      <c r="E749" s="52" t="s">
        <v>445</v>
      </c>
      <c r="F749" s="53"/>
      <c r="G749" s="216">
        <f t="shared" si="71"/>
        <v>23220961.22</v>
      </c>
      <c r="H749" s="251">
        <f>H750</f>
        <v>23220961.22</v>
      </c>
      <c r="I749" s="251">
        <f>I750</f>
        <v>0</v>
      </c>
    </row>
    <row r="750" spans="1:9" s="261" customFormat="1" ht="30">
      <c r="A750" s="51" t="s">
        <v>458</v>
      </c>
      <c r="B750" s="52" t="s">
        <v>506</v>
      </c>
      <c r="C750" s="52" t="s">
        <v>622</v>
      </c>
      <c r="D750" s="52" t="s">
        <v>613</v>
      </c>
      <c r="E750" s="52" t="s">
        <v>445</v>
      </c>
      <c r="F750" s="52" t="s">
        <v>501</v>
      </c>
      <c r="G750" s="216">
        <f t="shared" si="71"/>
        <v>23220961.22</v>
      </c>
      <c r="H750" s="251">
        <f>H751+H752</f>
        <v>23220961.22</v>
      </c>
      <c r="I750" s="251">
        <f>I751+I752</f>
        <v>0</v>
      </c>
    </row>
    <row r="751" spans="1:9" s="261" customFormat="1" ht="15">
      <c r="A751" s="51" t="s">
        <v>385</v>
      </c>
      <c r="B751" s="52" t="s">
        <v>506</v>
      </c>
      <c r="C751" s="52" t="s">
        <v>622</v>
      </c>
      <c r="D751" s="52" t="s">
        <v>613</v>
      </c>
      <c r="E751" s="52" t="s">
        <v>445</v>
      </c>
      <c r="F751" s="52" t="s">
        <v>386</v>
      </c>
      <c r="G751" s="216">
        <f t="shared" si="71"/>
        <v>22603579.22</v>
      </c>
      <c r="H751" s="251">
        <v>22603579.22</v>
      </c>
      <c r="I751" s="251">
        <v>0</v>
      </c>
    </row>
    <row r="752" spans="1:9" s="261" customFormat="1" ht="15">
      <c r="A752" s="51" t="s">
        <v>53</v>
      </c>
      <c r="B752" s="52" t="s">
        <v>506</v>
      </c>
      <c r="C752" s="52" t="s">
        <v>622</v>
      </c>
      <c r="D752" s="52" t="s">
        <v>613</v>
      </c>
      <c r="E752" s="52" t="s">
        <v>445</v>
      </c>
      <c r="F752" s="52" t="s">
        <v>357</v>
      </c>
      <c r="G752" s="216">
        <f t="shared" si="71"/>
        <v>617382</v>
      </c>
      <c r="H752" s="251">
        <v>617382</v>
      </c>
      <c r="I752" s="251">
        <v>0</v>
      </c>
    </row>
    <row r="753" spans="1:9" s="261" customFormat="1" ht="45">
      <c r="A753" s="51" t="s">
        <v>434</v>
      </c>
      <c r="B753" s="52" t="s">
        <v>506</v>
      </c>
      <c r="C753" s="52" t="s">
        <v>622</v>
      </c>
      <c r="D753" s="52" t="s">
        <v>613</v>
      </c>
      <c r="E753" s="52" t="s">
        <v>435</v>
      </c>
      <c r="F753" s="53"/>
      <c r="G753" s="216">
        <f t="shared" si="71"/>
        <v>180509700</v>
      </c>
      <c r="H753" s="251">
        <f>H754</f>
        <v>0</v>
      </c>
      <c r="I753" s="251">
        <f>I754</f>
        <v>180509700</v>
      </c>
    </row>
    <row r="754" spans="1:9" s="261" customFormat="1" ht="135">
      <c r="A754" s="51" t="s">
        <v>447</v>
      </c>
      <c r="B754" s="52" t="s">
        <v>506</v>
      </c>
      <c r="C754" s="52" t="s">
        <v>622</v>
      </c>
      <c r="D754" s="52" t="s">
        <v>613</v>
      </c>
      <c r="E754" s="52" t="s">
        <v>448</v>
      </c>
      <c r="F754" s="53"/>
      <c r="G754" s="216">
        <f t="shared" si="71"/>
        <v>180509700</v>
      </c>
      <c r="H754" s="251">
        <f>H755</f>
        <v>0</v>
      </c>
      <c r="I754" s="251">
        <f>I755</f>
        <v>180509700</v>
      </c>
    </row>
    <row r="755" spans="1:9" s="261" customFormat="1" ht="30">
      <c r="A755" s="51" t="s">
        <v>458</v>
      </c>
      <c r="B755" s="52" t="s">
        <v>506</v>
      </c>
      <c r="C755" s="52" t="s">
        <v>622</v>
      </c>
      <c r="D755" s="52" t="s">
        <v>613</v>
      </c>
      <c r="E755" s="52" t="s">
        <v>448</v>
      </c>
      <c r="F755" s="52" t="s">
        <v>501</v>
      </c>
      <c r="G755" s="216">
        <f t="shared" si="71"/>
        <v>180509700</v>
      </c>
      <c r="H755" s="251">
        <f>H756+H757</f>
        <v>0</v>
      </c>
      <c r="I755" s="251">
        <f>I756+I757</f>
        <v>180509700</v>
      </c>
    </row>
    <row r="756" spans="1:9" ht="15">
      <c r="A756" s="51" t="s">
        <v>385</v>
      </c>
      <c r="B756" s="52" t="s">
        <v>506</v>
      </c>
      <c r="C756" s="52" t="s">
        <v>622</v>
      </c>
      <c r="D756" s="52" t="s">
        <v>613</v>
      </c>
      <c r="E756" s="52" t="s">
        <v>448</v>
      </c>
      <c r="F756" s="52" t="s">
        <v>386</v>
      </c>
      <c r="G756" s="216">
        <f t="shared" si="71"/>
        <v>172308600</v>
      </c>
      <c r="H756" s="251">
        <v>0</v>
      </c>
      <c r="I756" s="251">
        <v>172308600</v>
      </c>
    </row>
    <row r="757" spans="1:9" ht="14.25" customHeight="1">
      <c r="A757" s="51" t="s">
        <v>53</v>
      </c>
      <c r="B757" s="52" t="s">
        <v>506</v>
      </c>
      <c r="C757" s="52" t="s">
        <v>622</v>
      </c>
      <c r="D757" s="52" t="s">
        <v>613</v>
      </c>
      <c r="E757" s="52" t="s">
        <v>448</v>
      </c>
      <c r="F757" s="52" t="s">
        <v>357</v>
      </c>
      <c r="G757" s="216">
        <f t="shared" si="71"/>
        <v>8201100</v>
      </c>
      <c r="H757" s="251">
        <v>0</v>
      </c>
      <c r="I757" s="251">
        <v>8201100</v>
      </c>
    </row>
    <row r="758" spans="1:9" ht="30" hidden="1">
      <c r="A758" s="51" t="s">
        <v>29</v>
      </c>
      <c r="B758" s="52" t="s">
        <v>506</v>
      </c>
      <c r="C758" s="52" t="s">
        <v>622</v>
      </c>
      <c r="D758" s="52" t="s">
        <v>613</v>
      </c>
      <c r="E758" s="52" t="s">
        <v>30</v>
      </c>
      <c r="F758" s="52"/>
      <c r="G758" s="216">
        <f t="shared" si="71"/>
        <v>0</v>
      </c>
      <c r="H758" s="251">
        <f>H759</f>
        <v>0</v>
      </c>
      <c r="I758" s="251">
        <f>I759</f>
        <v>0</v>
      </c>
    </row>
    <row r="759" spans="1:9" ht="30" hidden="1">
      <c r="A759" s="51" t="s">
        <v>136</v>
      </c>
      <c r="B759" s="52" t="s">
        <v>506</v>
      </c>
      <c r="C759" s="52" t="s">
        <v>622</v>
      </c>
      <c r="D759" s="52" t="s">
        <v>613</v>
      </c>
      <c r="E759" s="52" t="s">
        <v>1339</v>
      </c>
      <c r="F759" s="52"/>
      <c r="G759" s="216">
        <f t="shared" si="71"/>
        <v>0</v>
      </c>
      <c r="H759" s="251">
        <f>H762+H760</f>
        <v>0</v>
      </c>
      <c r="I759" s="251">
        <f>I762+I760</f>
        <v>0</v>
      </c>
    </row>
    <row r="760" spans="1:9" ht="30" hidden="1">
      <c r="A760" s="51" t="s">
        <v>327</v>
      </c>
      <c r="B760" s="52" t="s">
        <v>506</v>
      </c>
      <c r="C760" s="52" t="s">
        <v>622</v>
      </c>
      <c r="D760" s="52" t="s">
        <v>613</v>
      </c>
      <c r="E760" s="52" t="s">
        <v>1339</v>
      </c>
      <c r="F760" s="52" t="s">
        <v>495</v>
      </c>
      <c r="G760" s="216">
        <f t="shared" si="71"/>
        <v>0</v>
      </c>
      <c r="H760" s="251">
        <f>H761</f>
        <v>0</v>
      </c>
      <c r="I760" s="251">
        <f>I761</f>
        <v>0</v>
      </c>
    </row>
    <row r="761" spans="1:9" ht="30" hidden="1">
      <c r="A761" s="51" t="s">
        <v>328</v>
      </c>
      <c r="B761" s="52" t="s">
        <v>506</v>
      </c>
      <c r="C761" s="52" t="s">
        <v>622</v>
      </c>
      <c r="D761" s="52" t="s">
        <v>613</v>
      </c>
      <c r="E761" s="52" t="s">
        <v>1339</v>
      </c>
      <c r="F761" s="52" t="s">
        <v>329</v>
      </c>
      <c r="G761" s="216">
        <f t="shared" si="71"/>
        <v>0</v>
      </c>
      <c r="H761" s="251"/>
      <c r="I761" s="251"/>
    </row>
    <row r="762" spans="1:9" ht="30" hidden="1">
      <c r="A762" s="51" t="s">
        <v>458</v>
      </c>
      <c r="B762" s="52" t="s">
        <v>506</v>
      </c>
      <c r="C762" s="52" t="s">
        <v>622</v>
      </c>
      <c r="D762" s="52" t="s">
        <v>613</v>
      </c>
      <c r="E762" s="52" t="s">
        <v>1339</v>
      </c>
      <c r="F762" s="52" t="s">
        <v>501</v>
      </c>
      <c r="G762" s="216">
        <f t="shared" si="71"/>
        <v>0</v>
      </c>
      <c r="H762" s="251">
        <f>H763</f>
        <v>0</v>
      </c>
      <c r="I762" s="251">
        <f>I763</f>
        <v>0</v>
      </c>
    </row>
    <row r="763" spans="1:9" ht="15" hidden="1">
      <c r="A763" s="51" t="s">
        <v>385</v>
      </c>
      <c r="B763" s="52" t="s">
        <v>506</v>
      </c>
      <c r="C763" s="52" t="s">
        <v>622</v>
      </c>
      <c r="D763" s="52" t="s">
        <v>613</v>
      </c>
      <c r="E763" s="52" t="s">
        <v>1339</v>
      </c>
      <c r="F763" s="52" t="s">
        <v>386</v>
      </c>
      <c r="G763" s="216">
        <f t="shared" si="71"/>
        <v>0</v>
      </c>
      <c r="H763" s="251">
        <v>0</v>
      </c>
      <c r="I763" s="251">
        <v>0</v>
      </c>
    </row>
    <row r="764" spans="1:9" ht="60">
      <c r="A764" s="51" t="s">
        <v>1121</v>
      </c>
      <c r="B764" s="52" t="s">
        <v>506</v>
      </c>
      <c r="C764" s="52" t="s">
        <v>622</v>
      </c>
      <c r="D764" s="52" t="s">
        <v>613</v>
      </c>
      <c r="E764" s="52" t="s">
        <v>48</v>
      </c>
      <c r="F764" s="52"/>
      <c r="G764" s="216">
        <f t="shared" si="71"/>
        <v>12346881.43</v>
      </c>
      <c r="H764" s="251">
        <f>H765</f>
        <v>0</v>
      </c>
      <c r="I764" s="251">
        <f>I765</f>
        <v>12346881.43</v>
      </c>
    </row>
    <row r="765" spans="1:9" ht="45">
      <c r="A765" s="51" t="s">
        <v>1122</v>
      </c>
      <c r="B765" s="52" t="s">
        <v>506</v>
      </c>
      <c r="C765" s="52" t="s">
        <v>622</v>
      </c>
      <c r="D765" s="52" t="s">
        <v>613</v>
      </c>
      <c r="E765" s="52" t="s">
        <v>1123</v>
      </c>
      <c r="F765" s="52"/>
      <c r="G765" s="216">
        <f t="shared" si="71"/>
        <v>12346881.43</v>
      </c>
      <c r="H765" s="251">
        <f>H766</f>
        <v>0</v>
      </c>
      <c r="I765" s="251">
        <f>I766</f>
        <v>12346881.43</v>
      </c>
    </row>
    <row r="766" spans="1:9" ht="30">
      <c r="A766" s="51" t="s">
        <v>458</v>
      </c>
      <c r="B766" s="52" t="s">
        <v>506</v>
      </c>
      <c r="C766" s="52" t="s">
        <v>622</v>
      </c>
      <c r="D766" s="52" t="s">
        <v>613</v>
      </c>
      <c r="E766" s="52" t="s">
        <v>1123</v>
      </c>
      <c r="F766" s="52" t="s">
        <v>501</v>
      </c>
      <c r="G766" s="216">
        <f t="shared" si="71"/>
        <v>12346881.43</v>
      </c>
      <c r="H766" s="251">
        <f>H767</f>
        <v>0</v>
      </c>
      <c r="I766" s="251">
        <f>I767+I768</f>
        <v>12346881.43</v>
      </c>
    </row>
    <row r="767" spans="1:9" ht="15">
      <c r="A767" s="51" t="s">
        <v>385</v>
      </c>
      <c r="B767" s="52" t="s">
        <v>506</v>
      </c>
      <c r="C767" s="52" t="s">
        <v>622</v>
      </c>
      <c r="D767" s="52" t="s">
        <v>613</v>
      </c>
      <c r="E767" s="52" t="s">
        <v>1123</v>
      </c>
      <c r="F767" s="52" t="s">
        <v>386</v>
      </c>
      <c r="G767" s="216">
        <f t="shared" si="71"/>
        <v>11787241.43</v>
      </c>
      <c r="H767" s="251">
        <v>0</v>
      </c>
      <c r="I767" s="251">
        <v>11787241.43</v>
      </c>
    </row>
    <row r="768" spans="1:9" ht="15">
      <c r="A768" s="51" t="s">
        <v>53</v>
      </c>
      <c r="B768" s="52" t="s">
        <v>506</v>
      </c>
      <c r="C768" s="52" t="s">
        <v>622</v>
      </c>
      <c r="D768" s="52" t="s">
        <v>613</v>
      </c>
      <c r="E768" s="52" t="s">
        <v>1123</v>
      </c>
      <c r="F768" s="52" t="s">
        <v>357</v>
      </c>
      <c r="G768" s="216">
        <f t="shared" si="71"/>
        <v>559640</v>
      </c>
      <c r="H768" s="251">
        <v>0</v>
      </c>
      <c r="I768" s="251">
        <v>559640</v>
      </c>
    </row>
    <row r="769" spans="1:9" ht="15">
      <c r="A769" s="51" t="s">
        <v>74</v>
      </c>
      <c r="B769" s="52" t="s">
        <v>506</v>
      </c>
      <c r="C769" s="52" t="s">
        <v>622</v>
      </c>
      <c r="D769" s="52" t="s">
        <v>613</v>
      </c>
      <c r="E769" s="52" t="s">
        <v>75</v>
      </c>
      <c r="F769" s="52"/>
      <c r="G769" s="216">
        <f t="shared" si="71"/>
        <v>9538649.15</v>
      </c>
      <c r="H769" s="251">
        <f>H770+H788</f>
        <v>141791.17</v>
      </c>
      <c r="I769" s="251">
        <f>I770+I788</f>
        <v>9396857.98</v>
      </c>
    </row>
    <row r="770" spans="1:9" ht="45">
      <c r="A770" s="51" t="s">
        <v>1124</v>
      </c>
      <c r="B770" s="52" t="s">
        <v>506</v>
      </c>
      <c r="C770" s="52" t="s">
        <v>622</v>
      </c>
      <c r="D770" s="52" t="s">
        <v>613</v>
      </c>
      <c r="E770" s="52" t="s">
        <v>1125</v>
      </c>
      <c r="F770" s="52"/>
      <c r="G770" s="216">
        <f t="shared" si="71"/>
        <v>8556404.809999999</v>
      </c>
      <c r="H770" s="251">
        <f>H771</f>
        <v>42782.04</v>
      </c>
      <c r="I770" s="251">
        <f>I771</f>
        <v>8513622.77</v>
      </c>
    </row>
    <row r="771" spans="1:9" ht="30">
      <c r="A771" s="51" t="s">
        <v>458</v>
      </c>
      <c r="B771" s="52" t="s">
        <v>506</v>
      </c>
      <c r="C771" s="52" t="s">
        <v>622</v>
      </c>
      <c r="D771" s="52" t="s">
        <v>613</v>
      </c>
      <c r="E771" s="52" t="s">
        <v>1125</v>
      </c>
      <c r="F771" s="52" t="s">
        <v>501</v>
      </c>
      <c r="G771" s="216">
        <f t="shared" si="71"/>
        <v>8556404.809999999</v>
      </c>
      <c r="H771" s="251">
        <f>H772+H773</f>
        <v>42782.04</v>
      </c>
      <c r="I771" s="251">
        <f>I772+I773</f>
        <v>8513622.77</v>
      </c>
    </row>
    <row r="772" spans="1:9" ht="15">
      <c r="A772" s="51" t="s">
        <v>385</v>
      </c>
      <c r="B772" s="52" t="s">
        <v>506</v>
      </c>
      <c r="C772" s="52" t="s">
        <v>622</v>
      </c>
      <c r="D772" s="52" t="s">
        <v>613</v>
      </c>
      <c r="E772" s="52" t="s">
        <v>1125</v>
      </c>
      <c r="F772" s="52" t="s">
        <v>386</v>
      </c>
      <c r="G772" s="216">
        <f t="shared" si="71"/>
        <v>8348617.81</v>
      </c>
      <c r="H772" s="251">
        <v>41743.1</v>
      </c>
      <c r="I772" s="251">
        <v>8306874.71</v>
      </c>
    </row>
    <row r="773" spans="1:9" ht="15">
      <c r="A773" s="51" t="s">
        <v>53</v>
      </c>
      <c r="B773" s="52" t="s">
        <v>506</v>
      </c>
      <c r="C773" s="52" t="s">
        <v>622</v>
      </c>
      <c r="D773" s="52" t="s">
        <v>613</v>
      </c>
      <c r="E773" s="52" t="s">
        <v>1125</v>
      </c>
      <c r="F773" s="52" t="s">
        <v>357</v>
      </c>
      <c r="G773" s="216">
        <f t="shared" si="71"/>
        <v>207787</v>
      </c>
      <c r="H773" s="251">
        <v>1038.94</v>
      </c>
      <c r="I773" s="251">
        <v>206748.06</v>
      </c>
    </row>
    <row r="774" spans="1:9" ht="30">
      <c r="A774" s="51" t="s">
        <v>1505</v>
      </c>
      <c r="B774" s="52" t="s">
        <v>506</v>
      </c>
      <c r="C774" s="52" t="s">
        <v>622</v>
      </c>
      <c r="D774" s="52" t="s">
        <v>613</v>
      </c>
      <c r="E774" s="52" t="s">
        <v>1506</v>
      </c>
      <c r="F774" s="52"/>
      <c r="G774" s="216">
        <f t="shared" si="71"/>
        <v>3020625.62</v>
      </c>
      <c r="H774" s="251">
        <f>H775</f>
        <v>15027.99</v>
      </c>
      <c r="I774" s="251">
        <f>I775</f>
        <v>3005597.63</v>
      </c>
    </row>
    <row r="775" spans="1:9" ht="60">
      <c r="A775" s="51" t="s">
        <v>1507</v>
      </c>
      <c r="B775" s="52" t="s">
        <v>506</v>
      </c>
      <c r="C775" s="52" t="s">
        <v>622</v>
      </c>
      <c r="D775" s="52" t="s">
        <v>613</v>
      </c>
      <c r="E775" s="52" t="s">
        <v>1508</v>
      </c>
      <c r="F775" s="52"/>
      <c r="G775" s="216">
        <f t="shared" si="71"/>
        <v>3020625.62</v>
      </c>
      <c r="H775" s="251">
        <f>H778+H776</f>
        <v>15027.99</v>
      </c>
      <c r="I775" s="251">
        <f>I778+I776</f>
        <v>3005597.63</v>
      </c>
    </row>
    <row r="776" spans="1:9" ht="30">
      <c r="A776" s="51" t="s">
        <v>327</v>
      </c>
      <c r="B776" s="52" t="s">
        <v>506</v>
      </c>
      <c r="C776" s="52" t="s">
        <v>622</v>
      </c>
      <c r="D776" s="52" t="s">
        <v>613</v>
      </c>
      <c r="E776" s="52" t="s">
        <v>1508</v>
      </c>
      <c r="F776" s="52" t="s">
        <v>495</v>
      </c>
      <c r="G776" s="216">
        <f t="shared" si="71"/>
        <v>3020625.62</v>
      </c>
      <c r="H776" s="251">
        <f>H777</f>
        <v>15027.99</v>
      </c>
      <c r="I776" s="251">
        <f>I777</f>
        <v>3005597.63</v>
      </c>
    </row>
    <row r="777" spans="1:9" ht="29.25" customHeight="1">
      <c r="A777" s="51" t="s">
        <v>328</v>
      </c>
      <c r="B777" s="52" t="s">
        <v>506</v>
      </c>
      <c r="C777" s="52" t="s">
        <v>622</v>
      </c>
      <c r="D777" s="52" t="s">
        <v>613</v>
      </c>
      <c r="E777" s="52" t="s">
        <v>1508</v>
      </c>
      <c r="F777" s="52" t="s">
        <v>329</v>
      </c>
      <c r="G777" s="216">
        <f t="shared" si="71"/>
        <v>3020625.62</v>
      </c>
      <c r="H777" s="251">
        <v>15027.99</v>
      </c>
      <c r="I777" s="251">
        <v>3005597.63</v>
      </c>
    </row>
    <row r="778" spans="1:9" ht="30" hidden="1">
      <c r="A778" s="51" t="s">
        <v>458</v>
      </c>
      <c r="B778" s="52" t="s">
        <v>506</v>
      </c>
      <c r="C778" s="52" t="s">
        <v>622</v>
      </c>
      <c r="D778" s="52" t="s">
        <v>613</v>
      </c>
      <c r="E778" s="52" t="s">
        <v>1508</v>
      </c>
      <c r="F778" s="52" t="s">
        <v>501</v>
      </c>
      <c r="G778" s="216">
        <f t="shared" si="71"/>
        <v>0</v>
      </c>
      <c r="H778" s="251">
        <f>H779</f>
        <v>0</v>
      </c>
      <c r="I778" s="251">
        <f>I779</f>
        <v>0</v>
      </c>
    </row>
    <row r="779" spans="1:9" ht="15" hidden="1">
      <c r="A779" s="51" t="s">
        <v>385</v>
      </c>
      <c r="B779" s="52" t="s">
        <v>506</v>
      </c>
      <c r="C779" s="52" t="s">
        <v>622</v>
      </c>
      <c r="D779" s="52" t="s">
        <v>613</v>
      </c>
      <c r="E779" s="52" t="s">
        <v>1508</v>
      </c>
      <c r="F779" s="52" t="s">
        <v>386</v>
      </c>
      <c r="G779" s="216">
        <f t="shared" si="71"/>
        <v>0</v>
      </c>
      <c r="H779" s="251">
        <v>0</v>
      </c>
      <c r="I779" s="251">
        <v>0</v>
      </c>
    </row>
    <row r="780" spans="1:9" ht="30" hidden="1">
      <c r="A780" s="51" t="s">
        <v>911</v>
      </c>
      <c r="B780" s="52" t="s">
        <v>506</v>
      </c>
      <c r="C780" s="52" t="s">
        <v>622</v>
      </c>
      <c r="D780" s="52" t="s">
        <v>613</v>
      </c>
      <c r="E780" s="52" t="s">
        <v>1126</v>
      </c>
      <c r="F780" s="52"/>
      <c r="G780" s="216">
        <f t="shared" si="71"/>
        <v>0</v>
      </c>
      <c r="H780" s="251">
        <f aca="true" t="shared" si="73" ref="H780:I782">H781</f>
        <v>0</v>
      </c>
      <c r="I780" s="251">
        <f t="shared" si="73"/>
        <v>0</v>
      </c>
    </row>
    <row r="781" spans="1:9" ht="45" hidden="1">
      <c r="A781" s="51" t="s">
        <v>31</v>
      </c>
      <c r="B781" s="52" t="s">
        <v>506</v>
      </c>
      <c r="C781" s="52" t="s">
        <v>622</v>
      </c>
      <c r="D781" s="52" t="s">
        <v>613</v>
      </c>
      <c r="E781" s="52" t="s">
        <v>1355</v>
      </c>
      <c r="F781" s="52"/>
      <c r="G781" s="216">
        <f t="shared" si="71"/>
        <v>0</v>
      </c>
      <c r="H781" s="251">
        <f t="shared" si="73"/>
        <v>0</v>
      </c>
      <c r="I781" s="251">
        <f t="shared" si="73"/>
        <v>0</v>
      </c>
    </row>
    <row r="782" spans="1:9" ht="30" hidden="1">
      <c r="A782" s="51" t="s">
        <v>458</v>
      </c>
      <c r="B782" s="52" t="s">
        <v>506</v>
      </c>
      <c r="C782" s="52" t="s">
        <v>622</v>
      </c>
      <c r="D782" s="52" t="s">
        <v>613</v>
      </c>
      <c r="E782" s="52" t="s">
        <v>1355</v>
      </c>
      <c r="F782" s="52" t="s">
        <v>501</v>
      </c>
      <c r="G782" s="216">
        <f t="shared" si="71"/>
        <v>0</v>
      </c>
      <c r="H782" s="251">
        <f t="shared" si="73"/>
        <v>0</v>
      </c>
      <c r="I782" s="251">
        <f t="shared" si="73"/>
        <v>0</v>
      </c>
    </row>
    <row r="783" spans="1:9" ht="15" hidden="1">
      <c r="A783" s="51" t="s">
        <v>385</v>
      </c>
      <c r="B783" s="52" t="s">
        <v>506</v>
      </c>
      <c r="C783" s="52" t="s">
        <v>622</v>
      </c>
      <c r="D783" s="52" t="s">
        <v>613</v>
      </c>
      <c r="E783" s="52" t="s">
        <v>1355</v>
      </c>
      <c r="F783" s="52" t="s">
        <v>386</v>
      </c>
      <c r="G783" s="216">
        <f t="shared" si="71"/>
        <v>0</v>
      </c>
      <c r="H783" s="251"/>
      <c r="I783" s="251"/>
    </row>
    <row r="784" spans="1:9" ht="30">
      <c r="A784" s="51" t="s">
        <v>911</v>
      </c>
      <c r="B784" s="52" t="s">
        <v>506</v>
      </c>
      <c r="C784" s="52" t="s">
        <v>622</v>
      </c>
      <c r="D784" s="52" t="s">
        <v>613</v>
      </c>
      <c r="E784" s="52" t="s">
        <v>1126</v>
      </c>
      <c r="F784" s="52"/>
      <c r="G784" s="216">
        <f t="shared" si="71"/>
        <v>1612900</v>
      </c>
      <c r="H784" s="251">
        <f aca="true" t="shared" si="74" ref="H784:I786">H785</f>
        <v>1612900</v>
      </c>
      <c r="I784" s="251">
        <f t="shared" si="74"/>
        <v>0</v>
      </c>
    </row>
    <row r="785" spans="1:9" ht="30">
      <c r="A785" s="51" t="s">
        <v>912</v>
      </c>
      <c r="B785" s="52" t="s">
        <v>506</v>
      </c>
      <c r="C785" s="52" t="s">
        <v>622</v>
      </c>
      <c r="D785" s="52" t="s">
        <v>613</v>
      </c>
      <c r="E785" s="52" t="s">
        <v>1133</v>
      </c>
      <c r="F785" s="52"/>
      <c r="G785" s="216">
        <f t="shared" si="71"/>
        <v>1612900</v>
      </c>
      <c r="H785" s="251">
        <f t="shared" si="74"/>
        <v>1612900</v>
      </c>
      <c r="I785" s="251">
        <f t="shared" si="74"/>
        <v>0</v>
      </c>
    </row>
    <row r="786" spans="1:9" ht="30">
      <c r="A786" s="51" t="s">
        <v>458</v>
      </c>
      <c r="B786" s="52" t="s">
        <v>506</v>
      </c>
      <c r="C786" s="52" t="s">
        <v>622</v>
      </c>
      <c r="D786" s="52" t="s">
        <v>613</v>
      </c>
      <c r="E786" s="52" t="s">
        <v>1133</v>
      </c>
      <c r="F786" s="52" t="s">
        <v>501</v>
      </c>
      <c r="G786" s="216">
        <f t="shared" si="71"/>
        <v>1612900</v>
      </c>
      <c r="H786" s="251">
        <f t="shared" si="74"/>
        <v>1612900</v>
      </c>
      <c r="I786" s="251">
        <f t="shared" si="74"/>
        <v>0</v>
      </c>
    </row>
    <row r="787" spans="1:9" ht="15">
      <c r="A787" s="51" t="s">
        <v>53</v>
      </c>
      <c r="B787" s="52" t="s">
        <v>506</v>
      </c>
      <c r="C787" s="52" t="s">
        <v>622</v>
      </c>
      <c r="D787" s="52" t="s">
        <v>613</v>
      </c>
      <c r="E787" s="52" t="s">
        <v>1133</v>
      </c>
      <c r="F787" s="52" t="s">
        <v>357</v>
      </c>
      <c r="G787" s="216">
        <f t="shared" si="71"/>
        <v>1612900</v>
      </c>
      <c r="H787" s="251">
        <v>1612900</v>
      </c>
      <c r="I787" s="251">
        <v>0</v>
      </c>
    </row>
    <row r="788" spans="1:9" ht="105">
      <c r="A788" s="51" t="s">
        <v>1356</v>
      </c>
      <c r="B788" s="52" t="s">
        <v>506</v>
      </c>
      <c r="C788" s="52" t="s">
        <v>622</v>
      </c>
      <c r="D788" s="52" t="s">
        <v>613</v>
      </c>
      <c r="E788" s="38" t="s">
        <v>1509</v>
      </c>
      <c r="F788" s="52"/>
      <c r="G788" s="216">
        <f t="shared" si="71"/>
        <v>982244.3400000001</v>
      </c>
      <c r="H788" s="251">
        <f>H789</f>
        <v>99009.13</v>
      </c>
      <c r="I788" s="251">
        <f>I789</f>
        <v>883235.2100000001</v>
      </c>
    </row>
    <row r="789" spans="1:9" ht="30">
      <c r="A789" s="51" t="s">
        <v>458</v>
      </c>
      <c r="B789" s="52" t="s">
        <v>506</v>
      </c>
      <c r="C789" s="52" t="s">
        <v>622</v>
      </c>
      <c r="D789" s="52" t="s">
        <v>613</v>
      </c>
      <c r="E789" s="38" t="s">
        <v>1509</v>
      </c>
      <c r="F789" s="52" t="s">
        <v>501</v>
      </c>
      <c r="G789" s="216">
        <f t="shared" si="71"/>
        <v>982244.3400000001</v>
      </c>
      <c r="H789" s="251">
        <f>H790+H791</f>
        <v>99009.13</v>
      </c>
      <c r="I789" s="251">
        <f>I790+I791</f>
        <v>883235.2100000001</v>
      </c>
    </row>
    <row r="790" spans="1:9" ht="15">
      <c r="A790" s="51" t="s">
        <v>385</v>
      </c>
      <c r="B790" s="52" t="s">
        <v>506</v>
      </c>
      <c r="C790" s="52" t="s">
        <v>622</v>
      </c>
      <c r="D790" s="52" t="s">
        <v>613</v>
      </c>
      <c r="E790" s="38" t="s">
        <v>1509</v>
      </c>
      <c r="F790" s="52" t="s">
        <v>386</v>
      </c>
      <c r="G790" s="216">
        <f t="shared" si="71"/>
        <v>946851.76</v>
      </c>
      <c r="H790" s="251">
        <v>95469.86</v>
      </c>
      <c r="I790" s="251">
        <v>851381.9</v>
      </c>
    </row>
    <row r="791" spans="1:9" ht="15">
      <c r="A791" s="51" t="s">
        <v>53</v>
      </c>
      <c r="B791" s="52" t="s">
        <v>506</v>
      </c>
      <c r="C791" s="52" t="s">
        <v>622</v>
      </c>
      <c r="D791" s="52" t="s">
        <v>613</v>
      </c>
      <c r="E791" s="38" t="s">
        <v>1509</v>
      </c>
      <c r="F791" s="52" t="s">
        <v>357</v>
      </c>
      <c r="G791" s="216">
        <f t="shared" si="71"/>
        <v>35392.58</v>
      </c>
      <c r="H791" s="251">
        <v>3539.27</v>
      </c>
      <c r="I791" s="251">
        <v>31853.31</v>
      </c>
    </row>
    <row r="792" spans="1:9" ht="15">
      <c r="A792" s="51" t="s">
        <v>438</v>
      </c>
      <c r="B792" s="52" t="s">
        <v>506</v>
      </c>
      <c r="C792" s="52" t="s">
        <v>622</v>
      </c>
      <c r="D792" s="52" t="s">
        <v>613</v>
      </c>
      <c r="E792" s="52" t="s">
        <v>439</v>
      </c>
      <c r="F792" s="52"/>
      <c r="G792" s="216">
        <f t="shared" si="71"/>
        <v>4856249.62</v>
      </c>
      <c r="H792" s="251">
        <f>H796+H799+H793</f>
        <v>4369707.62</v>
      </c>
      <c r="I792" s="251">
        <f>I796+I799+I793</f>
        <v>486542</v>
      </c>
    </row>
    <row r="793" spans="1:9" ht="45">
      <c r="A793" s="51" t="s">
        <v>1510</v>
      </c>
      <c r="B793" s="52" t="s">
        <v>506</v>
      </c>
      <c r="C793" s="52" t="s">
        <v>622</v>
      </c>
      <c r="D793" s="52" t="s">
        <v>613</v>
      </c>
      <c r="E793" s="52" t="s">
        <v>1511</v>
      </c>
      <c r="F793" s="52"/>
      <c r="G793" s="216">
        <f t="shared" si="71"/>
        <v>486542</v>
      </c>
      <c r="H793" s="251">
        <f>H794</f>
        <v>0</v>
      </c>
      <c r="I793" s="251">
        <f>I794</f>
        <v>486542</v>
      </c>
    </row>
    <row r="794" spans="1:9" ht="30">
      <c r="A794" s="51" t="s">
        <v>458</v>
      </c>
      <c r="B794" s="52" t="s">
        <v>506</v>
      </c>
      <c r="C794" s="52" t="s">
        <v>622</v>
      </c>
      <c r="D794" s="52" t="s">
        <v>613</v>
      </c>
      <c r="E794" s="52" t="s">
        <v>1511</v>
      </c>
      <c r="F794" s="52" t="s">
        <v>501</v>
      </c>
      <c r="G794" s="216">
        <f t="shared" si="71"/>
        <v>486542</v>
      </c>
      <c r="H794" s="251">
        <f>H795</f>
        <v>0</v>
      </c>
      <c r="I794" s="251">
        <f>I795</f>
        <v>486542</v>
      </c>
    </row>
    <row r="795" spans="1:9" ht="15">
      <c r="A795" s="51" t="s">
        <v>385</v>
      </c>
      <c r="B795" s="52" t="s">
        <v>506</v>
      </c>
      <c r="C795" s="52" t="s">
        <v>622</v>
      </c>
      <c r="D795" s="52" t="s">
        <v>613</v>
      </c>
      <c r="E795" s="52" t="s">
        <v>1511</v>
      </c>
      <c r="F795" s="52" t="s">
        <v>386</v>
      </c>
      <c r="G795" s="216">
        <f t="shared" si="71"/>
        <v>486542</v>
      </c>
      <c r="H795" s="251">
        <v>0</v>
      </c>
      <c r="I795" s="251">
        <v>486542</v>
      </c>
    </row>
    <row r="796" spans="1:9" ht="30">
      <c r="A796" s="51" t="s">
        <v>440</v>
      </c>
      <c r="B796" s="52" t="s">
        <v>506</v>
      </c>
      <c r="C796" s="52" t="s">
        <v>622</v>
      </c>
      <c r="D796" s="52" t="s">
        <v>613</v>
      </c>
      <c r="E796" s="52" t="s">
        <v>441</v>
      </c>
      <c r="F796" s="52"/>
      <c r="G796" s="216">
        <f t="shared" si="71"/>
        <v>4369707.62</v>
      </c>
      <c r="H796" s="251">
        <f>H797</f>
        <v>4369707.62</v>
      </c>
      <c r="I796" s="251">
        <f>I797</f>
        <v>0</v>
      </c>
    </row>
    <row r="797" spans="1:9" ht="30">
      <c r="A797" s="51" t="s">
        <v>458</v>
      </c>
      <c r="B797" s="52" t="s">
        <v>506</v>
      </c>
      <c r="C797" s="52" t="s">
        <v>622</v>
      </c>
      <c r="D797" s="52" t="s">
        <v>613</v>
      </c>
      <c r="E797" s="52" t="s">
        <v>441</v>
      </c>
      <c r="F797" s="52" t="s">
        <v>501</v>
      </c>
      <c r="G797" s="216">
        <f t="shared" si="71"/>
        <v>4369707.62</v>
      </c>
      <c r="H797" s="251">
        <f>H798</f>
        <v>4369707.62</v>
      </c>
      <c r="I797" s="251">
        <f>I798</f>
        <v>0</v>
      </c>
    </row>
    <row r="798" spans="1:9" ht="13.5" customHeight="1">
      <c r="A798" s="51" t="s">
        <v>385</v>
      </c>
      <c r="B798" s="52" t="s">
        <v>506</v>
      </c>
      <c r="C798" s="52" t="s">
        <v>622</v>
      </c>
      <c r="D798" s="52" t="s">
        <v>613</v>
      </c>
      <c r="E798" s="52" t="s">
        <v>441</v>
      </c>
      <c r="F798" s="52" t="s">
        <v>386</v>
      </c>
      <c r="G798" s="216">
        <f t="shared" si="71"/>
        <v>4369707.62</v>
      </c>
      <c r="H798" s="251">
        <v>4369707.62</v>
      </c>
      <c r="I798" s="251">
        <v>0</v>
      </c>
    </row>
    <row r="799" spans="1:9" ht="30" hidden="1">
      <c r="A799" s="51" t="s">
        <v>136</v>
      </c>
      <c r="B799" s="52" t="s">
        <v>506</v>
      </c>
      <c r="C799" s="52" t="s">
        <v>622</v>
      </c>
      <c r="D799" s="52" t="s">
        <v>613</v>
      </c>
      <c r="E799" s="52" t="s">
        <v>1120</v>
      </c>
      <c r="F799" s="52"/>
      <c r="G799" s="216">
        <f t="shared" si="71"/>
        <v>0</v>
      </c>
      <c r="H799" s="251">
        <f>H800</f>
        <v>0</v>
      </c>
      <c r="I799" s="251">
        <f>I800</f>
        <v>0</v>
      </c>
    </row>
    <row r="800" spans="1:9" ht="30" hidden="1">
      <c r="A800" s="51" t="s">
        <v>458</v>
      </c>
      <c r="B800" s="52" t="s">
        <v>506</v>
      </c>
      <c r="C800" s="52" t="s">
        <v>622</v>
      </c>
      <c r="D800" s="52" t="s">
        <v>613</v>
      </c>
      <c r="E800" s="52" t="s">
        <v>1120</v>
      </c>
      <c r="F800" s="52" t="s">
        <v>501</v>
      </c>
      <c r="G800" s="216">
        <f t="shared" si="71"/>
        <v>0</v>
      </c>
      <c r="H800" s="251">
        <f>H801</f>
        <v>0</v>
      </c>
      <c r="I800" s="251">
        <f>I801</f>
        <v>0</v>
      </c>
    </row>
    <row r="801" spans="1:9" ht="15" hidden="1">
      <c r="A801" s="51" t="s">
        <v>385</v>
      </c>
      <c r="B801" s="52" t="s">
        <v>506</v>
      </c>
      <c r="C801" s="52" t="s">
        <v>622</v>
      </c>
      <c r="D801" s="52" t="s">
        <v>613</v>
      </c>
      <c r="E801" s="52" t="s">
        <v>1120</v>
      </c>
      <c r="F801" s="52" t="s">
        <v>386</v>
      </c>
      <c r="G801" s="216">
        <f t="shared" si="71"/>
        <v>0</v>
      </c>
      <c r="H801" s="251"/>
      <c r="I801" s="251"/>
    </row>
    <row r="802" spans="1:9" ht="45" hidden="1">
      <c r="A802" s="51" t="s">
        <v>383</v>
      </c>
      <c r="B802" s="52" t="s">
        <v>506</v>
      </c>
      <c r="C802" s="52" t="s">
        <v>622</v>
      </c>
      <c r="D802" s="52" t="s">
        <v>613</v>
      </c>
      <c r="E802" s="52" t="s">
        <v>32</v>
      </c>
      <c r="F802" s="52"/>
      <c r="G802" s="216">
        <f t="shared" si="71"/>
        <v>0</v>
      </c>
      <c r="H802" s="251">
        <f aca="true" t="shared" si="75" ref="H802:I804">H803</f>
        <v>0</v>
      </c>
      <c r="I802" s="251">
        <f t="shared" si="75"/>
        <v>0</v>
      </c>
    </row>
    <row r="803" spans="1:9" ht="30" hidden="1">
      <c r="A803" s="51" t="s">
        <v>442</v>
      </c>
      <c r="B803" s="52" t="s">
        <v>506</v>
      </c>
      <c r="C803" s="52" t="s">
        <v>622</v>
      </c>
      <c r="D803" s="52" t="s">
        <v>613</v>
      </c>
      <c r="E803" s="52" t="s">
        <v>443</v>
      </c>
      <c r="F803" s="52"/>
      <c r="G803" s="216">
        <f t="shared" si="71"/>
        <v>0</v>
      </c>
      <c r="H803" s="251">
        <f t="shared" si="75"/>
        <v>0</v>
      </c>
      <c r="I803" s="251">
        <f t="shared" si="75"/>
        <v>0</v>
      </c>
    </row>
    <row r="804" spans="1:9" ht="30" hidden="1">
      <c r="A804" s="57" t="s">
        <v>28</v>
      </c>
      <c r="B804" s="52" t="s">
        <v>506</v>
      </c>
      <c r="C804" s="52" t="s">
        <v>622</v>
      </c>
      <c r="D804" s="52" t="s">
        <v>613</v>
      </c>
      <c r="E804" s="52" t="s">
        <v>443</v>
      </c>
      <c r="F804" s="52" t="s">
        <v>502</v>
      </c>
      <c r="G804" s="216">
        <f t="shared" si="71"/>
        <v>0</v>
      </c>
      <c r="H804" s="251">
        <f t="shared" si="75"/>
        <v>0</v>
      </c>
      <c r="I804" s="251">
        <f t="shared" si="75"/>
        <v>0</v>
      </c>
    </row>
    <row r="805" spans="1:9" ht="75" hidden="1">
      <c r="A805" s="57" t="s">
        <v>1351</v>
      </c>
      <c r="B805" s="52" t="s">
        <v>506</v>
      </c>
      <c r="C805" s="52" t="s">
        <v>622</v>
      </c>
      <c r="D805" s="52" t="s">
        <v>613</v>
      </c>
      <c r="E805" s="52" t="s">
        <v>443</v>
      </c>
      <c r="F805" s="52" t="s">
        <v>946</v>
      </c>
      <c r="G805" s="216">
        <f t="shared" si="71"/>
        <v>0</v>
      </c>
      <c r="H805" s="251"/>
      <c r="I805" s="251">
        <v>0</v>
      </c>
    </row>
    <row r="806" spans="1:9" ht="75" hidden="1">
      <c r="A806" s="51" t="s">
        <v>1357</v>
      </c>
      <c r="B806" s="52" t="s">
        <v>506</v>
      </c>
      <c r="C806" s="52" t="s">
        <v>622</v>
      </c>
      <c r="D806" s="52" t="s">
        <v>613</v>
      </c>
      <c r="E806" s="52" t="s">
        <v>33</v>
      </c>
      <c r="F806" s="52"/>
      <c r="G806" s="216">
        <f t="shared" si="71"/>
        <v>0</v>
      </c>
      <c r="H806" s="251">
        <f aca="true" t="shared" si="76" ref="H806:I809">H807</f>
        <v>0</v>
      </c>
      <c r="I806" s="251">
        <f t="shared" si="76"/>
        <v>0</v>
      </c>
    </row>
    <row r="807" spans="1:9" ht="60" hidden="1">
      <c r="A807" s="51" t="s">
        <v>947</v>
      </c>
      <c r="B807" s="52" t="s">
        <v>506</v>
      </c>
      <c r="C807" s="52" t="s">
        <v>622</v>
      </c>
      <c r="D807" s="52" t="s">
        <v>613</v>
      </c>
      <c r="E807" s="52" t="s">
        <v>948</v>
      </c>
      <c r="F807" s="52"/>
      <c r="G807" s="216">
        <f t="shared" si="71"/>
        <v>0</v>
      </c>
      <c r="H807" s="251">
        <f t="shared" si="76"/>
        <v>0</v>
      </c>
      <c r="I807" s="251">
        <f t="shared" si="76"/>
        <v>0</v>
      </c>
    </row>
    <row r="808" spans="1:9" ht="30" hidden="1">
      <c r="A808" s="51" t="s">
        <v>1338</v>
      </c>
      <c r="B808" s="52" t="s">
        <v>506</v>
      </c>
      <c r="C808" s="52" t="s">
        <v>622</v>
      </c>
      <c r="D808" s="52" t="s">
        <v>613</v>
      </c>
      <c r="E808" s="52" t="s">
        <v>949</v>
      </c>
      <c r="F808" s="52"/>
      <c r="G808" s="216">
        <f t="shared" si="71"/>
        <v>0</v>
      </c>
      <c r="H808" s="251">
        <f t="shared" si="76"/>
        <v>0</v>
      </c>
      <c r="I808" s="251">
        <f t="shared" si="76"/>
        <v>0</v>
      </c>
    </row>
    <row r="809" spans="1:9" ht="30" hidden="1">
      <c r="A809" s="51" t="s">
        <v>458</v>
      </c>
      <c r="B809" s="52" t="s">
        <v>506</v>
      </c>
      <c r="C809" s="52" t="s">
        <v>622</v>
      </c>
      <c r="D809" s="52" t="s">
        <v>613</v>
      </c>
      <c r="E809" s="52" t="s">
        <v>949</v>
      </c>
      <c r="F809" s="52" t="s">
        <v>501</v>
      </c>
      <c r="G809" s="216">
        <f t="shared" si="71"/>
        <v>0</v>
      </c>
      <c r="H809" s="251">
        <f t="shared" si="76"/>
        <v>0</v>
      </c>
      <c r="I809" s="251">
        <f t="shared" si="76"/>
        <v>0</v>
      </c>
    </row>
    <row r="810" spans="1:9" ht="15" hidden="1">
      <c r="A810" s="51" t="s">
        <v>385</v>
      </c>
      <c r="B810" s="52" t="s">
        <v>506</v>
      </c>
      <c r="C810" s="52" t="s">
        <v>622</v>
      </c>
      <c r="D810" s="52" t="s">
        <v>613</v>
      </c>
      <c r="E810" s="52" t="s">
        <v>949</v>
      </c>
      <c r="F810" s="52" t="s">
        <v>386</v>
      </c>
      <c r="G810" s="216">
        <f t="shared" si="71"/>
        <v>0</v>
      </c>
      <c r="H810" s="251"/>
      <c r="I810" s="251"/>
    </row>
    <row r="811" spans="1:9" ht="30" hidden="1">
      <c r="A811" s="51" t="s">
        <v>1340</v>
      </c>
      <c r="B811" s="52" t="s">
        <v>506</v>
      </c>
      <c r="C811" s="52" t="s">
        <v>622</v>
      </c>
      <c r="D811" s="52" t="s">
        <v>613</v>
      </c>
      <c r="E811" s="52" t="s">
        <v>1341</v>
      </c>
      <c r="F811" s="52"/>
      <c r="G811" s="216">
        <f t="shared" si="71"/>
        <v>0</v>
      </c>
      <c r="H811" s="251">
        <f aca="true" t="shared" si="77" ref="H811:I813">H812</f>
        <v>0</v>
      </c>
      <c r="I811" s="251">
        <f t="shared" si="77"/>
        <v>0</v>
      </c>
    </row>
    <row r="812" spans="1:9" ht="45" hidden="1">
      <c r="A812" s="51" t="s">
        <v>1342</v>
      </c>
      <c r="B812" s="52" t="s">
        <v>506</v>
      </c>
      <c r="C812" s="52" t="s">
        <v>622</v>
      </c>
      <c r="D812" s="52" t="s">
        <v>613</v>
      </c>
      <c r="E812" s="52" t="s">
        <v>1343</v>
      </c>
      <c r="F812" s="52"/>
      <c r="G812" s="216">
        <f t="shared" si="71"/>
        <v>0</v>
      </c>
      <c r="H812" s="251">
        <f t="shared" si="77"/>
        <v>0</v>
      </c>
      <c r="I812" s="251">
        <f t="shared" si="77"/>
        <v>0</v>
      </c>
    </row>
    <row r="813" spans="1:9" ht="30" hidden="1">
      <c r="A813" s="51" t="s">
        <v>458</v>
      </c>
      <c r="B813" s="52" t="s">
        <v>506</v>
      </c>
      <c r="C813" s="52" t="s">
        <v>622</v>
      </c>
      <c r="D813" s="52" t="s">
        <v>613</v>
      </c>
      <c r="E813" s="52" t="s">
        <v>1343</v>
      </c>
      <c r="F813" s="48" t="s">
        <v>501</v>
      </c>
      <c r="G813" s="216">
        <f t="shared" si="71"/>
        <v>0</v>
      </c>
      <c r="H813" s="251">
        <f t="shared" si="77"/>
        <v>0</v>
      </c>
      <c r="I813" s="251">
        <f t="shared" si="77"/>
        <v>0</v>
      </c>
    </row>
    <row r="814" spans="1:9" ht="15" hidden="1">
      <c r="A814" s="51" t="s">
        <v>385</v>
      </c>
      <c r="B814" s="52" t="s">
        <v>506</v>
      </c>
      <c r="C814" s="52" t="s">
        <v>622</v>
      </c>
      <c r="D814" s="52" t="s">
        <v>613</v>
      </c>
      <c r="E814" s="52" t="s">
        <v>1343</v>
      </c>
      <c r="F814" s="48" t="s">
        <v>386</v>
      </c>
      <c r="G814" s="216">
        <f t="shared" si="71"/>
        <v>0</v>
      </c>
      <c r="H814" s="251"/>
      <c r="I814" s="251"/>
    </row>
    <row r="815" spans="1:9" ht="45">
      <c r="A815" s="51" t="s">
        <v>1512</v>
      </c>
      <c r="B815" s="52" t="s">
        <v>506</v>
      </c>
      <c r="C815" s="52" t="s">
        <v>622</v>
      </c>
      <c r="D815" s="52" t="s">
        <v>613</v>
      </c>
      <c r="E815" s="52" t="s">
        <v>1513</v>
      </c>
      <c r="F815" s="48"/>
      <c r="G815" s="216">
        <f t="shared" si="71"/>
        <v>582247.93</v>
      </c>
      <c r="H815" s="251">
        <f aca="true" t="shared" si="78" ref="H815:I817">H816</f>
        <v>0</v>
      </c>
      <c r="I815" s="251">
        <f t="shared" si="78"/>
        <v>582247.93</v>
      </c>
    </row>
    <row r="816" spans="1:9" ht="30.75" customHeight="1">
      <c r="A816" s="51" t="s">
        <v>1514</v>
      </c>
      <c r="B816" s="52" t="s">
        <v>506</v>
      </c>
      <c r="C816" s="52" t="s">
        <v>622</v>
      </c>
      <c r="D816" s="52" t="s">
        <v>613</v>
      </c>
      <c r="E816" s="52" t="s">
        <v>1515</v>
      </c>
      <c r="F816" s="48"/>
      <c r="G816" s="216">
        <f t="shared" si="71"/>
        <v>582247.93</v>
      </c>
      <c r="H816" s="251">
        <f t="shared" si="78"/>
        <v>0</v>
      </c>
      <c r="I816" s="251">
        <f t="shared" si="78"/>
        <v>582247.93</v>
      </c>
    </row>
    <row r="817" spans="1:9" ht="75">
      <c r="A817" s="51" t="s">
        <v>1516</v>
      </c>
      <c r="B817" s="52" t="s">
        <v>506</v>
      </c>
      <c r="C817" s="52" t="s">
        <v>622</v>
      </c>
      <c r="D817" s="52" t="s">
        <v>613</v>
      </c>
      <c r="E817" s="52" t="s">
        <v>1517</v>
      </c>
      <c r="F817" s="48"/>
      <c r="G817" s="216">
        <f t="shared" si="71"/>
        <v>582247.93</v>
      </c>
      <c r="H817" s="251">
        <f t="shared" si="78"/>
        <v>0</v>
      </c>
      <c r="I817" s="251">
        <f t="shared" si="78"/>
        <v>582247.93</v>
      </c>
    </row>
    <row r="818" spans="1:9" ht="30">
      <c r="A818" s="51" t="s">
        <v>458</v>
      </c>
      <c r="B818" s="52" t="s">
        <v>506</v>
      </c>
      <c r="C818" s="52" t="s">
        <v>622</v>
      </c>
      <c r="D818" s="52" t="s">
        <v>613</v>
      </c>
      <c r="E818" s="52" t="s">
        <v>1517</v>
      </c>
      <c r="F818" s="52" t="s">
        <v>501</v>
      </c>
      <c r="G818" s="216">
        <f t="shared" si="71"/>
        <v>582247.93</v>
      </c>
      <c r="H818" s="251">
        <f>H819+H820</f>
        <v>0</v>
      </c>
      <c r="I818" s="251">
        <f>I819+I820</f>
        <v>582247.93</v>
      </c>
    </row>
    <row r="819" spans="1:9" ht="15">
      <c r="A819" s="51" t="s">
        <v>385</v>
      </c>
      <c r="B819" s="52" t="s">
        <v>506</v>
      </c>
      <c r="C819" s="52" t="s">
        <v>622</v>
      </c>
      <c r="D819" s="52" t="s">
        <v>613</v>
      </c>
      <c r="E819" s="52" t="s">
        <v>1517</v>
      </c>
      <c r="F819" s="52" t="s">
        <v>386</v>
      </c>
      <c r="G819" s="216">
        <f t="shared" si="71"/>
        <v>543431.4</v>
      </c>
      <c r="H819" s="251">
        <v>0</v>
      </c>
      <c r="I819" s="251">
        <v>543431.4</v>
      </c>
    </row>
    <row r="820" spans="1:9" ht="15">
      <c r="A820" s="51" t="s">
        <v>53</v>
      </c>
      <c r="B820" s="52" t="s">
        <v>506</v>
      </c>
      <c r="C820" s="52" t="s">
        <v>622</v>
      </c>
      <c r="D820" s="52" t="s">
        <v>613</v>
      </c>
      <c r="E820" s="52" t="s">
        <v>1517</v>
      </c>
      <c r="F820" s="52" t="s">
        <v>357</v>
      </c>
      <c r="G820" s="216">
        <f t="shared" si="71"/>
        <v>38816.53</v>
      </c>
      <c r="H820" s="251">
        <v>0</v>
      </c>
      <c r="I820" s="251">
        <v>38816.53</v>
      </c>
    </row>
    <row r="821" spans="1:9" ht="45">
      <c r="A821" s="51" t="s">
        <v>944</v>
      </c>
      <c r="B821" s="52" t="s">
        <v>506</v>
      </c>
      <c r="C821" s="52" t="s">
        <v>622</v>
      </c>
      <c r="D821" s="52" t="s">
        <v>613</v>
      </c>
      <c r="E821" s="52" t="s">
        <v>347</v>
      </c>
      <c r="F821" s="52"/>
      <c r="G821" s="216">
        <f t="shared" si="71"/>
        <v>412676</v>
      </c>
      <c r="H821" s="251">
        <f aca="true" t="shared" si="79" ref="H821:I824">H822</f>
        <v>412676</v>
      </c>
      <c r="I821" s="251">
        <f t="shared" si="79"/>
        <v>0</v>
      </c>
    </row>
    <row r="822" spans="1:9" ht="60">
      <c r="A822" s="51" t="s">
        <v>9</v>
      </c>
      <c r="B822" s="52" t="s">
        <v>506</v>
      </c>
      <c r="C822" s="52" t="s">
        <v>622</v>
      </c>
      <c r="D822" s="52" t="s">
        <v>613</v>
      </c>
      <c r="E822" s="52" t="s">
        <v>10</v>
      </c>
      <c r="F822" s="52"/>
      <c r="G822" s="216">
        <f t="shared" si="71"/>
        <v>412676</v>
      </c>
      <c r="H822" s="251">
        <f t="shared" si="79"/>
        <v>412676</v>
      </c>
      <c r="I822" s="251">
        <f t="shared" si="79"/>
        <v>0</v>
      </c>
    </row>
    <row r="823" spans="1:9" ht="30">
      <c r="A823" s="51" t="s">
        <v>120</v>
      </c>
      <c r="B823" s="52" t="s">
        <v>506</v>
      </c>
      <c r="C823" s="52" t="s">
        <v>622</v>
      </c>
      <c r="D823" s="52" t="s">
        <v>613</v>
      </c>
      <c r="E823" s="52" t="s">
        <v>11</v>
      </c>
      <c r="F823" s="52"/>
      <c r="G823" s="216">
        <f t="shared" si="71"/>
        <v>412676</v>
      </c>
      <c r="H823" s="251">
        <f t="shared" si="79"/>
        <v>412676</v>
      </c>
      <c r="I823" s="251">
        <f t="shared" si="79"/>
        <v>0</v>
      </c>
    </row>
    <row r="824" spans="1:9" ht="90">
      <c r="A824" s="51" t="s">
        <v>1301</v>
      </c>
      <c r="B824" s="52" t="s">
        <v>506</v>
      </c>
      <c r="C824" s="52" t="s">
        <v>622</v>
      </c>
      <c r="D824" s="52" t="s">
        <v>613</v>
      </c>
      <c r="E824" s="52" t="s">
        <v>12</v>
      </c>
      <c r="F824" s="52"/>
      <c r="G824" s="216">
        <f t="shared" si="71"/>
        <v>412676</v>
      </c>
      <c r="H824" s="251">
        <f t="shared" si="79"/>
        <v>412676</v>
      </c>
      <c r="I824" s="251">
        <f t="shared" si="79"/>
        <v>0</v>
      </c>
    </row>
    <row r="825" spans="1:9" ht="30">
      <c r="A825" s="51" t="s">
        <v>458</v>
      </c>
      <c r="B825" s="52" t="s">
        <v>506</v>
      </c>
      <c r="C825" s="52" t="s">
        <v>622</v>
      </c>
      <c r="D825" s="52" t="s">
        <v>613</v>
      </c>
      <c r="E825" s="52" t="s">
        <v>12</v>
      </c>
      <c r="F825" s="52" t="s">
        <v>501</v>
      </c>
      <c r="G825" s="216">
        <f t="shared" si="71"/>
        <v>412676</v>
      </c>
      <c r="H825" s="251">
        <f>H826+H827</f>
        <v>412676</v>
      </c>
      <c r="I825" s="251">
        <f>I826+I827</f>
        <v>0</v>
      </c>
    </row>
    <row r="826" spans="1:9" ht="15">
      <c r="A826" s="51" t="s">
        <v>385</v>
      </c>
      <c r="B826" s="52" t="s">
        <v>506</v>
      </c>
      <c r="C826" s="52" t="s">
        <v>622</v>
      </c>
      <c r="D826" s="52" t="s">
        <v>613</v>
      </c>
      <c r="E826" s="52" t="s">
        <v>12</v>
      </c>
      <c r="F826" s="52" t="s">
        <v>386</v>
      </c>
      <c r="G826" s="216">
        <f t="shared" si="71"/>
        <v>381076</v>
      </c>
      <c r="H826" s="251">
        <v>381076</v>
      </c>
      <c r="I826" s="251">
        <v>0</v>
      </c>
    </row>
    <row r="827" spans="1:9" ht="15">
      <c r="A827" s="51" t="s">
        <v>53</v>
      </c>
      <c r="B827" s="52" t="s">
        <v>506</v>
      </c>
      <c r="C827" s="52" t="s">
        <v>622</v>
      </c>
      <c r="D827" s="52" t="s">
        <v>613</v>
      </c>
      <c r="E827" s="52" t="s">
        <v>12</v>
      </c>
      <c r="F827" s="52" t="s">
        <v>357</v>
      </c>
      <c r="G827" s="216">
        <f t="shared" si="71"/>
        <v>31600</v>
      </c>
      <c r="H827" s="251">
        <v>31600</v>
      </c>
      <c r="I827" s="251">
        <v>0</v>
      </c>
    </row>
    <row r="828" spans="1:9" ht="30">
      <c r="A828" s="51" t="s">
        <v>945</v>
      </c>
      <c r="B828" s="52" t="s">
        <v>506</v>
      </c>
      <c r="C828" s="52" t="s">
        <v>622</v>
      </c>
      <c r="D828" s="52" t="s">
        <v>613</v>
      </c>
      <c r="E828" s="52" t="s">
        <v>345</v>
      </c>
      <c r="F828" s="52"/>
      <c r="G828" s="216">
        <f t="shared" si="71"/>
        <v>5588990</v>
      </c>
      <c r="H828" s="251">
        <f aca="true" t="shared" si="80" ref="H828:I831">H829</f>
        <v>55890</v>
      </c>
      <c r="I828" s="251">
        <f t="shared" si="80"/>
        <v>5533100</v>
      </c>
    </row>
    <row r="829" spans="1:9" ht="60">
      <c r="A829" s="51" t="s">
        <v>1179</v>
      </c>
      <c r="B829" s="52" t="s">
        <v>506</v>
      </c>
      <c r="C829" s="52" t="s">
        <v>622</v>
      </c>
      <c r="D829" s="52" t="s">
        <v>613</v>
      </c>
      <c r="E829" s="52" t="s">
        <v>346</v>
      </c>
      <c r="F829" s="52"/>
      <c r="G829" s="216">
        <f t="shared" si="71"/>
        <v>5588990</v>
      </c>
      <c r="H829" s="251">
        <f t="shared" si="80"/>
        <v>55890</v>
      </c>
      <c r="I829" s="251">
        <f t="shared" si="80"/>
        <v>5533100</v>
      </c>
    </row>
    <row r="830" spans="1:9" ht="60">
      <c r="A830" s="51" t="s">
        <v>358</v>
      </c>
      <c r="B830" s="52" t="s">
        <v>506</v>
      </c>
      <c r="C830" s="52" t="s">
        <v>622</v>
      </c>
      <c r="D830" s="52" t="s">
        <v>613</v>
      </c>
      <c r="E830" s="52" t="s">
        <v>359</v>
      </c>
      <c r="F830" s="52"/>
      <c r="G830" s="216">
        <f t="shared" si="71"/>
        <v>5588990</v>
      </c>
      <c r="H830" s="251">
        <f t="shared" si="80"/>
        <v>55890</v>
      </c>
      <c r="I830" s="251">
        <f t="shared" si="80"/>
        <v>5533100</v>
      </c>
    </row>
    <row r="831" spans="1:9" ht="30">
      <c r="A831" s="51" t="s">
        <v>1303</v>
      </c>
      <c r="B831" s="52" t="s">
        <v>506</v>
      </c>
      <c r="C831" s="52" t="s">
        <v>622</v>
      </c>
      <c r="D831" s="52" t="s">
        <v>613</v>
      </c>
      <c r="E831" s="52" t="s">
        <v>1304</v>
      </c>
      <c r="F831" s="52"/>
      <c r="G831" s="216">
        <f t="shared" si="71"/>
        <v>5588990</v>
      </c>
      <c r="H831" s="251">
        <f t="shared" si="80"/>
        <v>55890</v>
      </c>
      <c r="I831" s="251">
        <f t="shared" si="80"/>
        <v>5533100</v>
      </c>
    </row>
    <row r="832" spans="1:9" ht="30">
      <c r="A832" s="51" t="s">
        <v>458</v>
      </c>
      <c r="B832" s="52" t="s">
        <v>506</v>
      </c>
      <c r="C832" s="52" t="s">
        <v>622</v>
      </c>
      <c r="D832" s="52" t="s">
        <v>613</v>
      </c>
      <c r="E832" s="52" t="s">
        <v>1304</v>
      </c>
      <c r="F832" s="52" t="s">
        <v>501</v>
      </c>
      <c r="G832" s="216">
        <f t="shared" si="71"/>
        <v>5588990</v>
      </c>
      <c r="H832" s="251">
        <f>H833+H834</f>
        <v>55890</v>
      </c>
      <c r="I832" s="251">
        <f>I833+I834</f>
        <v>5533100</v>
      </c>
    </row>
    <row r="833" spans="1:9" ht="15">
      <c r="A833" s="51" t="s">
        <v>385</v>
      </c>
      <c r="B833" s="52" t="s">
        <v>506</v>
      </c>
      <c r="C833" s="52" t="s">
        <v>622</v>
      </c>
      <c r="D833" s="52" t="s">
        <v>613</v>
      </c>
      <c r="E833" s="52" t="s">
        <v>1304</v>
      </c>
      <c r="F833" s="52" t="s">
        <v>386</v>
      </c>
      <c r="G833" s="216">
        <f t="shared" si="71"/>
        <v>5242990</v>
      </c>
      <c r="H833" s="251">
        <v>55890</v>
      </c>
      <c r="I833" s="251">
        <v>5187100</v>
      </c>
    </row>
    <row r="834" spans="1:9" ht="15">
      <c r="A834" s="51" t="s">
        <v>53</v>
      </c>
      <c r="B834" s="52" t="s">
        <v>506</v>
      </c>
      <c r="C834" s="52" t="s">
        <v>622</v>
      </c>
      <c r="D834" s="52" t="s">
        <v>613</v>
      </c>
      <c r="E834" s="52" t="s">
        <v>1304</v>
      </c>
      <c r="F834" s="52" t="s">
        <v>357</v>
      </c>
      <c r="G834" s="216">
        <f t="shared" si="71"/>
        <v>346000</v>
      </c>
      <c r="H834" s="251">
        <v>0</v>
      </c>
      <c r="I834" s="251">
        <v>346000</v>
      </c>
    </row>
    <row r="835" spans="1:9" ht="14.25">
      <c r="A835" s="61" t="s">
        <v>137</v>
      </c>
      <c r="B835" s="56" t="s">
        <v>506</v>
      </c>
      <c r="C835" s="56" t="s">
        <v>622</v>
      </c>
      <c r="D835" s="56" t="s">
        <v>612</v>
      </c>
      <c r="E835" s="56"/>
      <c r="F835" s="56"/>
      <c r="G835" s="235">
        <f t="shared" si="71"/>
        <v>27532298.369999997</v>
      </c>
      <c r="H835" s="259">
        <f>H856+H845+H836+H863+H869</f>
        <v>21253068.369999997</v>
      </c>
      <c r="I835" s="259">
        <f>I856+I845+I836+I863+I869</f>
        <v>6279230</v>
      </c>
    </row>
    <row r="836" spans="1:9" s="255" customFormat="1" ht="15">
      <c r="A836" s="57" t="s">
        <v>1358</v>
      </c>
      <c r="B836" s="48" t="s">
        <v>506</v>
      </c>
      <c r="C836" s="48" t="s">
        <v>622</v>
      </c>
      <c r="D836" s="48" t="s">
        <v>612</v>
      </c>
      <c r="E836" s="48" t="s">
        <v>396</v>
      </c>
      <c r="F836" s="48"/>
      <c r="G836" s="234">
        <f t="shared" si="71"/>
        <v>8350700</v>
      </c>
      <c r="H836" s="213">
        <f>H837</f>
        <v>8350700</v>
      </c>
      <c r="I836" s="213">
        <f>I837</f>
        <v>0</v>
      </c>
    </row>
    <row r="837" spans="1:9" s="255" customFormat="1" ht="30">
      <c r="A837" s="57" t="s">
        <v>915</v>
      </c>
      <c r="B837" s="48" t="s">
        <v>506</v>
      </c>
      <c r="C837" s="48" t="s">
        <v>622</v>
      </c>
      <c r="D837" s="48" t="s">
        <v>612</v>
      </c>
      <c r="E837" s="48" t="s">
        <v>397</v>
      </c>
      <c r="F837" s="48"/>
      <c r="G837" s="234">
        <f t="shared" si="71"/>
        <v>8350700</v>
      </c>
      <c r="H837" s="213">
        <f>H838</f>
        <v>8350700</v>
      </c>
      <c r="I837" s="213">
        <f>I838</f>
        <v>0</v>
      </c>
    </row>
    <row r="838" spans="1:9" s="255" customFormat="1" ht="30">
      <c r="A838" s="57" t="s">
        <v>34</v>
      </c>
      <c r="B838" s="48" t="s">
        <v>506</v>
      </c>
      <c r="C838" s="48" t="s">
        <v>622</v>
      </c>
      <c r="D838" s="48" t="s">
        <v>612</v>
      </c>
      <c r="E838" s="48" t="s">
        <v>35</v>
      </c>
      <c r="F838" s="48"/>
      <c r="G838" s="234">
        <f t="shared" si="71"/>
        <v>8350700</v>
      </c>
      <c r="H838" s="213">
        <f>H842+H839</f>
        <v>8350700</v>
      </c>
      <c r="I838" s="213">
        <f>I842+I839</f>
        <v>0</v>
      </c>
    </row>
    <row r="839" spans="1:9" s="255" customFormat="1" ht="30">
      <c r="A839" s="57" t="s">
        <v>446</v>
      </c>
      <c r="B839" s="48" t="s">
        <v>506</v>
      </c>
      <c r="C839" s="48" t="s">
        <v>622</v>
      </c>
      <c r="D839" s="48" t="s">
        <v>612</v>
      </c>
      <c r="E839" s="48" t="s">
        <v>1127</v>
      </c>
      <c r="F839" s="48"/>
      <c r="G839" s="234">
        <f t="shared" si="71"/>
        <v>8350700</v>
      </c>
      <c r="H839" s="213">
        <f>H840</f>
        <v>8350700</v>
      </c>
      <c r="I839" s="213">
        <f>I840</f>
        <v>0</v>
      </c>
    </row>
    <row r="840" spans="1:9" s="255" customFormat="1" ht="30">
      <c r="A840" s="57" t="s">
        <v>458</v>
      </c>
      <c r="B840" s="48" t="s">
        <v>506</v>
      </c>
      <c r="C840" s="48" t="s">
        <v>622</v>
      </c>
      <c r="D840" s="48" t="s">
        <v>612</v>
      </c>
      <c r="E840" s="48" t="s">
        <v>1127</v>
      </c>
      <c r="F840" s="48" t="s">
        <v>501</v>
      </c>
      <c r="G840" s="234">
        <f t="shared" si="71"/>
        <v>8350700</v>
      </c>
      <c r="H840" s="213">
        <f>H841</f>
        <v>8350700</v>
      </c>
      <c r="I840" s="213">
        <f>I841</f>
        <v>0</v>
      </c>
    </row>
    <row r="841" spans="1:9" s="255" customFormat="1" ht="14.25" customHeight="1">
      <c r="A841" s="57" t="s">
        <v>385</v>
      </c>
      <c r="B841" s="48" t="s">
        <v>506</v>
      </c>
      <c r="C841" s="48" t="s">
        <v>622</v>
      </c>
      <c r="D841" s="48" t="s">
        <v>612</v>
      </c>
      <c r="E841" s="48" t="s">
        <v>1127</v>
      </c>
      <c r="F841" s="48" t="s">
        <v>386</v>
      </c>
      <c r="G841" s="234">
        <f aca="true" t="shared" si="81" ref="G841:G907">H841+I841</f>
        <v>8350700</v>
      </c>
      <c r="H841" s="213">
        <v>8350700</v>
      </c>
      <c r="I841" s="213">
        <v>0</v>
      </c>
    </row>
    <row r="842" spans="1:9" s="255" customFormat="1" ht="45" hidden="1">
      <c r="A842" s="57" t="s">
        <v>950</v>
      </c>
      <c r="B842" s="48" t="s">
        <v>506</v>
      </c>
      <c r="C842" s="48" t="s">
        <v>622</v>
      </c>
      <c r="D842" s="48" t="s">
        <v>612</v>
      </c>
      <c r="E842" s="48" t="s">
        <v>36</v>
      </c>
      <c r="F842" s="48"/>
      <c r="G842" s="234">
        <f t="shared" si="81"/>
        <v>0</v>
      </c>
      <c r="H842" s="213">
        <f>H843</f>
        <v>0</v>
      </c>
      <c r="I842" s="213">
        <f>I843</f>
        <v>0</v>
      </c>
    </row>
    <row r="843" spans="1:9" s="255" customFormat="1" ht="30" hidden="1">
      <c r="A843" s="57" t="s">
        <v>458</v>
      </c>
      <c r="B843" s="48" t="s">
        <v>506</v>
      </c>
      <c r="C843" s="48" t="s">
        <v>622</v>
      </c>
      <c r="D843" s="48" t="s">
        <v>612</v>
      </c>
      <c r="E843" s="48" t="s">
        <v>36</v>
      </c>
      <c r="F843" s="48" t="s">
        <v>501</v>
      </c>
      <c r="G843" s="234">
        <f t="shared" si="81"/>
        <v>0</v>
      </c>
      <c r="H843" s="213">
        <f>H844</f>
        <v>0</v>
      </c>
      <c r="I843" s="213">
        <f>I844</f>
        <v>0</v>
      </c>
    </row>
    <row r="844" spans="1:9" s="255" customFormat="1" ht="15" hidden="1">
      <c r="A844" s="57" t="s">
        <v>385</v>
      </c>
      <c r="B844" s="48" t="s">
        <v>506</v>
      </c>
      <c r="C844" s="48" t="s">
        <v>622</v>
      </c>
      <c r="D844" s="48" t="s">
        <v>612</v>
      </c>
      <c r="E844" s="48" t="s">
        <v>36</v>
      </c>
      <c r="F844" s="48" t="s">
        <v>386</v>
      </c>
      <c r="G844" s="234">
        <f t="shared" si="81"/>
        <v>0</v>
      </c>
      <c r="H844" s="213"/>
      <c r="I844" s="213"/>
    </row>
    <row r="845" spans="1:9" ht="30">
      <c r="A845" s="57" t="s">
        <v>951</v>
      </c>
      <c r="B845" s="48" t="s">
        <v>506</v>
      </c>
      <c r="C845" s="48" t="s">
        <v>622</v>
      </c>
      <c r="D845" s="48" t="s">
        <v>612</v>
      </c>
      <c r="E845" s="48" t="s">
        <v>425</v>
      </c>
      <c r="F845" s="260"/>
      <c r="G845" s="234">
        <f t="shared" si="81"/>
        <v>12738087.37</v>
      </c>
      <c r="H845" s="213">
        <f>H851+H846</f>
        <v>12738087.37</v>
      </c>
      <c r="I845" s="213">
        <f>I851+I846</f>
        <v>0</v>
      </c>
    </row>
    <row r="846" spans="1:9" ht="30" customHeight="1" hidden="1">
      <c r="A846" s="57" t="s">
        <v>1128</v>
      </c>
      <c r="B846" s="48" t="s">
        <v>506</v>
      </c>
      <c r="C846" s="48" t="s">
        <v>622</v>
      </c>
      <c r="D846" s="48" t="s">
        <v>612</v>
      </c>
      <c r="E846" s="48" t="s">
        <v>427</v>
      </c>
      <c r="F846" s="260"/>
      <c r="G846" s="234">
        <f t="shared" si="81"/>
        <v>0</v>
      </c>
      <c r="H846" s="213">
        <f aca="true" t="shared" si="82" ref="H846:I849">H847</f>
        <v>0</v>
      </c>
      <c r="I846" s="213">
        <f t="shared" si="82"/>
        <v>0</v>
      </c>
    </row>
    <row r="847" spans="1:9" ht="45" hidden="1">
      <c r="A847" s="57" t="s">
        <v>1129</v>
      </c>
      <c r="B847" s="48" t="s">
        <v>506</v>
      </c>
      <c r="C847" s="48" t="s">
        <v>622</v>
      </c>
      <c r="D847" s="48" t="s">
        <v>612</v>
      </c>
      <c r="E847" s="48" t="s">
        <v>1130</v>
      </c>
      <c r="F847" s="260"/>
      <c r="G847" s="234">
        <f t="shared" si="81"/>
        <v>0</v>
      </c>
      <c r="H847" s="213">
        <f t="shared" si="82"/>
        <v>0</v>
      </c>
      <c r="I847" s="213">
        <f t="shared" si="82"/>
        <v>0</v>
      </c>
    </row>
    <row r="848" spans="1:9" ht="30" hidden="1">
      <c r="A848" s="57" t="s">
        <v>1131</v>
      </c>
      <c r="B848" s="48" t="s">
        <v>506</v>
      </c>
      <c r="C848" s="48" t="s">
        <v>622</v>
      </c>
      <c r="D848" s="48" t="s">
        <v>612</v>
      </c>
      <c r="E848" s="48" t="s">
        <v>1132</v>
      </c>
      <c r="F848" s="260"/>
      <c r="G848" s="234">
        <f t="shared" si="81"/>
        <v>0</v>
      </c>
      <c r="H848" s="213">
        <f t="shared" si="82"/>
        <v>0</v>
      </c>
      <c r="I848" s="213">
        <f t="shared" si="82"/>
        <v>0</v>
      </c>
    </row>
    <row r="849" spans="1:9" ht="30" hidden="1">
      <c r="A849" s="57" t="s">
        <v>458</v>
      </c>
      <c r="B849" s="48" t="s">
        <v>506</v>
      </c>
      <c r="C849" s="48" t="s">
        <v>622</v>
      </c>
      <c r="D849" s="48" t="s">
        <v>612</v>
      </c>
      <c r="E849" s="48" t="s">
        <v>1132</v>
      </c>
      <c r="F849" s="48" t="s">
        <v>501</v>
      </c>
      <c r="G849" s="234">
        <f t="shared" si="81"/>
        <v>0</v>
      </c>
      <c r="H849" s="213">
        <f t="shared" si="82"/>
        <v>0</v>
      </c>
      <c r="I849" s="213">
        <f t="shared" si="82"/>
        <v>0</v>
      </c>
    </row>
    <row r="850" spans="1:9" ht="15" hidden="1">
      <c r="A850" s="57" t="s">
        <v>53</v>
      </c>
      <c r="B850" s="48" t="s">
        <v>506</v>
      </c>
      <c r="C850" s="48" t="s">
        <v>622</v>
      </c>
      <c r="D850" s="48" t="s">
        <v>612</v>
      </c>
      <c r="E850" s="48" t="s">
        <v>1132</v>
      </c>
      <c r="F850" s="48" t="s">
        <v>357</v>
      </c>
      <c r="G850" s="234">
        <f t="shared" si="81"/>
        <v>0</v>
      </c>
      <c r="H850" s="213"/>
      <c r="I850" s="213"/>
    </row>
    <row r="851" spans="1:9" ht="45">
      <c r="A851" s="57" t="s">
        <v>1359</v>
      </c>
      <c r="B851" s="48" t="s">
        <v>506</v>
      </c>
      <c r="C851" s="48" t="s">
        <v>622</v>
      </c>
      <c r="D851" s="48" t="s">
        <v>612</v>
      </c>
      <c r="E851" s="48" t="s">
        <v>49</v>
      </c>
      <c r="F851" s="260"/>
      <c r="G851" s="234">
        <f t="shared" si="81"/>
        <v>12738087.37</v>
      </c>
      <c r="H851" s="213">
        <f aca="true" t="shared" si="83" ref="H851:I854">H852</f>
        <v>12738087.37</v>
      </c>
      <c r="I851" s="213">
        <f t="shared" si="83"/>
        <v>0</v>
      </c>
    </row>
    <row r="852" spans="1:9" ht="15">
      <c r="A852" s="57" t="s">
        <v>1360</v>
      </c>
      <c r="B852" s="48" t="s">
        <v>506</v>
      </c>
      <c r="C852" s="48" t="s">
        <v>622</v>
      </c>
      <c r="D852" s="48" t="s">
        <v>612</v>
      </c>
      <c r="E852" s="48" t="s">
        <v>50</v>
      </c>
      <c r="F852" s="260"/>
      <c r="G852" s="234">
        <f t="shared" si="81"/>
        <v>12738087.37</v>
      </c>
      <c r="H852" s="213">
        <f t="shared" si="83"/>
        <v>12738087.37</v>
      </c>
      <c r="I852" s="213">
        <f t="shared" si="83"/>
        <v>0</v>
      </c>
    </row>
    <row r="853" spans="1:9" ht="30">
      <c r="A853" s="57" t="s">
        <v>51</v>
      </c>
      <c r="B853" s="48" t="s">
        <v>506</v>
      </c>
      <c r="C853" s="48" t="s">
        <v>622</v>
      </c>
      <c r="D853" s="48" t="s">
        <v>612</v>
      </c>
      <c r="E853" s="48" t="s">
        <v>52</v>
      </c>
      <c r="F853" s="260"/>
      <c r="G853" s="234">
        <f t="shared" si="81"/>
        <v>12738087.37</v>
      </c>
      <c r="H853" s="213">
        <f t="shared" si="83"/>
        <v>12738087.37</v>
      </c>
      <c r="I853" s="213">
        <f t="shared" si="83"/>
        <v>0</v>
      </c>
    </row>
    <row r="854" spans="1:9" ht="30">
      <c r="A854" s="57" t="s">
        <v>458</v>
      </c>
      <c r="B854" s="48" t="s">
        <v>506</v>
      </c>
      <c r="C854" s="48" t="s">
        <v>622</v>
      </c>
      <c r="D854" s="48" t="s">
        <v>612</v>
      </c>
      <c r="E854" s="48" t="s">
        <v>52</v>
      </c>
      <c r="F854" s="48" t="s">
        <v>501</v>
      </c>
      <c r="G854" s="234">
        <f t="shared" si="81"/>
        <v>12738087.37</v>
      </c>
      <c r="H854" s="213">
        <f t="shared" si="83"/>
        <v>12738087.37</v>
      </c>
      <c r="I854" s="213">
        <f t="shared" si="83"/>
        <v>0</v>
      </c>
    </row>
    <row r="855" spans="1:9" ht="15">
      <c r="A855" s="57" t="s">
        <v>53</v>
      </c>
      <c r="B855" s="48" t="s">
        <v>506</v>
      </c>
      <c r="C855" s="48" t="s">
        <v>622</v>
      </c>
      <c r="D855" s="48" t="s">
        <v>612</v>
      </c>
      <c r="E855" s="48" t="s">
        <v>52</v>
      </c>
      <c r="F855" s="48" t="s">
        <v>357</v>
      </c>
      <c r="G855" s="234">
        <f t="shared" si="81"/>
        <v>12738087.37</v>
      </c>
      <c r="H855" s="213">
        <v>12738087.37</v>
      </c>
      <c r="I855" s="213">
        <v>0</v>
      </c>
    </row>
    <row r="856" spans="1:9" ht="30">
      <c r="A856" s="57" t="s">
        <v>1361</v>
      </c>
      <c r="B856" s="48" t="s">
        <v>506</v>
      </c>
      <c r="C856" s="48" t="s">
        <v>622</v>
      </c>
      <c r="D856" s="48" t="s">
        <v>612</v>
      </c>
      <c r="E856" s="48" t="s">
        <v>337</v>
      </c>
      <c r="F856" s="48"/>
      <c r="G856" s="234">
        <f t="shared" si="81"/>
        <v>2603300</v>
      </c>
      <c r="H856" s="213">
        <f aca="true" t="shared" si="84" ref="H856:I859">H857</f>
        <v>156200</v>
      </c>
      <c r="I856" s="213">
        <f t="shared" si="84"/>
        <v>2447100</v>
      </c>
    </row>
    <row r="857" spans="1:9" ht="45">
      <c r="A857" s="57" t="s">
        <v>1354</v>
      </c>
      <c r="B857" s="48" t="s">
        <v>506</v>
      </c>
      <c r="C857" s="48" t="s">
        <v>622</v>
      </c>
      <c r="D857" s="48" t="s">
        <v>612</v>
      </c>
      <c r="E857" s="48" t="s">
        <v>429</v>
      </c>
      <c r="F857" s="48"/>
      <c r="G857" s="234">
        <f t="shared" si="81"/>
        <v>2603300</v>
      </c>
      <c r="H857" s="213">
        <f t="shared" si="84"/>
        <v>156200</v>
      </c>
      <c r="I857" s="213">
        <f t="shared" si="84"/>
        <v>2447100</v>
      </c>
    </row>
    <row r="858" spans="1:9" ht="30">
      <c r="A858" s="57" t="s">
        <v>430</v>
      </c>
      <c r="B858" s="48" t="s">
        <v>506</v>
      </c>
      <c r="C858" s="48" t="s">
        <v>622</v>
      </c>
      <c r="D858" s="48" t="s">
        <v>612</v>
      </c>
      <c r="E858" s="48" t="s">
        <v>431</v>
      </c>
      <c r="F858" s="48"/>
      <c r="G858" s="234">
        <f t="shared" si="81"/>
        <v>2603300</v>
      </c>
      <c r="H858" s="213">
        <f t="shared" si="84"/>
        <v>156200</v>
      </c>
      <c r="I858" s="213">
        <f t="shared" si="84"/>
        <v>2447100</v>
      </c>
    </row>
    <row r="859" spans="1:9" ht="105">
      <c r="A859" s="57" t="s">
        <v>1362</v>
      </c>
      <c r="B859" s="48" t="s">
        <v>506</v>
      </c>
      <c r="C859" s="48" t="s">
        <v>622</v>
      </c>
      <c r="D859" s="48" t="s">
        <v>612</v>
      </c>
      <c r="E859" s="48" t="s">
        <v>37</v>
      </c>
      <c r="F859" s="48"/>
      <c r="G859" s="234">
        <f t="shared" si="81"/>
        <v>2603300</v>
      </c>
      <c r="H859" s="213">
        <f t="shared" si="84"/>
        <v>156200</v>
      </c>
      <c r="I859" s="213">
        <f t="shared" si="84"/>
        <v>2447100</v>
      </c>
    </row>
    <row r="860" spans="1:9" ht="30">
      <c r="A860" s="57" t="s">
        <v>458</v>
      </c>
      <c r="B860" s="48" t="s">
        <v>506</v>
      </c>
      <c r="C860" s="48" t="s">
        <v>622</v>
      </c>
      <c r="D860" s="48" t="s">
        <v>612</v>
      </c>
      <c r="E860" s="48" t="s">
        <v>37</v>
      </c>
      <c r="F860" s="48" t="s">
        <v>501</v>
      </c>
      <c r="G860" s="234">
        <f t="shared" si="81"/>
        <v>2603300</v>
      </c>
      <c r="H860" s="213">
        <f>H861+H862</f>
        <v>156200</v>
      </c>
      <c r="I860" s="213">
        <f>I861+I862</f>
        <v>2447100</v>
      </c>
    </row>
    <row r="861" spans="1:9" ht="15">
      <c r="A861" s="57" t="s">
        <v>385</v>
      </c>
      <c r="B861" s="48" t="s">
        <v>506</v>
      </c>
      <c r="C861" s="48" t="s">
        <v>622</v>
      </c>
      <c r="D861" s="48" t="s">
        <v>612</v>
      </c>
      <c r="E861" s="48" t="s">
        <v>37</v>
      </c>
      <c r="F861" s="48" t="s">
        <v>386</v>
      </c>
      <c r="G861" s="234">
        <f t="shared" si="81"/>
        <v>562766</v>
      </c>
      <c r="H861" s="213">
        <v>33766</v>
      </c>
      <c r="I861" s="213">
        <v>529000</v>
      </c>
    </row>
    <row r="862" spans="1:9" ht="14.25" customHeight="1">
      <c r="A862" s="57" t="s">
        <v>53</v>
      </c>
      <c r="B862" s="48" t="s">
        <v>506</v>
      </c>
      <c r="C862" s="48" t="s">
        <v>622</v>
      </c>
      <c r="D862" s="48" t="s">
        <v>612</v>
      </c>
      <c r="E862" s="48" t="s">
        <v>37</v>
      </c>
      <c r="F862" s="48" t="s">
        <v>357</v>
      </c>
      <c r="G862" s="234">
        <f t="shared" si="81"/>
        <v>2040534</v>
      </c>
      <c r="H862" s="213">
        <v>122434</v>
      </c>
      <c r="I862" s="213">
        <v>1918100</v>
      </c>
    </row>
    <row r="863" spans="1:9" ht="45" hidden="1">
      <c r="A863" s="57" t="s">
        <v>1363</v>
      </c>
      <c r="B863" s="48" t="s">
        <v>506</v>
      </c>
      <c r="C863" s="48" t="s">
        <v>622</v>
      </c>
      <c r="D863" s="48" t="s">
        <v>612</v>
      </c>
      <c r="E863" s="48" t="s">
        <v>370</v>
      </c>
      <c r="F863" s="48"/>
      <c r="G863" s="234">
        <f t="shared" si="81"/>
        <v>0</v>
      </c>
      <c r="H863" s="213">
        <f aca="true" t="shared" si="85" ref="H863:I867">H864</f>
        <v>0</v>
      </c>
      <c r="I863" s="213">
        <f t="shared" si="85"/>
        <v>0</v>
      </c>
    </row>
    <row r="864" spans="1:9" ht="75" hidden="1">
      <c r="A864" s="57" t="s">
        <v>294</v>
      </c>
      <c r="B864" s="48" t="s">
        <v>506</v>
      </c>
      <c r="C864" s="48" t="s">
        <v>622</v>
      </c>
      <c r="D864" s="48" t="s">
        <v>612</v>
      </c>
      <c r="E864" s="48" t="s">
        <v>407</v>
      </c>
      <c r="F864" s="48"/>
      <c r="G864" s="234">
        <f t="shared" si="81"/>
        <v>0</v>
      </c>
      <c r="H864" s="213">
        <f t="shared" si="85"/>
        <v>0</v>
      </c>
      <c r="I864" s="213">
        <f t="shared" si="85"/>
        <v>0</v>
      </c>
    </row>
    <row r="865" spans="1:9" ht="60" hidden="1">
      <c r="A865" s="57" t="s">
        <v>380</v>
      </c>
      <c r="B865" s="48" t="s">
        <v>506</v>
      </c>
      <c r="C865" s="48" t="s">
        <v>622</v>
      </c>
      <c r="D865" s="48" t="s">
        <v>612</v>
      </c>
      <c r="E865" s="48" t="s">
        <v>381</v>
      </c>
      <c r="F865" s="48"/>
      <c r="G865" s="234">
        <f t="shared" si="81"/>
        <v>0</v>
      </c>
      <c r="H865" s="213">
        <f t="shared" si="85"/>
        <v>0</v>
      </c>
      <c r="I865" s="213">
        <f t="shared" si="85"/>
        <v>0</v>
      </c>
    </row>
    <row r="866" spans="1:9" ht="30" hidden="1">
      <c r="A866" s="57" t="s">
        <v>148</v>
      </c>
      <c r="B866" s="48" t="s">
        <v>506</v>
      </c>
      <c r="C866" s="48" t="s">
        <v>622</v>
      </c>
      <c r="D866" s="48" t="s">
        <v>612</v>
      </c>
      <c r="E866" s="48" t="s">
        <v>1364</v>
      </c>
      <c r="F866" s="48"/>
      <c r="G866" s="234">
        <f t="shared" si="81"/>
        <v>0</v>
      </c>
      <c r="H866" s="213">
        <f t="shared" si="85"/>
        <v>0</v>
      </c>
      <c r="I866" s="213">
        <f t="shared" si="85"/>
        <v>0</v>
      </c>
    </row>
    <row r="867" spans="1:9" ht="30" hidden="1">
      <c r="A867" s="57" t="s">
        <v>458</v>
      </c>
      <c r="B867" s="48" t="s">
        <v>506</v>
      </c>
      <c r="C867" s="48" t="s">
        <v>622</v>
      </c>
      <c r="D867" s="48" t="s">
        <v>612</v>
      </c>
      <c r="E867" s="48" t="s">
        <v>1364</v>
      </c>
      <c r="F867" s="48" t="s">
        <v>501</v>
      </c>
      <c r="G867" s="234">
        <f t="shared" si="81"/>
        <v>0</v>
      </c>
      <c r="H867" s="213">
        <f t="shared" si="85"/>
        <v>0</v>
      </c>
      <c r="I867" s="213">
        <f t="shared" si="85"/>
        <v>0</v>
      </c>
    </row>
    <row r="868" spans="1:9" ht="15" hidden="1">
      <c r="A868" s="57" t="s">
        <v>53</v>
      </c>
      <c r="B868" s="48" t="s">
        <v>506</v>
      </c>
      <c r="C868" s="48" t="s">
        <v>622</v>
      </c>
      <c r="D868" s="48" t="s">
        <v>612</v>
      </c>
      <c r="E868" s="48" t="s">
        <v>1364</v>
      </c>
      <c r="F868" s="48" t="s">
        <v>357</v>
      </c>
      <c r="G868" s="234">
        <f t="shared" si="81"/>
        <v>0</v>
      </c>
      <c r="H868" s="213">
        <v>0</v>
      </c>
      <c r="I868" s="213"/>
    </row>
    <row r="869" spans="1:9" ht="30">
      <c r="A869" s="57" t="s">
        <v>945</v>
      </c>
      <c r="B869" s="48" t="s">
        <v>506</v>
      </c>
      <c r="C869" s="48" t="s">
        <v>622</v>
      </c>
      <c r="D869" s="48" t="s">
        <v>612</v>
      </c>
      <c r="E869" s="48" t="s">
        <v>345</v>
      </c>
      <c r="F869" s="48"/>
      <c r="G869" s="234">
        <f t="shared" si="81"/>
        <v>3840211</v>
      </c>
      <c r="H869" s="213">
        <f>H870</f>
        <v>8081</v>
      </c>
      <c r="I869" s="213">
        <f>I870</f>
        <v>3832130</v>
      </c>
    </row>
    <row r="870" spans="1:9" ht="60">
      <c r="A870" s="57" t="s">
        <v>1179</v>
      </c>
      <c r="B870" s="48" t="s">
        <v>506</v>
      </c>
      <c r="C870" s="48" t="s">
        <v>622</v>
      </c>
      <c r="D870" s="48" t="s">
        <v>612</v>
      </c>
      <c r="E870" s="48" t="s">
        <v>346</v>
      </c>
      <c r="F870" s="48"/>
      <c r="G870" s="234">
        <f t="shared" si="81"/>
        <v>3840211</v>
      </c>
      <c r="H870" s="213">
        <f>H871</f>
        <v>8081</v>
      </c>
      <c r="I870" s="213">
        <f>I871</f>
        <v>3832130</v>
      </c>
    </row>
    <row r="871" spans="1:9" ht="60">
      <c r="A871" s="51" t="s">
        <v>358</v>
      </c>
      <c r="B871" s="52" t="s">
        <v>506</v>
      </c>
      <c r="C871" s="52" t="s">
        <v>622</v>
      </c>
      <c r="D871" s="52" t="s">
        <v>612</v>
      </c>
      <c r="E871" s="52" t="s">
        <v>359</v>
      </c>
      <c r="F871" s="52"/>
      <c r="G871" s="216">
        <f t="shared" si="81"/>
        <v>3840211</v>
      </c>
      <c r="H871" s="251">
        <f>H879+H872+H876</f>
        <v>8081</v>
      </c>
      <c r="I871" s="251">
        <f>I879+I872+I876</f>
        <v>3832130</v>
      </c>
    </row>
    <row r="872" spans="1:9" ht="60">
      <c r="A872" s="51" t="s">
        <v>1518</v>
      </c>
      <c r="B872" s="52" t="s">
        <v>506</v>
      </c>
      <c r="C872" s="52" t="s">
        <v>622</v>
      </c>
      <c r="D872" s="52" t="s">
        <v>612</v>
      </c>
      <c r="E872" s="52" t="s">
        <v>1462</v>
      </c>
      <c r="F872" s="52"/>
      <c r="G872" s="216">
        <f t="shared" si="81"/>
        <v>2157090</v>
      </c>
      <c r="H872" s="251">
        <f>H873</f>
        <v>0</v>
      </c>
      <c r="I872" s="251">
        <f>I873</f>
        <v>2157090</v>
      </c>
    </row>
    <row r="873" spans="1:9" ht="30">
      <c r="A873" s="57" t="s">
        <v>458</v>
      </c>
      <c r="B873" s="52" t="s">
        <v>506</v>
      </c>
      <c r="C873" s="52" t="s">
        <v>622</v>
      </c>
      <c r="D873" s="52" t="s">
        <v>612</v>
      </c>
      <c r="E873" s="52" t="s">
        <v>1462</v>
      </c>
      <c r="F873" s="48" t="s">
        <v>501</v>
      </c>
      <c r="G873" s="216">
        <f t="shared" si="81"/>
        <v>2157090</v>
      </c>
      <c r="H873" s="251">
        <f>H874+H875</f>
        <v>0</v>
      </c>
      <c r="I873" s="251">
        <f>I874+I875</f>
        <v>2157090</v>
      </c>
    </row>
    <row r="874" spans="1:9" ht="15">
      <c r="A874" s="57" t="s">
        <v>385</v>
      </c>
      <c r="B874" s="52" t="s">
        <v>506</v>
      </c>
      <c r="C874" s="52" t="s">
        <v>622</v>
      </c>
      <c r="D874" s="52" t="s">
        <v>612</v>
      </c>
      <c r="E874" s="52" t="s">
        <v>1462</v>
      </c>
      <c r="F874" s="48" t="s">
        <v>386</v>
      </c>
      <c r="G874" s="216">
        <f t="shared" si="81"/>
        <v>214720</v>
      </c>
      <c r="H874" s="251">
        <v>0</v>
      </c>
      <c r="I874" s="251">
        <v>214720</v>
      </c>
    </row>
    <row r="875" spans="1:9" ht="15">
      <c r="A875" s="57" t="s">
        <v>53</v>
      </c>
      <c r="B875" s="52" t="s">
        <v>506</v>
      </c>
      <c r="C875" s="52" t="s">
        <v>622</v>
      </c>
      <c r="D875" s="52" t="s">
        <v>612</v>
      </c>
      <c r="E875" s="52" t="s">
        <v>1462</v>
      </c>
      <c r="F875" s="48" t="s">
        <v>357</v>
      </c>
      <c r="G875" s="216">
        <f t="shared" si="81"/>
        <v>1942370</v>
      </c>
      <c r="H875" s="251">
        <v>0</v>
      </c>
      <c r="I875" s="251">
        <v>1942370</v>
      </c>
    </row>
    <row r="876" spans="1:9" ht="60">
      <c r="A876" s="51" t="s">
        <v>1492</v>
      </c>
      <c r="B876" s="52" t="s">
        <v>506</v>
      </c>
      <c r="C876" s="52" t="s">
        <v>622</v>
      </c>
      <c r="D876" s="52" t="s">
        <v>612</v>
      </c>
      <c r="E876" s="52" t="s">
        <v>1493</v>
      </c>
      <c r="F876" s="52"/>
      <c r="G876" s="216">
        <f t="shared" si="81"/>
        <v>875040</v>
      </c>
      <c r="H876" s="251">
        <f>H877</f>
        <v>0</v>
      </c>
      <c r="I876" s="251">
        <f>I877</f>
        <v>875040</v>
      </c>
    </row>
    <row r="877" spans="1:9" ht="30">
      <c r="A877" s="51" t="s">
        <v>450</v>
      </c>
      <c r="B877" s="52" t="s">
        <v>506</v>
      </c>
      <c r="C877" s="52" t="s">
        <v>622</v>
      </c>
      <c r="D877" s="52" t="s">
        <v>612</v>
      </c>
      <c r="E877" s="52" t="s">
        <v>1493</v>
      </c>
      <c r="F877" s="52" t="s">
        <v>501</v>
      </c>
      <c r="G877" s="216">
        <f t="shared" si="81"/>
        <v>875040</v>
      </c>
      <c r="H877" s="251">
        <f>H878</f>
        <v>0</v>
      </c>
      <c r="I877" s="251">
        <f>I878</f>
        <v>875040</v>
      </c>
    </row>
    <row r="878" spans="1:9" ht="15">
      <c r="A878" s="57" t="s">
        <v>53</v>
      </c>
      <c r="B878" s="52" t="s">
        <v>506</v>
      </c>
      <c r="C878" s="52" t="s">
        <v>622</v>
      </c>
      <c r="D878" s="52" t="s">
        <v>612</v>
      </c>
      <c r="E878" s="52" t="s">
        <v>1493</v>
      </c>
      <c r="F878" s="52" t="s">
        <v>357</v>
      </c>
      <c r="G878" s="216">
        <f t="shared" si="81"/>
        <v>875040</v>
      </c>
      <c r="H878" s="251">
        <v>0</v>
      </c>
      <c r="I878" s="251">
        <v>875040</v>
      </c>
    </row>
    <row r="879" spans="1:9" ht="30">
      <c r="A879" s="51" t="s">
        <v>1303</v>
      </c>
      <c r="B879" s="52" t="s">
        <v>506</v>
      </c>
      <c r="C879" s="52" t="s">
        <v>622</v>
      </c>
      <c r="D879" s="52" t="s">
        <v>612</v>
      </c>
      <c r="E879" s="52" t="s">
        <v>1304</v>
      </c>
      <c r="F879" s="52"/>
      <c r="G879" s="216">
        <f t="shared" si="81"/>
        <v>808081</v>
      </c>
      <c r="H879" s="251">
        <f>H880</f>
        <v>8081</v>
      </c>
      <c r="I879" s="251">
        <f>I880</f>
        <v>800000</v>
      </c>
    </row>
    <row r="880" spans="1:9" ht="27.75" customHeight="1">
      <c r="A880" s="51" t="s">
        <v>458</v>
      </c>
      <c r="B880" s="52" t="s">
        <v>506</v>
      </c>
      <c r="C880" s="52" t="s">
        <v>622</v>
      </c>
      <c r="D880" s="52" t="s">
        <v>612</v>
      </c>
      <c r="E880" s="52" t="s">
        <v>1304</v>
      </c>
      <c r="F880" s="52" t="s">
        <v>501</v>
      </c>
      <c r="G880" s="216">
        <f t="shared" si="81"/>
        <v>808081</v>
      </c>
      <c r="H880" s="251">
        <f>H881+H882</f>
        <v>8081</v>
      </c>
      <c r="I880" s="251">
        <f>I881+I882</f>
        <v>800000</v>
      </c>
    </row>
    <row r="881" spans="1:9" ht="15" hidden="1">
      <c r="A881" s="51" t="s">
        <v>385</v>
      </c>
      <c r="B881" s="52" t="s">
        <v>506</v>
      </c>
      <c r="C881" s="52" t="s">
        <v>622</v>
      </c>
      <c r="D881" s="52" t="s">
        <v>612</v>
      </c>
      <c r="E881" s="52" t="s">
        <v>1304</v>
      </c>
      <c r="F881" s="52" t="s">
        <v>386</v>
      </c>
      <c r="G881" s="216">
        <f t="shared" si="81"/>
        <v>0</v>
      </c>
      <c r="H881" s="251">
        <v>0</v>
      </c>
      <c r="I881" s="251">
        <v>0</v>
      </c>
    </row>
    <row r="882" spans="1:9" ht="15">
      <c r="A882" s="51" t="s">
        <v>53</v>
      </c>
      <c r="B882" s="52" t="s">
        <v>506</v>
      </c>
      <c r="C882" s="52" t="s">
        <v>622</v>
      </c>
      <c r="D882" s="52" t="s">
        <v>612</v>
      </c>
      <c r="E882" s="52" t="s">
        <v>1304</v>
      </c>
      <c r="F882" s="52" t="s">
        <v>357</v>
      </c>
      <c r="G882" s="216">
        <f t="shared" si="81"/>
        <v>808081</v>
      </c>
      <c r="H882" s="251">
        <v>8081</v>
      </c>
      <c r="I882" s="251">
        <v>800000</v>
      </c>
    </row>
    <row r="883" spans="1:9" s="254" customFormat="1" ht="15">
      <c r="A883" s="54" t="s">
        <v>38</v>
      </c>
      <c r="B883" s="55" t="s">
        <v>506</v>
      </c>
      <c r="C883" s="55" t="s">
        <v>622</v>
      </c>
      <c r="D883" s="55" t="s">
        <v>622</v>
      </c>
      <c r="E883" s="58"/>
      <c r="F883" s="58"/>
      <c r="G883" s="233">
        <f t="shared" si="81"/>
        <v>1695581.3599999999</v>
      </c>
      <c r="H883" s="252">
        <f>H884</f>
        <v>1695581.3599999999</v>
      </c>
      <c r="I883" s="209">
        <f>I884</f>
        <v>0</v>
      </c>
    </row>
    <row r="884" spans="1:9" s="254" customFormat="1" ht="30">
      <c r="A884" s="51" t="s">
        <v>1361</v>
      </c>
      <c r="B884" s="52" t="s">
        <v>506</v>
      </c>
      <c r="C884" s="52" t="s">
        <v>622</v>
      </c>
      <c r="D884" s="52" t="s">
        <v>622</v>
      </c>
      <c r="E884" s="52" t="s">
        <v>337</v>
      </c>
      <c r="F884" s="53"/>
      <c r="G884" s="216">
        <f t="shared" si="81"/>
        <v>1695581.3599999999</v>
      </c>
      <c r="H884" s="251">
        <f>H885+H895</f>
        <v>1695581.3599999999</v>
      </c>
      <c r="I884" s="251">
        <f>I885+I895</f>
        <v>0</v>
      </c>
    </row>
    <row r="885" spans="1:9" s="254" customFormat="1" ht="45">
      <c r="A885" s="51" t="s">
        <v>1354</v>
      </c>
      <c r="B885" s="52" t="s">
        <v>506</v>
      </c>
      <c r="C885" s="52" t="s">
        <v>622</v>
      </c>
      <c r="D885" s="52" t="s">
        <v>622</v>
      </c>
      <c r="E885" s="52" t="s">
        <v>429</v>
      </c>
      <c r="F885" s="53"/>
      <c r="G885" s="216">
        <f t="shared" si="81"/>
        <v>3750</v>
      </c>
      <c r="H885" s="251">
        <f>H886+H890</f>
        <v>3750</v>
      </c>
      <c r="I885" s="251">
        <f>I886+I890</f>
        <v>0</v>
      </c>
    </row>
    <row r="886" spans="1:9" s="254" customFormat="1" ht="30">
      <c r="A886" s="51" t="s">
        <v>54</v>
      </c>
      <c r="B886" s="52" t="s">
        <v>506</v>
      </c>
      <c r="C886" s="52" t="s">
        <v>622</v>
      </c>
      <c r="D886" s="52" t="s">
        <v>622</v>
      </c>
      <c r="E886" s="52" t="s">
        <v>55</v>
      </c>
      <c r="F886" s="53"/>
      <c r="G886" s="216">
        <f t="shared" si="81"/>
        <v>3750</v>
      </c>
      <c r="H886" s="251">
        <f aca="true" t="shared" si="86" ref="H886:I888">H887</f>
        <v>3750</v>
      </c>
      <c r="I886" s="251">
        <f t="shared" si="86"/>
        <v>0</v>
      </c>
    </row>
    <row r="887" spans="1:9" s="254" customFormat="1" ht="30">
      <c r="A887" s="51" t="s">
        <v>459</v>
      </c>
      <c r="B887" s="52" t="s">
        <v>506</v>
      </c>
      <c r="C887" s="52" t="s">
        <v>622</v>
      </c>
      <c r="D887" s="52" t="s">
        <v>622</v>
      </c>
      <c r="E887" s="52" t="s">
        <v>56</v>
      </c>
      <c r="F887" s="53"/>
      <c r="G887" s="216">
        <f t="shared" si="81"/>
        <v>3750</v>
      </c>
      <c r="H887" s="251">
        <f t="shared" si="86"/>
        <v>3750</v>
      </c>
      <c r="I887" s="251">
        <f t="shared" si="86"/>
        <v>0</v>
      </c>
    </row>
    <row r="888" spans="1:9" ht="30">
      <c r="A888" s="51" t="s">
        <v>327</v>
      </c>
      <c r="B888" s="52" t="s">
        <v>506</v>
      </c>
      <c r="C888" s="52" t="s">
        <v>622</v>
      </c>
      <c r="D888" s="52" t="s">
        <v>622</v>
      </c>
      <c r="E888" s="52" t="s">
        <v>56</v>
      </c>
      <c r="F888" s="52" t="s">
        <v>495</v>
      </c>
      <c r="G888" s="216">
        <f t="shared" si="81"/>
        <v>3750</v>
      </c>
      <c r="H888" s="251">
        <f t="shared" si="86"/>
        <v>3750</v>
      </c>
      <c r="I888" s="251">
        <f t="shared" si="86"/>
        <v>0</v>
      </c>
    </row>
    <row r="889" spans="1:9" ht="29.25" customHeight="1">
      <c r="A889" s="51" t="s">
        <v>328</v>
      </c>
      <c r="B889" s="52" t="s">
        <v>506</v>
      </c>
      <c r="C889" s="52" t="s">
        <v>622</v>
      </c>
      <c r="D889" s="52" t="s">
        <v>622</v>
      </c>
      <c r="E889" s="52" t="s">
        <v>56</v>
      </c>
      <c r="F889" s="52" t="s">
        <v>329</v>
      </c>
      <c r="G889" s="216">
        <f t="shared" si="81"/>
        <v>3750</v>
      </c>
      <c r="H889" s="251">
        <v>3750</v>
      </c>
      <c r="I889" s="251">
        <v>0</v>
      </c>
    </row>
    <row r="890" spans="1:9" ht="15" hidden="1">
      <c r="A890" s="51" t="s">
        <v>57</v>
      </c>
      <c r="B890" s="52" t="s">
        <v>506</v>
      </c>
      <c r="C890" s="52" t="s">
        <v>622</v>
      </c>
      <c r="D890" s="52" t="s">
        <v>622</v>
      </c>
      <c r="E890" s="52" t="s">
        <v>58</v>
      </c>
      <c r="F890" s="52"/>
      <c r="G890" s="216">
        <f t="shared" si="81"/>
        <v>0</v>
      </c>
      <c r="H890" s="251">
        <f>H891</f>
        <v>0</v>
      </c>
      <c r="I890" s="251">
        <f>I891+I893</f>
        <v>0</v>
      </c>
    </row>
    <row r="891" spans="1:9" ht="30" hidden="1">
      <c r="A891" s="51" t="s">
        <v>327</v>
      </c>
      <c r="B891" s="52" t="s">
        <v>506</v>
      </c>
      <c r="C891" s="52" t="s">
        <v>622</v>
      </c>
      <c r="D891" s="52" t="s">
        <v>622</v>
      </c>
      <c r="E891" s="52" t="s">
        <v>58</v>
      </c>
      <c r="F891" s="52" t="s">
        <v>495</v>
      </c>
      <c r="G891" s="216">
        <f t="shared" si="81"/>
        <v>0</v>
      </c>
      <c r="H891" s="251">
        <f>H892</f>
        <v>0</v>
      </c>
      <c r="I891" s="251">
        <f>I892</f>
        <v>0</v>
      </c>
    </row>
    <row r="892" spans="1:9" ht="30" hidden="1">
      <c r="A892" s="51" t="s">
        <v>328</v>
      </c>
      <c r="B892" s="52" t="s">
        <v>506</v>
      </c>
      <c r="C892" s="52" t="s">
        <v>622</v>
      </c>
      <c r="D892" s="52" t="s">
        <v>622</v>
      </c>
      <c r="E892" s="52" t="s">
        <v>58</v>
      </c>
      <c r="F892" s="52" t="s">
        <v>329</v>
      </c>
      <c r="G892" s="216">
        <f t="shared" si="81"/>
        <v>0</v>
      </c>
      <c r="H892" s="251">
        <v>0</v>
      </c>
      <c r="I892" s="251">
        <v>0</v>
      </c>
    </row>
    <row r="893" spans="1:9" ht="15" hidden="1">
      <c r="A893" s="51" t="s">
        <v>454</v>
      </c>
      <c r="B893" s="52" t="s">
        <v>506</v>
      </c>
      <c r="C893" s="52" t="s">
        <v>622</v>
      </c>
      <c r="D893" s="52" t="s">
        <v>622</v>
      </c>
      <c r="E893" s="52" t="s">
        <v>58</v>
      </c>
      <c r="F893" s="52" t="s">
        <v>504</v>
      </c>
      <c r="G893" s="216">
        <f t="shared" si="81"/>
        <v>0</v>
      </c>
      <c r="H893" s="251">
        <f>H894</f>
        <v>0</v>
      </c>
      <c r="I893" s="251">
        <f>I894</f>
        <v>0</v>
      </c>
    </row>
    <row r="894" spans="1:9" ht="15" hidden="1">
      <c r="A894" s="51" t="s">
        <v>59</v>
      </c>
      <c r="B894" s="52" t="s">
        <v>506</v>
      </c>
      <c r="C894" s="52" t="s">
        <v>622</v>
      </c>
      <c r="D894" s="52" t="s">
        <v>622</v>
      </c>
      <c r="E894" s="52" t="s">
        <v>58</v>
      </c>
      <c r="F894" s="52" t="s">
        <v>60</v>
      </c>
      <c r="G894" s="216">
        <f t="shared" si="81"/>
        <v>0</v>
      </c>
      <c r="H894" s="251">
        <v>0</v>
      </c>
      <c r="I894" s="251">
        <v>0</v>
      </c>
    </row>
    <row r="895" spans="1:9" ht="32.25" customHeight="1">
      <c r="A895" s="51" t="s">
        <v>1365</v>
      </c>
      <c r="B895" s="52" t="s">
        <v>506</v>
      </c>
      <c r="C895" s="52" t="s">
        <v>622</v>
      </c>
      <c r="D895" s="52" t="s">
        <v>622</v>
      </c>
      <c r="E895" s="52" t="s">
        <v>61</v>
      </c>
      <c r="F895" s="53"/>
      <c r="G895" s="216">
        <f t="shared" si="81"/>
        <v>1691831.3599999999</v>
      </c>
      <c r="H895" s="251">
        <f>H896+H903+H911</f>
        <v>1691831.3599999999</v>
      </c>
      <c r="I895" s="251">
        <f>I896+I903+I911</f>
        <v>0</v>
      </c>
    </row>
    <row r="896" spans="1:9" ht="30">
      <c r="A896" s="51" t="s">
        <v>39</v>
      </c>
      <c r="B896" s="52" t="s">
        <v>506</v>
      </c>
      <c r="C896" s="52" t="s">
        <v>622</v>
      </c>
      <c r="D896" s="52" t="s">
        <v>622</v>
      </c>
      <c r="E896" s="52" t="s">
        <v>40</v>
      </c>
      <c r="F896" s="53"/>
      <c r="G896" s="216">
        <f t="shared" si="81"/>
        <v>78836</v>
      </c>
      <c r="H896" s="251">
        <f>H897</f>
        <v>78836</v>
      </c>
      <c r="I896" s="251">
        <f>I897</f>
        <v>0</v>
      </c>
    </row>
    <row r="897" spans="1:9" ht="15">
      <c r="A897" s="51" t="s">
        <v>41</v>
      </c>
      <c r="B897" s="52" t="s">
        <v>506</v>
      </c>
      <c r="C897" s="52" t="s">
        <v>622</v>
      </c>
      <c r="D897" s="52" t="s">
        <v>622</v>
      </c>
      <c r="E897" s="52" t="s">
        <v>42</v>
      </c>
      <c r="F897" s="53"/>
      <c r="G897" s="216">
        <f t="shared" si="81"/>
        <v>78836</v>
      </c>
      <c r="H897" s="251">
        <f>H898+H900</f>
        <v>78836</v>
      </c>
      <c r="I897" s="251">
        <f>I898+I900</f>
        <v>0</v>
      </c>
    </row>
    <row r="898" spans="1:9" ht="30">
      <c r="A898" s="51" t="s">
        <v>327</v>
      </c>
      <c r="B898" s="52" t="s">
        <v>506</v>
      </c>
      <c r="C898" s="52" t="s">
        <v>622</v>
      </c>
      <c r="D898" s="52" t="s">
        <v>622</v>
      </c>
      <c r="E898" s="52" t="s">
        <v>42</v>
      </c>
      <c r="F898" s="52" t="s">
        <v>495</v>
      </c>
      <c r="G898" s="216">
        <f t="shared" si="81"/>
        <v>9936</v>
      </c>
      <c r="H898" s="251">
        <f>H899</f>
        <v>9936</v>
      </c>
      <c r="I898" s="251">
        <f>I899</f>
        <v>0</v>
      </c>
    </row>
    <row r="899" spans="1:9" ht="30">
      <c r="A899" s="51" t="s">
        <v>328</v>
      </c>
      <c r="B899" s="52" t="s">
        <v>506</v>
      </c>
      <c r="C899" s="52" t="s">
        <v>622</v>
      </c>
      <c r="D899" s="52" t="s">
        <v>622</v>
      </c>
      <c r="E899" s="52" t="s">
        <v>42</v>
      </c>
      <c r="F899" s="52" t="s">
        <v>329</v>
      </c>
      <c r="G899" s="216">
        <f t="shared" si="81"/>
        <v>9936</v>
      </c>
      <c r="H899" s="251">
        <v>9936</v>
      </c>
      <c r="I899" s="251">
        <v>0</v>
      </c>
    </row>
    <row r="900" spans="1:9" ht="15">
      <c r="A900" s="51" t="s">
        <v>454</v>
      </c>
      <c r="B900" s="52" t="s">
        <v>506</v>
      </c>
      <c r="C900" s="52" t="s">
        <v>622</v>
      </c>
      <c r="D900" s="52" t="s">
        <v>622</v>
      </c>
      <c r="E900" s="52" t="s">
        <v>42</v>
      </c>
      <c r="F900" s="52" t="s">
        <v>504</v>
      </c>
      <c r="G900" s="216">
        <f t="shared" si="81"/>
        <v>68900</v>
      </c>
      <c r="H900" s="251">
        <f>H901+H902</f>
        <v>68900</v>
      </c>
      <c r="I900" s="251">
        <f>I901+I902</f>
        <v>0</v>
      </c>
    </row>
    <row r="901" spans="1:9" ht="15">
      <c r="A901" s="51" t="s">
        <v>59</v>
      </c>
      <c r="B901" s="52" t="s">
        <v>506</v>
      </c>
      <c r="C901" s="52" t="s">
        <v>622</v>
      </c>
      <c r="D901" s="52" t="s">
        <v>622</v>
      </c>
      <c r="E901" s="52" t="s">
        <v>42</v>
      </c>
      <c r="F901" s="52" t="s">
        <v>60</v>
      </c>
      <c r="G901" s="216">
        <f t="shared" si="81"/>
        <v>55000</v>
      </c>
      <c r="H901" s="251">
        <v>55000</v>
      </c>
      <c r="I901" s="251">
        <v>0</v>
      </c>
    </row>
    <row r="902" spans="1:9" ht="15">
      <c r="A902" s="51" t="s">
        <v>291</v>
      </c>
      <c r="B902" s="52" t="s">
        <v>506</v>
      </c>
      <c r="C902" s="52" t="s">
        <v>622</v>
      </c>
      <c r="D902" s="52" t="s">
        <v>622</v>
      </c>
      <c r="E902" s="52" t="s">
        <v>42</v>
      </c>
      <c r="F902" s="52" t="s">
        <v>290</v>
      </c>
      <c r="G902" s="216">
        <f t="shared" si="81"/>
        <v>13900</v>
      </c>
      <c r="H902" s="251">
        <v>13900</v>
      </c>
      <c r="I902" s="251">
        <v>0</v>
      </c>
    </row>
    <row r="903" spans="1:9" ht="15">
      <c r="A903" s="51" t="s">
        <v>62</v>
      </c>
      <c r="B903" s="52" t="s">
        <v>506</v>
      </c>
      <c r="C903" s="52" t="s">
        <v>622</v>
      </c>
      <c r="D903" s="52" t="s">
        <v>622</v>
      </c>
      <c r="E903" s="52" t="s">
        <v>63</v>
      </c>
      <c r="F903" s="53"/>
      <c r="G903" s="216">
        <f t="shared" si="81"/>
        <v>1495015.3599999999</v>
      </c>
      <c r="H903" s="251">
        <f>H904+H908</f>
        <v>1495015.3599999999</v>
      </c>
      <c r="I903" s="251">
        <f>I904+I908</f>
        <v>0</v>
      </c>
    </row>
    <row r="904" spans="1:9" ht="30">
      <c r="A904" s="51" t="s">
        <v>460</v>
      </c>
      <c r="B904" s="52" t="s">
        <v>506</v>
      </c>
      <c r="C904" s="52" t="s">
        <v>622</v>
      </c>
      <c r="D904" s="52" t="s">
        <v>622</v>
      </c>
      <c r="E904" s="52" t="s">
        <v>64</v>
      </c>
      <c r="F904" s="53"/>
      <c r="G904" s="216">
        <f t="shared" si="81"/>
        <v>874440</v>
      </c>
      <c r="H904" s="251">
        <f>H905</f>
        <v>874440</v>
      </c>
      <c r="I904" s="251">
        <f>I905</f>
        <v>0</v>
      </c>
    </row>
    <row r="905" spans="1:9" ht="30">
      <c r="A905" s="51" t="s">
        <v>458</v>
      </c>
      <c r="B905" s="52" t="s">
        <v>506</v>
      </c>
      <c r="C905" s="52" t="s">
        <v>622</v>
      </c>
      <c r="D905" s="52" t="s">
        <v>622</v>
      </c>
      <c r="E905" s="52" t="s">
        <v>64</v>
      </c>
      <c r="F905" s="52" t="s">
        <v>501</v>
      </c>
      <c r="G905" s="216">
        <f t="shared" si="81"/>
        <v>874440</v>
      </c>
      <c r="H905" s="251">
        <f>H906+H907</f>
        <v>874440</v>
      </c>
      <c r="I905" s="251">
        <f>I906+I907</f>
        <v>0</v>
      </c>
    </row>
    <row r="906" spans="1:9" ht="15">
      <c r="A906" s="51" t="s">
        <v>385</v>
      </c>
      <c r="B906" s="52" t="s">
        <v>506</v>
      </c>
      <c r="C906" s="52" t="s">
        <v>622</v>
      </c>
      <c r="D906" s="52" t="s">
        <v>622</v>
      </c>
      <c r="E906" s="52" t="s">
        <v>64</v>
      </c>
      <c r="F906" s="52" t="s">
        <v>386</v>
      </c>
      <c r="G906" s="216">
        <f t="shared" si="81"/>
        <v>844200</v>
      </c>
      <c r="H906" s="251">
        <v>844200</v>
      </c>
      <c r="I906" s="251">
        <v>0</v>
      </c>
    </row>
    <row r="907" spans="1:9" ht="15">
      <c r="A907" s="51" t="s">
        <v>53</v>
      </c>
      <c r="B907" s="52" t="s">
        <v>506</v>
      </c>
      <c r="C907" s="52" t="s">
        <v>622</v>
      </c>
      <c r="D907" s="52" t="s">
        <v>622</v>
      </c>
      <c r="E907" s="52" t="s">
        <v>64</v>
      </c>
      <c r="F907" s="52" t="s">
        <v>357</v>
      </c>
      <c r="G907" s="216">
        <f t="shared" si="81"/>
        <v>30240</v>
      </c>
      <c r="H907" s="251">
        <v>30240</v>
      </c>
      <c r="I907" s="251">
        <v>0</v>
      </c>
    </row>
    <row r="908" spans="1:9" ht="15">
      <c r="A908" s="51" t="s">
        <v>461</v>
      </c>
      <c r="B908" s="52" t="s">
        <v>506</v>
      </c>
      <c r="C908" s="52" t="s">
        <v>622</v>
      </c>
      <c r="D908" s="52" t="s">
        <v>622</v>
      </c>
      <c r="E908" s="52" t="s">
        <v>65</v>
      </c>
      <c r="F908" s="53"/>
      <c r="G908" s="216">
        <f>H908+I908</f>
        <v>620575.36</v>
      </c>
      <c r="H908" s="251">
        <f>H909</f>
        <v>620575.36</v>
      </c>
      <c r="I908" s="251">
        <f>I909</f>
        <v>0</v>
      </c>
    </row>
    <row r="909" spans="1:9" ht="15">
      <c r="A909" s="51" t="s">
        <v>454</v>
      </c>
      <c r="B909" s="52" t="s">
        <v>506</v>
      </c>
      <c r="C909" s="52" t="s">
        <v>622</v>
      </c>
      <c r="D909" s="52" t="s">
        <v>622</v>
      </c>
      <c r="E909" s="52" t="s">
        <v>65</v>
      </c>
      <c r="F909" s="52">
        <v>300</v>
      </c>
      <c r="G909" s="216">
        <f>H909+I909</f>
        <v>620575.36</v>
      </c>
      <c r="H909" s="251">
        <f>H910</f>
        <v>620575.36</v>
      </c>
      <c r="I909" s="251">
        <f>I910</f>
        <v>0</v>
      </c>
    </row>
    <row r="910" spans="1:9" ht="30">
      <c r="A910" s="51" t="s">
        <v>417</v>
      </c>
      <c r="B910" s="52" t="s">
        <v>506</v>
      </c>
      <c r="C910" s="52" t="s">
        <v>622</v>
      </c>
      <c r="D910" s="52" t="s">
        <v>622</v>
      </c>
      <c r="E910" s="52" t="s">
        <v>65</v>
      </c>
      <c r="F910" s="52" t="s">
        <v>418</v>
      </c>
      <c r="G910" s="216">
        <f>H910+I910</f>
        <v>620575.36</v>
      </c>
      <c r="H910" s="251">
        <v>620575.36</v>
      </c>
      <c r="I910" s="251">
        <v>0</v>
      </c>
    </row>
    <row r="911" spans="1:9" ht="15">
      <c r="A911" s="51" t="s">
        <v>66</v>
      </c>
      <c r="B911" s="52" t="s">
        <v>506</v>
      </c>
      <c r="C911" s="52" t="s">
        <v>622</v>
      </c>
      <c r="D911" s="52" t="s">
        <v>622</v>
      </c>
      <c r="E911" s="52" t="s">
        <v>67</v>
      </c>
      <c r="F911" s="53"/>
      <c r="G911" s="216">
        <f aca="true" t="shared" si="87" ref="G911:G1000">H911+I911</f>
        <v>117980</v>
      </c>
      <c r="H911" s="251">
        <f aca="true" t="shared" si="88" ref="H911:I913">H912</f>
        <v>117980</v>
      </c>
      <c r="I911" s="251">
        <f t="shared" si="88"/>
        <v>0</v>
      </c>
    </row>
    <row r="912" spans="1:9" ht="45">
      <c r="A912" s="51" t="s">
        <v>68</v>
      </c>
      <c r="B912" s="52" t="s">
        <v>506</v>
      </c>
      <c r="C912" s="52" t="s">
        <v>622</v>
      </c>
      <c r="D912" s="52" t="s">
        <v>622</v>
      </c>
      <c r="E912" s="52" t="s">
        <v>69</v>
      </c>
      <c r="F912" s="53"/>
      <c r="G912" s="216">
        <f t="shared" si="87"/>
        <v>117980</v>
      </c>
      <c r="H912" s="251">
        <f t="shared" si="88"/>
        <v>117980</v>
      </c>
      <c r="I912" s="251">
        <f t="shared" si="88"/>
        <v>0</v>
      </c>
    </row>
    <row r="913" spans="1:9" ht="30">
      <c r="A913" s="51" t="s">
        <v>327</v>
      </c>
      <c r="B913" s="52" t="s">
        <v>506</v>
      </c>
      <c r="C913" s="52" t="s">
        <v>622</v>
      </c>
      <c r="D913" s="52" t="s">
        <v>622</v>
      </c>
      <c r="E913" s="52" t="s">
        <v>69</v>
      </c>
      <c r="F913" s="52" t="s">
        <v>495</v>
      </c>
      <c r="G913" s="216">
        <f t="shared" si="87"/>
        <v>117980</v>
      </c>
      <c r="H913" s="251">
        <f t="shared" si="88"/>
        <v>117980</v>
      </c>
      <c r="I913" s="251">
        <f t="shared" si="88"/>
        <v>0</v>
      </c>
    </row>
    <row r="914" spans="1:9" ht="30">
      <c r="A914" s="51" t="s">
        <v>328</v>
      </c>
      <c r="B914" s="52" t="s">
        <v>506</v>
      </c>
      <c r="C914" s="52" t="s">
        <v>622</v>
      </c>
      <c r="D914" s="52" t="s">
        <v>622</v>
      </c>
      <c r="E914" s="52" t="s">
        <v>69</v>
      </c>
      <c r="F914" s="52" t="s">
        <v>329</v>
      </c>
      <c r="G914" s="216">
        <f t="shared" si="87"/>
        <v>117980</v>
      </c>
      <c r="H914" s="251">
        <v>117980</v>
      </c>
      <c r="I914" s="251">
        <v>0</v>
      </c>
    </row>
    <row r="915" spans="1:9" ht="15">
      <c r="A915" s="54" t="s">
        <v>625</v>
      </c>
      <c r="B915" s="55" t="s">
        <v>506</v>
      </c>
      <c r="C915" s="55" t="s">
        <v>622</v>
      </c>
      <c r="D915" s="55" t="s">
        <v>619</v>
      </c>
      <c r="E915" s="58"/>
      <c r="F915" s="58"/>
      <c r="G915" s="233">
        <f t="shared" si="87"/>
        <v>7673814.84</v>
      </c>
      <c r="H915" s="252">
        <f>H916+H937+H952</f>
        <v>6457031.36</v>
      </c>
      <c r="I915" s="252">
        <f>I916+I937+I952</f>
        <v>1216783.48</v>
      </c>
    </row>
    <row r="916" spans="1:9" ht="30">
      <c r="A916" s="51" t="s">
        <v>1361</v>
      </c>
      <c r="B916" s="52" t="s">
        <v>506</v>
      </c>
      <c r="C916" s="52" t="s">
        <v>622</v>
      </c>
      <c r="D916" s="52" t="s">
        <v>619</v>
      </c>
      <c r="E916" s="52" t="s">
        <v>337</v>
      </c>
      <c r="F916" s="264"/>
      <c r="G916" s="216">
        <f t="shared" si="87"/>
        <v>7150369.04</v>
      </c>
      <c r="H916" s="251">
        <f>H917+H932+H927</f>
        <v>6457031.36</v>
      </c>
      <c r="I916" s="251">
        <f>I917+I932+I927</f>
        <v>693337.68</v>
      </c>
    </row>
    <row r="917" spans="1:9" ht="30">
      <c r="A917" s="51" t="s">
        <v>430</v>
      </c>
      <c r="B917" s="52" t="s">
        <v>506</v>
      </c>
      <c r="C917" s="52" t="s">
        <v>622</v>
      </c>
      <c r="D917" s="52" t="s">
        <v>619</v>
      </c>
      <c r="E917" s="52" t="s">
        <v>431</v>
      </c>
      <c r="F917" s="264"/>
      <c r="G917" s="216">
        <f t="shared" si="87"/>
        <v>5383084.08</v>
      </c>
      <c r="H917" s="251">
        <f>H918</f>
        <v>5383084.08</v>
      </c>
      <c r="I917" s="251">
        <f>I918</f>
        <v>0</v>
      </c>
    </row>
    <row r="918" spans="1:9" ht="60">
      <c r="A918" s="51" t="s">
        <v>70</v>
      </c>
      <c r="B918" s="52" t="s">
        <v>506</v>
      </c>
      <c r="C918" s="52" t="s">
        <v>622</v>
      </c>
      <c r="D918" s="52" t="s">
        <v>619</v>
      </c>
      <c r="E918" s="52" t="s">
        <v>71</v>
      </c>
      <c r="F918" s="264"/>
      <c r="G918" s="216">
        <f t="shared" si="87"/>
        <v>5383084.08</v>
      </c>
      <c r="H918" s="251">
        <f>H919+H921+H923+H925</f>
        <v>5383084.08</v>
      </c>
      <c r="I918" s="251">
        <f>I919+I921+I923+I925</f>
        <v>0</v>
      </c>
    </row>
    <row r="919" spans="1:9" ht="60">
      <c r="A919" s="51" t="s">
        <v>492</v>
      </c>
      <c r="B919" s="52" t="s">
        <v>506</v>
      </c>
      <c r="C919" s="52" t="s">
        <v>622</v>
      </c>
      <c r="D919" s="52" t="s">
        <v>619</v>
      </c>
      <c r="E919" s="52" t="s">
        <v>71</v>
      </c>
      <c r="F919" s="52" t="s">
        <v>498</v>
      </c>
      <c r="G919" s="216">
        <f t="shared" si="87"/>
        <v>3607086.3</v>
      </c>
      <c r="H919" s="251">
        <f>H920</f>
        <v>3607086.3</v>
      </c>
      <c r="I919" s="251">
        <f>I920</f>
        <v>0</v>
      </c>
    </row>
    <row r="920" spans="1:9" ht="30">
      <c r="A920" s="51" t="s">
        <v>325</v>
      </c>
      <c r="B920" s="52" t="s">
        <v>506</v>
      </c>
      <c r="C920" s="52" t="s">
        <v>622</v>
      </c>
      <c r="D920" s="52" t="s">
        <v>619</v>
      </c>
      <c r="E920" s="52" t="s">
        <v>71</v>
      </c>
      <c r="F920" s="52" t="s">
        <v>326</v>
      </c>
      <c r="G920" s="216">
        <f t="shared" si="87"/>
        <v>3607086.3</v>
      </c>
      <c r="H920" s="251">
        <v>3607086.3</v>
      </c>
      <c r="I920" s="251">
        <v>0</v>
      </c>
    </row>
    <row r="921" spans="1:9" ht="30">
      <c r="A921" s="51" t="s">
        <v>327</v>
      </c>
      <c r="B921" s="52" t="s">
        <v>506</v>
      </c>
      <c r="C921" s="52" t="s">
        <v>622</v>
      </c>
      <c r="D921" s="52" t="s">
        <v>619</v>
      </c>
      <c r="E921" s="52" t="s">
        <v>71</v>
      </c>
      <c r="F921" s="48" t="s">
        <v>495</v>
      </c>
      <c r="G921" s="216">
        <f t="shared" si="87"/>
        <v>1745497.78</v>
      </c>
      <c r="H921" s="251">
        <f>H922</f>
        <v>1745497.78</v>
      </c>
      <c r="I921" s="251">
        <f>I922</f>
        <v>0</v>
      </c>
    </row>
    <row r="922" spans="1:9" ht="30">
      <c r="A922" s="51" t="s">
        <v>328</v>
      </c>
      <c r="B922" s="52" t="s">
        <v>506</v>
      </c>
      <c r="C922" s="52" t="s">
        <v>622</v>
      </c>
      <c r="D922" s="52" t="s">
        <v>619</v>
      </c>
      <c r="E922" s="52" t="s">
        <v>71</v>
      </c>
      <c r="F922" s="48" t="s">
        <v>329</v>
      </c>
      <c r="G922" s="216">
        <f t="shared" si="87"/>
        <v>1745497.78</v>
      </c>
      <c r="H922" s="251">
        <v>1745497.78</v>
      </c>
      <c r="I922" s="251">
        <v>0</v>
      </c>
    </row>
    <row r="923" spans="1:9" ht="15">
      <c r="A923" s="51" t="s">
        <v>454</v>
      </c>
      <c r="B923" s="52" t="s">
        <v>506</v>
      </c>
      <c r="C923" s="52" t="s">
        <v>622</v>
      </c>
      <c r="D923" s="52" t="s">
        <v>619</v>
      </c>
      <c r="E923" s="52" t="s">
        <v>71</v>
      </c>
      <c r="F923" s="48" t="s">
        <v>504</v>
      </c>
      <c r="G923" s="216">
        <f t="shared" si="87"/>
        <v>21500</v>
      </c>
      <c r="H923" s="251">
        <f>H924</f>
        <v>21500</v>
      </c>
      <c r="I923" s="251">
        <f>I924</f>
        <v>0</v>
      </c>
    </row>
    <row r="924" spans="1:9" ht="15">
      <c r="A924" s="51" t="s">
        <v>291</v>
      </c>
      <c r="B924" s="52" t="s">
        <v>506</v>
      </c>
      <c r="C924" s="52" t="s">
        <v>622</v>
      </c>
      <c r="D924" s="52" t="s">
        <v>619</v>
      </c>
      <c r="E924" s="52" t="s">
        <v>71</v>
      </c>
      <c r="F924" s="48" t="s">
        <v>290</v>
      </c>
      <c r="G924" s="216">
        <f t="shared" si="87"/>
        <v>21500</v>
      </c>
      <c r="H924" s="251">
        <v>21500</v>
      </c>
      <c r="I924" s="251">
        <v>0</v>
      </c>
    </row>
    <row r="925" spans="1:9" ht="15">
      <c r="A925" s="57" t="s">
        <v>494</v>
      </c>
      <c r="B925" s="52" t="s">
        <v>506</v>
      </c>
      <c r="C925" s="52" t="s">
        <v>622</v>
      </c>
      <c r="D925" s="52" t="s">
        <v>619</v>
      </c>
      <c r="E925" s="52" t="s">
        <v>71</v>
      </c>
      <c r="F925" s="48" t="s">
        <v>500</v>
      </c>
      <c r="G925" s="216">
        <f t="shared" si="87"/>
        <v>9000</v>
      </c>
      <c r="H925" s="251">
        <f>H926</f>
        <v>9000</v>
      </c>
      <c r="I925" s="251">
        <f>I926</f>
        <v>0</v>
      </c>
    </row>
    <row r="926" spans="1:9" ht="14.25" customHeight="1">
      <c r="A926" s="51" t="s">
        <v>330</v>
      </c>
      <c r="B926" s="52" t="s">
        <v>506</v>
      </c>
      <c r="C926" s="52" t="s">
        <v>622</v>
      </c>
      <c r="D926" s="52" t="s">
        <v>619</v>
      </c>
      <c r="E926" s="52" t="s">
        <v>71</v>
      </c>
      <c r="F926" s="48" t="s">
        <v>331</v>
      </c>
      <c r="G926" s="216">
        <f t="shared" si="87"/>
        <v>9000</v>
      </c>
      <c r="H926" s="251">
        <v>9000</v>
      </c>
      <c r="I926" s="251">
        <v>0</v>
      </c>
    </row>
    <row r="927" spans="1:9" ht="60" hidden="1">
      <c r="A927" s="51" t="s">
        <v>1366</v>
      </c>
      <c r="B927" s="52" t="s">
        <v>506</v>
      </c>
      <c r="C927" s="52" t="s">
        <v>622</v>
      </c>
      <c r="D927" s="52" t="s">
        <v>619</v>
      </c>
      <c r="E927" s="52" t="s">
        <v>1367</v>
      </c>
      <c r="F927" s="48"/>
      <c r="G927" s="216">
        <f t="shared" si="87"/>
        <v>0</v>
      </c>
      <c r="H927" s="251">
        <f aca="true" t="shared" si="89" ref="H927:I930">H928</f>
        <v>0</v>
      </c>
      <c r="I927" s="251">
        <f t="shared" si="89"/>
        <v>0</v>
      </c>
    </row>
    <row r="928" spans="1:9" ht="30" hidden="1">
      <c r="A928" s="51" t="s">
        <v>1368</v>
      </c>
      <c r="B928" s="52" t="s">
        <v>506</v>
      </c>
      <c r="C928" s="52" t="s">
        <v>622</v>
      </c>
      <c r="D928" s="52" t="s">
        <v>619</v>
      </c>
      <c r="E928" s="52" t="s">
        <v>1369</v>
      </c>
      <c r="F928" s="48"/>
      <c r="G928" s="216">
        <f t="shared" si="87"/>
        <v>0</v>
      </c>
      <c r="H928" s="251">
        <f t="shared" si="89"/>
        <v>0</v>
      </c>
      <c r="I928" s="251">
        <f t="shared" si="89"/>
        <v>0</v>
      </c>
    </row>
    <row r="929" spans="1:9" ht="30" hidden="1">
      <c r="A929" s="51" t="s">
        <v>1370</v>
      </c>
      <c r="B929" s="52" t="s">
        <v>506</v>
      </c>
      <c r="C929" s="52" t="s">
        <v>622</v>
      </c>
      <c r="D929" s="52" t="s">
        <v>619</v>
      </c>
      <c r="E929" s="52" t="s">
        <v>1371</v>
      </c>
      <c r="F929" s="48"/>
      <c r="G929" s="216">
        <f t="shared" si="87"/>
        <v>0</v>
      </c>
      <c r="H929" s="251">
        <f t="shared" si="89"/>
        <v>0</v>
      </c>
      <c r="I929" s="251">
        <f t="shared" si="89"/>
        <v>0</v>
      </c>
    </row>
    <row r="930" spans="1:9" ht="30" hidden="1">
      <c r="A930" s="51" t="s">
        <v>327</v>
      </c>
      <c r="B930" s="52" t="s">
        <v>506</v>
      </c>
      <c r="C930" s="52" t="s">
        <v>622</v>
      </c>
      <c r="D930" s="52" t="s">
        <v>619</v>
      </c>
      <c r="E930" s="52" t="s">
        <v>1371</v>
      </c>
      <c r="F930" s="48" t="s">
        <v>495</v>
      </c>
      <c r="G930" s="216">
        <f t="shared" si="87"/>
        <v>0</v>
      </c>
      <c r="H930" s="251">
        <f t="shared" si="89"/>
        <v>0</v>
      </c>
      <c r="I930" s="251">
        <f t="shared" si="89"/>
        <v>0</v>
      </c>
    </row>
    <row r="931" spans="1:9" ht="30" hidden="1">
      <c r="A931" s="51" t="s">
        <v>328</v>
      </c>
      <c r="B931" s="52" t="s">
        <v>506</v>
      </c>
      <c r="C931" s="52" t="s">
        <v>622</v>
      </c>
      <c r="D931" s="52" t="s">
        <v>619</v>
      </c>
      <c r="E931" s="52" t="s">
        <v>1371</v>
      </c>
      <c r="F931" s="48" t="s">
        <v>329</v>
      </c>
      <c r="G931" s="216">
        <f t="shared" si="87"/>
        <v>0</v>
      </c>
      <c r="H931" s="251">
        <v>0</v>
      </c>
      <c r="I931" s="251">
        <v>0</v>
      </c>
    </row>
    <row r="932" spans="1:9" ht="30">
      <c r="A932" s="51" t="s">
        <v>1372</v>
      </c>
      <c r="B932" s="52" t="s">
        <v>506</v>
      </c>
      <c r="C932" s="52" t="s">
        <v>622</v>
      </c>
      <c r="D932" s="52" t="s">
        <v>619</v>
      </c>
      <c r="E932" s="52" t="s">
        <v>338</v>
      </c>
      <c r="F932" s="264"/>
      <c r="G932" s="216">
        <f t="shared" si="87"/>
        <v>1767284.96</v>
      </c>
      <c r="H932" s="251">
        <f>H933</f>
        <v>1073947.28</v>
      </c>
      <c r="I932" s="251">
        <f>I933</f>
        <v>693337.68</v>
      </c>
    </row>
    <row r="933" spans="1:9" ht="15">
      <c r="A933" s="51" t="s">
        <v>322</v>
      </c>
      <c r="B933" s="52" t="s">
        <v>506</v>
      </c>
      <c r="C933" s="52" t="s">
        <v>622</v>
      </c>
      <c r="D933" s="52" t="s">
        <v>619</v>
      </c>
      <c r="E933" s="52" t="s">
        <v>339</v>
      </c>
      <c r="F933" s="264"/>
      <c r="G933" s="216">
        <f t="shared" si="87"/>
        <v>1767284.96</v>
      </c>
      <c r="H933" s="251">
        <f>H934+H945</f>
        <v>1073947.28</v>
      </c>
      <c r="I933" s="251">
        <f>I934+I945</f>
        <v>693337.68</v>
      </c>
    </row>
    <row r="934" spans="1:9" ht="15">
      <c r="A934" s="51" t="s">
        <v>491</v>
      </c>
      <c r="B934" s="52" t="s">
        <v>506</v>
      </c>
      <c r="C934" s="52" t="s">
        <v>622</v>
      </c>
      <c r="D934" s="52" t="s">
        <v>619</v>
      </c>
      <c r="E934" s="52" t="s">
        <v>72</v>
      </c>
      <c r="F934" s="52"/>
      <c r="G934" s="216">
        <f t="shared" si="87"/>
        <v>1073947.28</v>
      </c>
      <c r="H934" s="251">
        <f>H935</f>
        <v>1073947.28</v>
      </c>
      <c r="I934" s="251">
        <f>I935</f>
        <v>0</v>
      </c>
    </row>
    <row r="935" spans="1:9" ht="60">
      <c r="A935" s="51" t="s">
        <v>492</v>
      </c>
      <c r="B935" s="52" t="s">
        <v>506</v>
      </c>
      <c r="C935" s="52" t="s">
        <v>622</v>
      </c>
      <c r="D935" s="52" t="s">
        <v>619</v>
      </c>
      <c r="E935" s="52" t="s">
        <v>72</v>
      </c>
      <c r="F935" s="52" t="s">
        <v>498</v>
      </c>
      <c r="G935" s="216">
        <f t="shared" si="87"/>
        <v>1073947.28</v>
      </c>
      <c r="H935" s="251">
        <f>H936</f>
        <v>1073947.28</v>
      </c>
      <c r="I935" s="251">
        <f>I936</f>
        <v>0</v>
      </c>
    </row>
    <row r="936" spans="1:9" ht="30">
      <c r="A936" s="51" t="s">
        <v>325</v>
      </c>
      <c r="B936" s="52" t="s">
        <v>506</v>
      </c>
      <c r="C936" s="52" t="s">
        <v>622</v>
      </c>
      <c r="D936" s="52" t="s">
        <v>619</v>
      </c>
      <c r="E936" s="52" t="s">
        <v>72</v>
      </c>
      <c r="F936" s="52" t="s">
        <v>326</v>
      </c>
      <c r="G936" s="216">
        <f t="shared" si="87"/>
        <v>1073947.28</v>
      </c>
      <c r="H936" s="251">
        <v>1073947.28</v>
      </c>
      <c r="I936" s="251">
        <v>0</v>
      </c>
    </row>
    <row r="937" spans="1:9" ht="15">
      <c r="A937" s="51" t="s">
        <v>924</v>
      </c>
      <c r="B937" s="52" t="s">
        <v>506</v>
      </c>
      <c r="C937" s="52" t="s">
        <v>622</v>
      </c>
      <c r="D937" s="52" t="s">
        <v>619</v>
      </c>
      <c r="E937" s="52" t="s">
        <v>388</v>
      </c>
      <c r="F937" s="52"/>
      <c r="G937" s="216">
        <f t="shared" si="87"/>
        <v>333100</v>
      </c>
      <c r="H937" s="251">
        <f aca="true" t="shared" si="90" ref="H937:I939">H938</f>
        <v>0</v>
      </c>
      <c r="I937" s="251">
        <f t="shared" si="90"/>
        <v>333100</v>
      </c>
    </row>
    <row r="938" spans="1:9" ht="30">
      <c r="A938" s="51" t="s">
        <v>1373</v>
      </c>
      <c r="B938" s="52" t="s">
        <v>506</v>
      </c>
      <c r="C938" s="52" t="s">
        <v>622</v>
      </c>
      <c r="D938" s="52" t="s">
        <v>619</v>
      </c>
      <c r="E938" s="52" t="s">
        <v>1374</v>
      </c>
      <c r="F938" s="52"/>
      <c r="G938" s="216">
        <f t="shared" si="87"/>
        <v>333100</v>
      </c>
      <c r="H938" s="251">
        <f t="shared" si="90"/>
        <v>0</v>
      </c>
      <c r="I938" s="251">
        <f t="shared" si="90"/>
        <v>333100</v>
      </c>
    </row>
    <row r="939" spans="1:9" ht="15">
      <c r="A939" s="51" t="s">
        <v>322</v>
      </c>
      <c r="B939" s="52" t="s">
        <v>506</v>
      </c>
      <c r="C939" s="52" t="s">
        <v>622</v>
      </c>
      <c r="D939" s="52" t="s">
        <v>619</v>
      </c>
      <c r="E939" s="52" t="s">
        <v>1375</v>
      </c>
      <c r="F939" s="52"/>
      <c r="G939" s="216">
        <f t="shared" si="87"/>
        <v>333100</v>
      </c>
      <c r="H939" s="251">
        <f t="shared" si="90"/>
        <v>0</v>
      </c>
      <c r="I939" s="251">
        <f t="shared" si="90"/>
        <v>333100</v>
      </c>
    </row>
    <row r="940" spans="1:9" ht="30">
      <c r="A940" s="51" t="s">
        <v>1376</v>
      </c>
      <c r="B940" s="52" t="s">
        <v>506</v>
      </c>
      <c r="C940" s="52" t="s">
        <v>622</v>
      </c>
      <c r="D940" s="52" t="s">
        <v>619</v>
      </c>
      <c r="E940" s="52" t="s">
        <v>1377</v>
      </c>
      <c r="F940" s="52"/>
      <c r="G940" s="216">
        <f t="shared" si="87"/>
        <v>333100</v>
      </c>
      <c r="H940" s="251">
        <f>H941+H943</f>
        <v>0</v>
      </c>
      <c r="I940" s="251">
        <f>I941+I943</f>
        <v>333100</v>
      </c>
    </row>
    <row r="941" spans="1:9" ht="60">
      <c r="A941" s="51" t="s">
        <v>492</v>
      </c>
      <c r="B941" s="52" t="s">
        <v>506</v>
      </c>
      <c r="C941" s="52" t="s">
        <v>622</v>
      </c>
      <c r="D941" s="52" t="s">
        <v>619</v>
      </c>
      <c r="E941" s="52" t="s">
        <v>1377</v>
      </c>
      <c r="F941" s="52" t="s">
        <v>498</v>
      </c>
      <c r="G941" s="216">
        <f t="shared" si="87"/>
        <v>254900</v>
      </c>
      <c r="H941" s="251">
        <f>H942</f>
        <v>0</v>
      </c>
      <c r="I941" s="251">
        <f>I942</f>
        <v>254900</v>
      </c>
    </row>
    <row r="942" spans="1:9" ht="30">
      <c r="A942" s="51" t="s">
        <v>325</v>
      </c>
      <c r="B942" s="52" t="s">
        <v>506</v>
      </c>
      <c r="C942" s="52" t="s">
        <v>622</v>
      </c>
      <c r="D942" s="52" t="s">
        <v>619</v>
      </c>
      <c r="E942" s="52" t="s">
        <v>1377</v>
      </c>
      <c r="F942" s="52" t="s">
        <v>326</v>
      </c>
      <c r="G942" s="216">
        <f t="shared" si="87"/>
        <v>254900</v>
      </c>
      <c r="H942" s="251">
        <v>0</v>
      </c>
      <c r="I942" s="251">
        <v>254900</v>
      </c>
    </row>
    <row r="943" spans="1:9" ht="30">
      <c r="A943" s="51" t="s">
        <v>327</v>
      </c>
      <c r="B943" s="52" t="s">
        <v>506</v>
      </c>
      <c r="C943" s="52" t="s">
        <v>622</v>
      </c>
      <c r="D943" s="52" t="s">
        <v>619</v>
      </c>
      <c r="E943" s="52" t="s">
        <v>1377</v>
      </c>
      <c r="F943" s="52" t="s">
        <v>495</v>
      </c>
      <c r="G943" s="216">
        <f t="shared" si="87"/>
        <v>78200</v>
      </c>
      <c r="H943" s="251">
        <f>H944</f>
        <v>0</v>
      </c>
      <c r="I943" s="251">
        <f>I944</f>
        <v>78200</v>
      </c>
    </row>
    <row r="944" spans="1:9" ht="30">
      <c r="A944" s="51" t="s">
        <v>328</v>
      </c>
      <c r="B944" s="52" t="s">
        <v>506</v>
      </c>
      <c r="C944" s="52" t="s">
        <v>622</v>
      </c>
      <c r="D944" s="52" t="s">
        <v>619</v>
      </c>
      <c r="E944" s="52" t="s">
        <v>1377</v>
      </c>
      <c r="F944" s="52" t="s">
        <v>329</v>
      </c>
      <c r="G944" s="216">
        <f t="shared" si="87"/>
        <v>78200</v>
      </c>
      <c r="H944" s="251">
        <v>0</v>
      </c>
      <c r="I944" s="251">
        <v>78200</v>
      </c>
    </row>
    <row r="945" spans="1:9" ht="60">
      <c r="A945" s="51" t="s">
        <v>462</v>
      </c>
      <c r="B945" s="52" t="s">
        <v>506</v>
      </c>
      <c r="C945" s="52" t="s">
        <v>622</v>
      </c>
      <c r="D945" s="52" t="s">
        <v>619</v>
      </c>
      <c r="E945" s="52" t="s">
        <v>73</v>
      </c>
      <c r="F945" s="52"/>
      <c r="G945" s="216">
        <f t="shared" si="87"/>
        <v>693337.68</v>
      </c>
      <c r="H945" s="251">
        <f>H946+H948</f>
        <v>0</v>
      </c>
      <c r="I945" s="251">
        <f>I946+I948+I950</f>
        <v>693337.68</v>
      </c>
    </row>
    <row r="946" spans="1:9" ht="60">
      <c r="A946" s="51" t="s">
        <v>492</v>
      </c>
      <c r="B946" s="52" t="s">
        <v>506</v>
      </c>
      <c r="C946" s="52" t="s">
        <v>622</v>
      </c>
      <c r="D946" s="52" t="s">
        <v>619</v>
      </c>
      <c r="E946" s="52" t="s">
        <v>73</v>
      </c>
      <c r="F946" s="52" t="s">
        <v>498</v>
      </c>
      <c r="G946" s="216">
        <f t="shared" si="87"/>
        <v>673481.68</v>
      </c>
      <c r="H946" s="251">
        <f>H947</f>
        <v>0</v>
      </c>
      <c r="I946" s="251">
        <f>I947</f>
        <v>673481.68</v>
      </c>
    </row>
    <row r="947" spans="1:9" ht="30">
      <c r="A947" s="51" t="s">
        <v>325</v>
      </c>
      <c r="B947" s="52" t="s">
        <v>506</v>
      </c>
      <c r="C947" s="52" t="s">
        <v>622</v>
      </c>
      <c r="D947" s="52" t="s">
        <v>619</v>
      </c>
      <c r="E947" s="52" t="s">
        <v>73</v>
      </c>
      <c r="F947" s="52" t="s">
        <v>326</v>
      </c>
      <c r="G947" s="216">
        <f t="shared" si="87"/>
        <v>673481.68</v>
      </c>
      <c r="H947" s="251">
        <v>0</v>
      </c>
      <c r="I947" s="213">
        <v>673481.68</v>
      </c>
    </row>
    <row r="948" spans="1:9" ht="30">
      <c r="A948" s="51" t="s">
        <v>327</v>
      </c>
      <c r="B948" s="52" t="s">
        <v>506</v>
      </c>
      <c r="C948" s="52" t="s">
        <v>622</v>
      </c>
      <c r="D948" s="52" t="s">
        <v>619</v>
      </c>
      <c r="E948" s="52" t="s">
        <v>73</v>
      </c>
      <c r="F948" s="52" t="s">
        <v>495</v>
      </c>
      <c r="G948" s="216">
        <f t="shared" si="87"/>
        <v>19856</v>
      </c>
      <c r="H948" s="251">
        <f>H949</f>
        <v>0</v>
      </c>
      <c r="I948" s="213">
        <f>I949</f>
        <v>19856</v>
      </c>
    </row>
    <row r="949" spans="1:9" ht="30">
      <c r="A949" s="51" t="s">
        <v>328</v>
      </c>
      <c r="B949" s="52" t="s">
        <v>506</v>
      </c>
      <c r="C949" s="52" t="s">
        <v>622</v>
      </c>
      <c r="D949" s="52" t="s">
        <v>619</v>
      </c>
      <c r="E949" s="52" t="s">
        <v>73</v>
      </c>
      <c r="F949" s="52" t="s">
        <v>329</v>
      </c>
      <c r="G949" s="216">
        <f t="shared" si="87"/>
        <v>19856</v>
      </c>
      <c r="H949" s="251">
        <v>0</v>
      </c>
      <c r="I949" s="213">
        <v>19856</v>
      </c>
    </row>
    <row r="950" spans="1:9" ht="15" hidden="1">
      <c r="A950" s="51" t="s">
        <v>494</v>
      </c>
      <c r="B950" s="52" t="s">
        <v>506</v>
      </c>
      <c r="C950" s="52" t="s">
        <v>622</v>
      </c>
      <c r="D950" s="52" t="s">
        <v>619</v>
      </c>
      <c r="E950" s="52" t="s">
        <v>73</v>
      </c>
      <c r="F950" s="52" t="s">
        <v>500</v>
      </c>
      <c r="G950" s="216">
        <f t="shared" si="87"/>
        <v>0</v>
      </c>
      <c r="H950" s="251">
        <f>H951</f>
        <v>0</v>
      </c>
      <c r="I950" s="251">
        <f>I951</f>
        <v>0</v>
      </c>
    </row>
    <row r="951" spans="1:9" ht="15" hidden="1">
      <c r="A951" s="51" t="s">
        <v>330</v>
      </c>
      <c r="B951" s="52" t="s">
        <v>506</v>
      </c>
      <c r="C951" s="52" t="s">
        <v>622</v>
      </c>
      <c r="D951" s="52" t="s">
        <v>619</v>
      </c>
      <c r="E951" s="52" t="s">
        <v>73</v>
      </c>
      <c r="F951" s="52" t="s">
        <v>331</v>
      </c>
      <c r="G951" s="216">
        <f t="shared" si="87"/>
        <v>0</v>
      </c>
      <c r="H951" s="251">
        <f>H961</f>
        <v>0</v>
      </c>
      <c r="I951" s="251">
        <v>0</v>
      </c>
    </row>
    <row r="952" spans="1:9" ht="30">
      <c r="A952" s="51" t="s">
        <v>945</v>
      </c>
      <c r="B952" s="52" t="s">
        <v>506</v>
      </c>
      <c r="C952" s="52" t="s">
        <v>622</v>
      </c>
      <c r="D952" s="52" t="s">
        <v>619</v>
      </c>
      <c r="E952" s="52" t="s">
        <v>345</v>
      </c>
      <c r="F952" s="53"/>
      <c r="G952" s="216">
        <f t="shared" si="87"/>
        <v>190345.8</v>
      </c>
      <c r="H952" s="251">
        <f aca="true" t="shared" si="91" ref="H952:I959">H953</f>
        <v>0</v>
      </c>
      <c r="I952" s="251">
        <f t="shared" si="91"/>
        <v>190345.8</v>
      </c>
    </row>
    <row r="953" spans="1:9" ht="60">
      <c r="A953" s="51" t="s">
        <v>1179</v>
      </c>
      <c r="B953" s="52" t="s">
        <v>506</v>
      </c>
      <c r="C953" s="52" t="s">
        <v>622</v>
      </c>
      <c r="D953" s="52" t="s">
        <v>619</v>
      </c>
      <c r="E953" s="52" t="s">
        <v>346</v>
      </c>
      <c r="F953" s="53"/>
      <c r="G953" s="216">
        <f t="shared" si="87"/>
        <v>190345.8</v>
      </c>
      <c r="H953" s="251">
        <f t="shared" si="91"/>
        <v>0</v>
      </c>
      <c r="I953" s="251">
        <f t="shared" si="91"/>
        <v>190345.8</v>
      </c>
    </row>
    <row r="954" spans="1:9" ht="60">
      <c r="A954" s="51" t="s">
        <v>358</v>
      </c>
      <c r="B954" s="52" t="s">
        <v>506</v>
      </c>
      <c r="C954" s="52" t="s">
        <v>622</v>
      </c>
      <c r="D954" s="52" t="s">
        <v>619</v>
      </c>
      <c r="E954" s="52" t="s">
        <v>359</v>
      </c>
      <c r="F954" s="53"/>
      <c r="G954" s="216">
        <f t="shared" si="87"/>
        <v>190345.8</v>
      </c>
      <c r="H954" s="251">
        <f>H958+H955</f>
        <v>0</v>
      </c>
      <c r="I954" s="251">
        <f>I958+I955</f>
        <v>190345.8</v>
      </c>
    </row>
    <row r="955" spans="1:9" ht="60">
      <c r="A955" s="51" t="s">
        <v>1518</v>
      </c>
      <c r="B955" s="52" t="s">
        <v>506</v>
      </c>
      <c r="C955" s="52" t="s">
        <v>622</v>
      </c>
      <c r="D955" s="52" t="s">
        <v>619</v>
      </c>
      <c r="E955" s="52" t="s">
        <v>1462</v>
      </c>
      <c r="F955" s="53"/>
      <c r="G955" s="216">
        <f t="shared" si="87"/>
        <v>130000</v>
      </c>
      <c r="H955" s="251">
        <f>H956</f>
        <v>0</v>
      </c>
      <c r="I955" s="251">
        <f>I956</f>
        <v>130000</v>
      </c>
    </row>
    <row r="956" spans="1:9" ht="60">
      <c r="A956" s="51" t="s">
        <v>492</v>
      </c>
      <c r="B956" s="52" t="s">
        <v>506</v>
      </c>
      <c r="C956" s="52" t="s">
        <v>622</v>
      </c>
      <c r="D956" s="52" t="s">
        <v>619</v>
      </c>
      <c r="E956" s="52" t="s">
        <v>1462</v>
      </c>
      <c r="F956" s="52" t="s">
        <v>498</v>
      </c>
      <c r="G956" s="216">
        <f t="shared" si="87"/>
        <v>130000</v>
      </c>
      <c r="H956" s="251">
        <f>H957</f>
        <v>0</v>
      </c>
      <c r="I956" s="251">
        <f>I957</f>
        <v>130000</v>
      </c>
    </row>
    <row r="957" spans="1:9" ht="30">
      <c r="A957" s="51" t="s">
        <v>325</v>
      </c>
      <c r="B957" s="52" t="s">
        <v>506</v>
      </c>
      <c r="C957" s="52" t="s">
        <v>622</v>
      </c>
      <c r="D957" s="52" t="s">
        <v>619</v>
      </c>
      <c r="E957" s="52" t="s">
        <v>1462</v>
      </c>
      <c r="F957" s="52" t="s">
        <v>326</v>
      </c>
      <c r="G957" s="216">
        <f t="shared" si="87"/>
        <v>130000</v>
      </c>
      <c r="H957" s="251">
        <v>0</v>
      </c>
      <c r="I957" s="251">
        <v>130000</v>
      </c>
    </row>
    <row r="958" spans="1:9" ht="90">
      <c r="A958" s="51" t="s">
        <v>1180</v>
      </c>
      <c r="B958" s="52" t="s">
        <v>506</v>
      </c>
      <c r="C958" s="52" t="s">
        <v>622</v>
      </c>
      <c r="D958" s="52" t="s">
        <v>619</v>
      </c>
      <c r="E958" s="52" t="s">
        <v>1181</v>
      </c>
      <c r="F958" s="52"/>
      <c r="G958" s="216">
        <f t="shared" si="87"/>
        <v>60345.8</v>
      </c>
      <c r="H958" s="251">
        <f t="shared" si="91"/>
        <v>0</v>
      </c>
      <c r="I958" s="251">
        <f t="shared" si="91"/>
        <v>60345.8</v>
      </c>
    </row>
    <row r="959" spans="1:9" ht="60">
      <c r="A959" s="51" t="s">
        <v>492</v>
      </c>
      <c r="B959" s="52" t="s">
        <v>506</v>
      </c>
      <c r="C959" s="52" t="s">
        <v>622</v>
      </c>
      <c r="D959" s="52" t="s">
        <v>619</v>
      </c>
      <c r="E959" s="52" t="s">
        <v>1181</v>
      </c>
      <c r="F959" s="52" t="s">
        <v>498</v>
      </c>
      <c r="G959" s="216">
        <f t="shared" si="87"/>
        <v>60345.8</v>
      </c>
      <c r="H959" s="251">
        <f t="shared" si="91"/>
        <v>0</v>
      </c>
      <c r="I959" s="251">
        <f t="shared" si="91"/>
        <v>60345.8</v>
      </c>
    </row>
    <row r="960" spans="1:9" ht="30">
      <c r="A960" s="51" t="s">
        <v>325</v>
      </c>
      <c r="B960" s="52" t="s">
        <v>506</v>
      </c>
      <c r="C960" s="52" t="s">
        <v>622</v>
      </c>
      <c r="D960" s="52" t="s">
        <v>619</v>
      </c>
      <c r="E960" s="52" t="s">
        <v>1181</v>
      </c>
      <c r="F960" s="52" t="s">
        <v>326</v>
      </c>
      <c r="G960" s="216">
        <f t="shared" si="87"/>
        <v>60345.8</v>
      </c>
      <c r="H960" s="251">
        <v>0</v>
      </c>
      <c r="I960" s="251">
        <v>60345.8</v>
      </c>
    </row>
    <row r="961" spans="1:9" ht="15">
      <c r="A961" s="54" t="s">
        <v>631</v>
      </c>
      <c r="B961" s="55" t="s">
        <v>506</v>
      </c>
      <c r="C961" s="55">
        <v>10</v>
      </c>
      <c r="D961" s="58"/>
      <c r="E961" s="55"/>
      <c r="F961" s="55"/>
      <c r="G961" s="233">
        <f t="shared" si="87"/>
        <v>4917613.39</v>
      </c>
      <c r="H961" s="251">
        <f>H962</f>
        <v>0</v>
      </c>
      <c r="I961" s="209">
        <f>I962+I978</f>
        <v>4917613.39</v>
      </c>
    </row>
    <row r="962" spans="1:9" ht="15">
      <c r="A962" s="62" t="s">
        <v>415</v>
      </c>
      <c r="B962" s="55" t="s">
        <v>506</v>
      </c>
      <c r="C962" s="265" t="s">
        <v>630</v>
      </c>
      <c r="D962" s="265" t="s">
        <v>612</v>
      </c>
      <c r="E962" s="62"/>
      <c r="F962" s="62"/>
      <c r="G962" s="233">
        <f t="shared" si="87"/>
        <v>4708476.88</v>
      </c>
      <c r="H962" s="251">
        <f>H963</f>
        <v>0</v>
      </c>
      <c r="I962" s="215">
        <f>I970+I963</f>
        <v>4708476.88</v>
      </c>
    </row>
    <row r="963" spans="1:9" ht="30">
      <c r="A963" s="51" t="s">
        <v>1305</v>
      </c>
      <c r="B963" s="52" t="s">
        <v>506</v>
      </c>
      <c r="C963" s="52">
        <v>10</v>
      </c>
      <c r="D963" s="52" t="s">
        <v>612</v>
      </c>
      <c r="E963" s="52" t="s">
        <v>388</v>
      </c>
      <c r="F963" s="52"/>
      <c r="G963" s="216">
        <f t="shared" si="87"/>
        <v>4708476.88</v>
      </c>
      <c r="H963" s="251">
        <f>H964</f>
        <v>0</v>
      </c>
      <c r="I963" s="216">
        <f>I964</f>
        <v>4708476.88</v>
      </c>
    </row>
    <row r="964" spans="1:9" ht="45">
      <c r="A964" s="51" t="s">
        <v>1306</v>
      </c>
      <c r="B964" s="52" t="s">
        <v>506</v>
      </c>
      <c r="C964" s="52">
        <v>10</v>
      </c>
      <c r="D964" s="52" t="s">
        <v>612</v>
      </c>
      <c r="E964" s="52" t="s">
        <v>411</v>
      </c>
      <c r="F964" s="53"/>
      <c r="G964" s="216">
        <f t="shared" si="87"/>
        <v>4708476.88</v>
      </c>
      <c r="H964" s="251">
        <f>H965</f>
        <v>0</v>
      </c>
      <c r="I964" s="216">
        <f>I965</f>
        <v>4708476.88</v>
      </c>
    </row>
    <row r="965" spans="1:9" ht="58.5" customHeight="1">
      <c r="A965" s="51" t="s">
        <v>419</v>
      </c>
      <c r="B965" s="52" t="s">
        <v>506</v>
      </c>
      <c r="C965" s="52" t="s">
        <v>630</v>
      </c>
      <c r="D965" s="52" t="s">
        <v>612</v>
      </c>
      <c r="E965" s="52" t="s">
        <v>420</v>
      </c>
      <c r="F965" s="52"/>
      <c r="G965" s="216">
        <f t="shared" si="87"/>
        <v>4708476.88</v>
      </c>
      <c r="H965" s="251">
        <f aca="true" t="shared" si="92" ref="H965:H998">H966</f>
        <v>0</v>
      </c>
      <c r="I965" s="216">
        <f>I968+I966</f>
        <v>4708476.88</v>
      </c>
    </row>
    <row r="966" spans="1:9" ht="30" hidden="1">
      <c r="A966" s="51" t="s">
        <v>327</v>
      </c>
      <c r="B966" s="52" t="s">
        <v>506</v>
      </c>
      <c r="C966" s="52" t="s">
        <v>630</v>
      </c>
      <c r="D966" s="52" t="s">
        <v>612</v>
      </c>
      <c r="E966" s="52" t="s">
        <v>420</v>
      </c>
      <c r="F966" s="52" t="s">
        <v>495</v>
      </c>
      <c r="G966" s="216">
        <f t="shared" si="87"/>
        <v>0</v>
      </c>
      <c r="H966" s="251">
        <f t="shared" si="92"/>
        <v>0</v>
      </c>
      <c r="I966" s="216">
        <f>I967</f>
        <v>0</v>
      </c>
    </row>
    <row r="967" spans="1:9" ht="30" hidden="1">
      <c r="A967" s="51" t="s">
        <v>328</v>
      </c>
      <c r="B967" s="52" t="s">
        <v>506</v>
      </c>
      <c r="C967" s="52" t="s">
        <v>630</v>
      </c>
      <c r="D967" s="52" t="s">
        <v>612</v>
      </c>
      <c r="E967" s="52" t="s">
        <v>420</v>
      </c>
      <c r="F967" s="52" t="s">
        <v>329</v>
      </c>
      <c r="G967" s="216">
        <f t="shared" si="87"/>
        <v>0</v>
      </c>
      <c r="H967" s="251">
        <f t="shared" si="92"/>
        <v>0</v>
      </c>
      <c r="I967" s="234">
        <v>0</v>
      </c>
    </row>
    <row r="968" spans="1:9" ht="15">
      <c r="A968" s="51" t="s">
        <v>454</v>
      </c>
      <c r="B968" s="52" t="s">
        <v>506</v>
      </c>
      <c r="C968" s="52" t="s">
        <v>630</v>
      </c>
      <c r="D968" s="52" t="s">
        <v>612</v>
      </c>
      <c r="E968" s="52" t="s">
        <v>420</v>
      </c>
      <c r="F968" s="52" t="s">
        <v>504</v>
      </c>
      <c r="G968" s="216">
        <f t="shared" si="87"/>
        <v>4708476.88</v>
      </c>
      <c r="H968" s="251">
        <f t="shared" si="92"/>
        <v>0</v>
      </c>
      <c r="I968" s="234">
        <f>I969</f>
        <v>4708476.88</v>
      </c>
    </row>
    <row r="969" spans="1:9" ht="15">
      <c r="A969" s="51" t="s">
        <v>413</v>
      </c>
      <c r="B969" s="52" t="s">
        <v>506</v>
      </c>
      <c r="C969" s="52" t="s">
        <v>630</v>
      </c>
      <c r="D969" s="52" t="s">
        <v>612</v>
      </c>
      <c r="E969" s="52" t="s">
        <v>420</v>
      </c>
      <c r="F969" s="52" t="s">
        <v>414</v>
      </c>
      <c r="G969" s="216">
        <f t="shared" si="87"/>
        <v>4708476.88</v>
      </c>
      <c r="H969" s="251">
        <f t="shared" si="92"/>
        <v>0</v>
      </c>
      <c r="I969" s="234">
        <v>4708476.88</v>
      </c>
    </row>
    <row r="970" spans="1:9" ht="30" hidden="1">
      <c r="A970" s="51" t="s">
        <v>1336</v>
      </c>
      <c r="B970" s="52" t="s">
        <v>506</v>
      </c>
      <c r="C970" s="52" t="s">
        <v>630</v>
      </c>
      <c r="D970" s="52" t="s">
        <v>612</v>
      </c>
      <c r="E970" s="52" t="s">
        <v>337</v>
      </c>
      <c r="F970" s="52"/>
      <c r="G970" s="216">
        <f t="shared" si="87"/>
        <v>0</v>
      </c>
      <c r="H970" s="251">
        <f t="shared" si="92"/>
        <v>0</v>
      </c>
      <c r="I970" s="251">
        <f>I971</f>
        <v>0</v>
      </c>
    </row>
    <row r="971" spans="1:9" ht="45" hidden="1">
      <c r="A971" s="51" t="s">
        <v>1354</v>
      </c>
      <c r="B971" s="52" t="s">
        <v>506</v>
      </c>
      <c r="C971" s="52" t="s">
        <v>630</v>
      </c>
      <c r="D971" s="52" t="s">
        <v>612</v>
      </c>
      <c r="E971" s="52" t="s">
        <v>429</v>
      </c>
      <c r="F971" s="52"/>
      <c r="G971" s="216">
        <f t="shared" si="87"/>
        <v>0</v>
      </c>
      <c r="H971" s="251">
        <f t="shared" si="92"/>
        <v>0</v>
      </c>
      <c r="I971" s="251">
        <f>I972</f>
        <v>0</v>
      </c>
    </row>
    <row r="972" spans="1:9" ht="15" hidden="1">
      <c r="A972" s="51" t="s">
        <v>74</v>
      </c>
      <c r="B972" s="52" t="s">
        <v>506</v>
      </c>
      <c r="C972" s="52" t="s">
        <v>630</v>
      </c>
      <c r="D972" s="52" t="s">
        <v>612</v>
      </c>
      <c r="E972" s="52" t="s">
        <v>75</v>
      </c>
      <c r="F972" s="52"/>
      <c r="G972" s="216">
        <f t="shared" si="87"/>
        <v>0</v>
      </c>
      <c r="H972" s="251">
        <f>H973</f>
        <v>0</v>
      </c>
      <c r="I972" s="251">
        <f>I973</f>
        <v>0</v>
      </c>
    </row>
    <row r="973" spans="1:9" ht="75" hidden="1">
      <c r="A973" s="51" t="s">
        <v>1378</v>
      </c>
      <c r="B973" s="52" t="s">
        <v>506</v>
      </c>
      <c r="C973" s="52" t="s">
        <v>630</v>
      </c>
      <c r="D973" s="52" t="s">
        <v>612</v>
      </c>
      <c r="E973" s="52" t="s">
        <v>76</v>
      </c>
      <c r="F973" s="52"/>
      <c r="G973" s="216">
        <f t="shared" si="87"/>
        <v>0</v>
      </c>
      <c r="H973" s="251">
        <f t="shared" si="92"/>
        <v>0</v>
      </c>
      <c r="I973" s="251">
        <f>I974+I976</f>
        <v>0</v>
      </c>
    </row>
    <row r="974" spans="1:9" ht="30" hidden="1">
      <c r="A974" s="63" t="s">
        <v>327</v>
      </c>
      <c r="B974" s="52" t="s">
        <v>506</v>
      </c>
      <c r="C974" s="52" t="s">
        <v>630</v>
      </c>
      <c r="D974" s="52" t="s">
        <v>612</v>
      </c>
      <c r="E974" s="52" t="s">
        <v>76</v>
      </c>
      <c r="F974" s="52" t="s">
        <v>495</v>
      </c>
      <c r="G974" s="216">
        <f t="shared" si="87"/>
        <v>0</v>
      </c>
      <c r="H974" s="251">
        <f t="shared" si="92"/>
        <v>0</v>
      </c>
      <c r="I974" s="251">
        <f>I975</f>
        <v>0</v>
      </c>
    </row>
    <row r="975" spans="1:9" ht="30" hidden="1">
      <c r="A975" s="51" t="s">
        <v>328</v>
      </c>
      <c r="B975" s="52" t="s">
        <v>506</v>
      </c>
      <c r="C975" s="52" t="s">
        <v>630</v>
      </c>
      <c r="D975" s="52" t="s">
        <v>612</v>
      </c>
      <c r="E975" s="52" t="s">
        <v>76</v>
      </c>
      <c r="F975" s="52" t="s">
        <v>329</v>
      </c>
      <c r="G975" s="216">
        <f t="shared" si="87"/>
        <v>0</v>
      </c>
      <c r="H975" s="251">
        <f t="shared" si="92"/>
        <v>0</v>
      </c>
      <c r="I975" s="213">
        <v>0</v>
      </c>
    </row>
    <row r="976" spans="1:9" ht="15" hidden="1">
      <c r="A976" s="51" t="s">
        <v>454</v>
      </c>
      <c r="B976" s="52" t="s">
        <v>506</v>
      </c>
      <c r="C976" s="52" t="s">
        <v>630</v>
      </c>
      <c r="D976" s="52" t="s">
        <v>612</v>
      </c>
      <c r="E976" s="52" t="s">
        <v>76</v>
      </c>
      <c r="F976" s="52" t="s">
        <v>504</v>
      </c>
      <c r="G976" s="216">
        <f t="shared" si="87"/>
        <v>0</v>
      </c>
      <c r="H976" s="251">
        <f t="shared" si="92"/>
        <v>0</v>
      </c>
      <c r="I976" s="213">
        <f>I977</f>
        <v>0</v>
      </c>
    </row>
    <row r="977" spans="1:9" ht="15" hidden="1">
      <c r="A977" s="51" t="s">
        <v>413</v>
      </c>
      <c r="B977" s="52" t="s">
        <v>506</v>
      </c>
      <c r="C977" s="52" t="s">
        <v>630</v>
      </c>
      <c r="D977" s="52" t="s">
        <v>612</v>
      </c>
      <c r="E977" s="52" t="s">
        <v>76</v>
      </c>
      <c r="F977" s="52" t="s">
        <v>414</v>
      </c>
      <c r="G977" s="216">
        <f t="shared" si="87"/>
        <v>0</v>
      </c>
      <c r="H977" s="251">
        <f t="shared" si="92"/>
        <v>0</v>
      </c>
      <c r="I977" s="213">
        <v>0</v>
      </c>
    </row>
    <row r="978" spans="1:9" ht="15">
      <c r="A978" s="54" t="s">
        <v>456</v>
      </c>
      <c r="B978" s="55" t="s">
        <v>506</v>
      </c>
      <c r="C978" s="55">
        <v>10</v>
      </c>
      <c r="D978" s="55" t="s">
        <v>604</v>
      </c>
      <c r="E978" s="55"/>
      <c r="F978" s="55"/>
      <c r="G978" s="233">
        <f t="shared" si="87"/>
        <v>209136.51</v>
      </c>
      <c r="H978" s="251">
        <f t="shared" si="92"/>
        <v>0</v>
      </c>
      <c r="I978" s="209">
        <f>I979</f>
        <v>209136.51</v>
      </c>
    </row>
    <row r="979" spans="1:9" s="255" customFormat="1" ht="30">
      <c r="A979" s="51" t="s">
        <v>1336</v>
      </c>
      <c r="B979" s="52" t="s">
        <v>506</v>
      </c>
      <c r="C979" s="52" t="s">
        <v>630</v>
      </c>
      <c r="D979" s="52" t="s">
        <v>604</v>
      </c>
      <c r="E979" s="52" t="s">
        <v>337</v>
      </c>
      <c r="F979" s="52"/>
      <c r="G979" s="216">
        <f t="shared" si="87"/>
        <v>209136.51</v>
      </c>
      <c r="H979" s="251">
        <f t="shared" si="92"/>
        <v>0</v>
      </c>
      <c r="I979" s="251">
        <f>I980</f>
        <v>209136.51</v>
      </c>
    </row>
    <row r="980" spans="1:9" s="255" customFormat="1" ht="45">
      <c r="A980" s="51" t="s">
        <v>1354</v>
      </c>
      <c r="B980" s="52" t="s">
        <v>506</v>
      </c>
      <c r="C980" s="52" t="s">
        <v>630</v>
      </c>
      <c r="D980" s="52" t="s">
        <v>604</v>
      </c>
      <c r="E980" s="52" t="s">
        <v>429</v>
      </c>
      <c r="F980" s="52"/>
      <c r="G980" s="216">
        <f t="shared" si="87"/>
        <v>209136.51</v>
      </c>
      <c r="H980" s="251">
        <f>H981+H985</f>
        <v>0</v>
      </c>
      <c r="I980" s="251">
        <f>I981+I985</f>
        <v>209136.51</v>
      </c>
    </row>
    <row r="981" spans="1:9" s="255" customFormat="1" ht="30">
      <c r="A981" s="51" t="s">
        <v>1379</v>
      </c>
      <c r="B981" s="52" t="s">
        <v>506</v>
      </c>
      <c r="C981" s="52" t="s">
        <v>630</v>
      </c>
      <c r="D981" s="52" t="s">
        <v>604</v>
      </c>
      <c r="E981" s="52" t="s">
        <v>1380</v>
      </c>
      <c r="F981" s="52"/>
      <c r="G981" s="216">
        <f t="shared" si="87"/>
        <v>189818.51</v>
      </c>
      <c r="H981" s="251">
        <f>H982</f>
        <v>0</v>
      </c>
      <c r="I981" s="251">
        <f>I982+I995</f>
        <v>189818.51</v>
      </c>
    </row>
    <row r="982" spans="1:9" s="255" customFormat="1" ht="45" hidden="1">
      <c r="A982" s="51" t="s">
        <v>463</v>
      </c>
      <c r="B982" s="52" t="s">
        <v>506</v>
      </c>
      <c r="C982" s="52" t="s">
        <v>630</v>
      </c>
      <c r="D982" s="52" t="s">
        <v>604</v>
      </c>
      <c r="E982" s="48" t="s">
        <v>1381</v>
      </c>
      <c r="F982" s="52"/>
      <c r="G982" s="216">
        <f t="shared" si="87"/>
        <v>0</v>
      </c>
      <c r="H982" s="251">
        <f t="shared" si="92"/>
        <v>0</v>
      </c>
      <c r="I982" s="251">
        <f>I983</f>
        <v>0</v>
      </c>
    </row>
    <row r="983" spans="1:9" s="255" customFormat="1" ht="15" hidden="1">
      <c r="A983" s="51" t="s">
        <v>454</v>
      </c>
      <c r="B983" s="52" t="s">
        <v>506</v>
      </c>
      <c r="C983" s="52" t="s">
        <v>630</v>
      </c>
      <c r="D983" s="52" t="s">
        <v>604</v>
      </c>
      <c r="E983" s="48" t="s">
        <v>1381</v>
      </c>
      <c r="F983" s="52" t="s">
        <v>504</v>
      </c>
      <c r="G983" s="216">
        <f t="shared" si="87"/>
        <v>0</v>
      </c>
      <c r="H983" s="251">
        <f t="shared" si="92"/>
        <v>0</v>
      </c>
      <c r="I983" s="251">
        <f>I984</f>
        <v>0</v>
      </c>
    </row>
    <row r="984" spans="1:9" s="255" customFormat="1" ht="15" hidden="1">
      <c r="A984" s="51" t="s">
        <v>413</v>
      </c>
      <c r="B984" s="52" t="s">
        <v>506</v>
      </c>
      <c r="C984" s="52" t="s">
        <v>630</v>
      </c>
      <c r="D984" s="52" t="s">
        <v>604</v>
      </c>
      <c r="E984" s="48" t="s">
        <v>1381</v>
      </c>
      <c r="F984" s="52" t="s">
        <v>414</v>
      </c>
      <c r="G984" s="216">
        <f t="shared" si="87"/>
        <v>0</v>
      </c>
      <c r="H984" s="251">
        <f>H995</f>
        <v>0</v>
      </c>
      <c r="I984" s="251">
        <v>0</v>
      </c>
    </row>
    <row r="985" spans="1:9" s="255" customFormat="1" ht="14.25" customHeight="1">
      <c r="A985" s="51" t="s">
        <v>74</v>
      </c>
      <c r="B985" s="52" t="s">
        <v>506</v>
      </c>
      <c r="C985" s="52" t="s">
        <v>630</v>
      </c>
      <c r="D985" s="52" t="s">
        <v>604</v>
      </c>
      <c r="E985" s="48" t="s">
        <v>75</v>
      </c>
      <c r="F985" s="52"/>
      <c r="G985" s="216">
        <f t="shared" si="87"/>
        <v>19318</v>
      </c>
      <c r="H985" s="251">
        <f>H992+H989+H986+H1000</f>
        <v>0</v>
      </c>
      <c r="I985" s="251">
        <f>I992+I989+I986+I1000</f>
        <v>19318</v>
      </c>
    </row>
    <row r="986" spans="1:9" s="255" customFormat="1" ht="75" hidden="1">
      <c r="A986" s="51" t="s">
        <v>1382</v>
      </c>
      <c r="B986" s="52" t="s">
        <v>506</v>
      </c>
      <c r="C986" s="52" t="s">
        <v>630</v>
      </c>
      <c r="D986" s="52" t="s">
        <v>604</v>
      </c>
      <c r="E986" s="48" t="s">
        <v>1383</v>
      </c>
      <c r="F986" s="52"/>
      <c r="G986" s="216">
        <f t="shared" si="87"/>
        <v>0</v>
      </c>
      <c r="H986" s="251">
        <f>H987</f>
        <v>0</v>
      </c>
      <c r="I986" s="251">
        <f>I987</f>
        <v>0</v>
      </c>
    </row>
    <row r="987" spans="1:9" s="255" customFormat="1" ht="15" hidden="1">
      <c r="A987" s="51" t="s">
        <v>454</v>
      </c>
      <c r="B987" s="52" t="s">
        <v>506</v>
      </c>
      <c r="C987" s="52" t="s">
        <v>630</v>
      </c>
      <c r="D987" s="52" t="s">
        <v>604</v>
      </c>
      <c r="E987" s="48" t="s">
        <v>1383</v>
      </c>
      <c r="F987" s="52" t="s">
        <v>504</v>
      </c>
      <c r="G987" s="216">
        <f t="shared" si="87"/>
        <v>0</v>
      </c>
      <c r="H987" s="251">
        <f>H988</f>
        <v>0</v>
      </c>
      <c r="I987" s="251">
        <f>I988</f>
        <v>0</v>
      </c>
    </row>
    <row r="988" spans="1:9" s="255" customFormat="1" ht="15" hidden="1">
      <c r="A988" s="51" t="s">
        <v>413</v>
      </c>
      <c r="B988" s="52" t="s">
        <v>506</v>
      </c>
      <c r="C988" s="52" t="s">
        <v>630</v>
      </c>
      <c r="D988" s="52" t="s">
        <v>604</v>
      </c>
      <c r="E988" s="48" t="s">
        <v>1383</v>
      </c>
      <c r="F988" s="52" t="s">
        <v>414</v>
      </c>
      <c r="G988" s="216">
        <f t="shared" si="87"/>
        <v>0</v>
      </c>
      <c r="H988" s="251">
        <v>0</v>
      </c>
      <c r="I988" s="251">
        <v>0</v>
      </c>
    </row>
    <row r="989" spans="1:9" s="255" customFormat="1" ht="45" hidden="1">
      <c r="A989" s="51" t="s">
        <v>1384</v>
      </c>
      <c r="B989" s="52" t="s">
        <v>506</v>
      </c>
      <c r="C989" s="52" t="s">
        <v>630</v>
      </c>
      <c r="D989" s="52" t="s">
        <v>604</v>
      </c>
      <c r="E989" s="48" t="s">
        <v>1385</v>
      </c>
      <c r="F989" s="52"/>
      <c r="G989" s="216">
        <f t="shared" si="87"/>
        <v>0</v>
      </c>
      <c r="H989" s="251">
        <f>H990</f>
        <v>0</v>
      </c>
      <c r="I989" s="251">
        <f>I990</f>
        <v>0</v>
      </c>
    </row>
    <row r="990" spans="1:9" s="255" customFormat="1" ht="15" hidden="1">
      <c r="A990" s="51" t="s">
        <v>454</v>
      </c>
      <c r="B990" s="52" t="s">
        <v>506</v>
      </c>
      <c r="C990" s="52" t="s">
        <v>630</v>
      </c>
      <c r="D990" s="52" t="s">
        <v>604</v>
      </c>
      <c r="E990" s="48" t="s">
        <v>1385</v>
      </c>
      <c r="F990" s="52" t="s">
        <v>504</v>
      </c>
      <c r="G990" s="216">
        <f t="shared" si="87"/>
        <v>0</v>
      </c>
      <c r="H990" s="251">
        <f>H991</f>
        <v>0</v>
      </c>
      <c r="I990" s="251">
        <f>I991</f>
        <v>0</v>
      </c>
    </row>
    <row r="991" spans="1:9" s="255" customFormat="1" ht="15" hidden="1">
      <c r="A991" s="51" t="s">
        <v>413</v>
      </c>
      <c r="B991" s="52" t="s">
        <v>506</v>
      </c>
      <c r="C991" s="52" t="s">
        <v>630</v>
      </c>
      <c r="D991" s="52" t="s">
        <v>604</v>
      </c>
      <c r="E991" s="48" t="s">
        <v>1385</v>
      </c>
      <c r="F991" s="52" t="s">
        <v>414</v>
      </c>
      <c r="G991" s="216">
        <f t="shared" si="87"/>
        <v>0</v>
      </c>
      <c r="H991" s="251">
        <v>0</v>
      </c>
      <c r="I991" s="251">
        <v>0</v>
      </c>
    </row>
    <row r="992" spans="1:9" s="255" customFormat="1" ht="45" hidden="1">
      <c r="A992" s="51" t="s">
        <v>463</v>
      </c>
      <c r="B992" s="52" t="s">
        <v>506</v>
      </c>
      <c r="C992" s="52" t="s">
        <v>630</v>
      </c>
      <c r="D992" s="52" t="s">
        <v>604</v>
      </c>
      <c r="E992" s="48" t="s">
        <v>77</v>
      </c>
      <c r="F992" s="52"/>
      <c r="G992" s="216">
        <f t="shared" si="87"/>
        <v>0</v>
      </c>
      <c r="H992" s="251">
        <f>H993</f>
        <v>0</v>
      </c>
      <c r="I992" s="251">
        <f>I993</f>
        <v>0</v>
      </c>
    </row>
    <row r="993" spans="1:9" s="255" customFormat="1" ht="15" hidden="1">
      <c r="A993" s="51" t="s">
        <v>454</v>
      </c>
      <c r="B993" s="52" t="s">
        <v>506</v>
      </c>
      <c r="C993" s="52" t="s">
        <v>630</v>
      </c>
      <c r="D993" s="52" t="s">
        <v>604</v>
      </c>
      <c r="E993" s="48" t="s">
        <v>77</v>
      </c>
      <c r="F993" s="52" t="s">
        <v>504</v>
      </c>
      <c r="G993" s="216">
        <f t="shared" si="87"/>
        <v>0</v>
      </c>
      <c r="H993" s="251">
        <f>H994</f>
        <v>0</v>
      </c>
      <c r="I993" s="251">
        <f>I994</f>
        <v>0</v>
      </c>
    </row>
    <row r="994" spans="1:9" s="255" customFormat="1" ht="15" hidden="1">
      <c r="A994" s="51" t="s">
        <v>413</v>
      </c>
      <c r="B994" s="52" t="s">
        <v>506</v>
      </c>
      <c r="C994" s="52" t="s">
        <v>630</v>
      </c>
      <c r="D994" s="52" t="s">
        <v>604</v>
      </c>
      <c r="E994" s="48" t="s">
        <v>77</v>
      </c>
      <c r="F994" s="52" t="s">
        <v>414</v>
      </c>
      <c r="G994" s="216">
        <f t="shared" si="87"/>
        <v>0</v>
      </c>
      <c r="H994" s="251">
        <v>0</v>
      </c>
      <c r="I994" s="251">
        <v>0</v>
      </c>
    </row>
    <row r="995" spans="1:9" s="255" customFormat="1" ht="120">
      <c r="A995" s="51" t="s">
        <v>78</v>
      </c>
      <c r="B995" s="52" t="s">
        <v>506</v>
      </c>
      <c r="C995" s="52" t="s">
        <v>630</v>
      </c>
      <c r="D995" s="52" t="s">
        <v>604</v>
      </c>
      <c r="E995" s="52" t="s">
        <v>79</v>
      </c>
      <c r="F995" s="52"/>
      <c r="G995" s="216">
        <f t="shared" si="87"/>
        <v>189818.51</v>
      </c>
      <c r="H995" s="251">
        <f t="shared" si="92"/>
        <v>0</v>
      </c>
      <c r="I995" s="251">
        <f>I998+I996</f>
        <v>189818.51</v>
      </c>
    </row>
    <row r="996" spans="1:9" ht="30">
      <c r="A996" s="63" t="s">
        <v>327</v>
      </c>
      <c r="B996" s="52" t="s">
        <v>506</v>
      </c>
      <c r="C996" s="52" t="s">
        <v>630</v>
      </c>
      <c r="D996" s="52" t="s">
        <v>604</v>
      </c>
      <c r="E996" s="52" t="s">
        <v>79</v>
      </c>
      <c r="F996" s="52" t="s">
        <v>495</v>
      </c>
      <c r="G996" s="216">
        <f t="shared" si="87"/>
        <v>951.35</v>
      </c>
      <c r="H996" s="251">
        <f t="shared" si="92"/>
        <v>0</v>
      </c>
      <c r="I996" s="251">
        <f>I997</f>
        <v>951.35</v>
      </c>
    </row>
    <row r="997" spans="1:9" ht="30">
      <c r="A997" s="51" t="s">
        <v>328</v>
      </c>
      <c r="B997" s="52" t="s">
        <v>506</v>
      </c>
      <c r="C997" s="52" t="s">
        <v>630</v>
      </c>
      <c r="D997" s="52" t="s">
        <v>604</v>
      </c>
      <c r="E997" s="52" t="s">
        <v>79</v>
      </c>
      <c r="F997" s="52" t="s">
        <v>329</v>
      </c>
      <c r="G997" s="216">
        <f t="shared" si="87"/>
        <v>951.35</v>
      </c>
      <c r="H997" s="251">
        <f t="shared" si="92"/>
        <v>0</v>
      </c>
      <c r="I997" s="213">
        <v>951.35</v>
      </c>
    </row>
    <row r="998" spans="1:9" ht="15">
      <c r="A998" s="51" t="s">
        <v>454</v>
      </c>
      <c r="B998" s="52" t="s">
        <v>506</v>
      </c>
      <c r="C998" s="52" t="s">
        <v>630</v>
      </c>
      <c r="D998" s="52" t="s">
        <v>604</v>
      </c>
      <c r="E998" s="52" t="s">
        <v>79</v>
      </c>
      <c r="F998" s="52" t="s">
        <v>504</v>
      </c>
      <c r="G998" s="216">
        <f t="shared" si="87"/>
        <v>188867.16</v>
      </c>
      <c r="H998" s="251">
        <f t="shared" si="92"/>
        <v>0</v>
      </c>
      <c r="I998" s="213">
        <f>I999</f>
        <v>188867.16</v>
      </c>
    </row>
    <row r="999" spans="1:9" ht="15">
      <c r="A999" s="51" t="s">
        <v>413</v>
      </c>
      <c r="B999" s="52" t="s">
        <v>506</v>
      </c>
      <c r="C999" s="52" t="s">
        <v>630</v>
      </c>
      <c r="D999" s="52" t="s">
        <v>604</v>
      </c>
      <c r="E999" s="52" t="s">
        <v>79</v>
      </c>
      <c r="F999" s="52" t="s">
        <v>414</v>
      </c>
      <c r="G999" s="216">
        <f t="shared" si="87"/>
        <v>188867.16</v>
      </c>
      <c r="H999" s="251">
        <f>H1003</f>
        <v>0</v>
      </c>
      <c r="I999" s="213">
        <v>188867.16</v>
      </c>
    </row>
    <row r="1000" spans="1:9" ht="120">
      <c r="A1000" s="51" t="s">
        <v>1519</v>
      </c>
      <c r="B1000" s="52" t="s">
        <v>506</v>
      </c>
      <c r="C1000" s="52" t="s">
        <v>630</v>
      </c>
      <c r="D1000" s="52" t="s">
        <v>604</v>
      </c>
      <c r="E1000" s="52" t="s">
        <v>1520</v>
      </c>
      <c r="F1000" s="52"/>
      <c r="G1000" s="216">
        <f t="shared" si="87"/>
        <v>19318</v>
      </c>
      <c r="H1000" s="251">
        <f>H1001</f>
        <v>0</v>
      </c>
      <c r="I1000" s="251">
        <f>I1001</f>
        <v>19318</v>
      </c>
    </row>
    <row r="1001" spans="1:9" ht="30">
      <c r="A1001" s="51" t="s">
        <v>458</v>
      </c>
      <c r="B1001" s="52" t="s">
        <v>506</v>
      </c>
      <c r="C1001" s="52" t="s">
        <v>630</v>
      </c>
      <c r="D1001" s="52" t="s">
        <v>604</v>
      </c>
      <c r="E1001" s="52" t="s">
        <v>1520</v>
      </c>
      <c r="F1001" s="52" t="s">
        <v>501</v>
      </c>
      <c r="G1001" s="216">
        <f>H1001+I1001</f>
        <v>19318</v>
      </c>
      <c r="H1001" s="251">
        <f>H1002</f>
        <v>0</v>
      </c>
      <c r="I1001" s="251">
        <f>I1002</f>
        <v>19318</v>
      </c>
    </row>
    <row r="1002" spans="1:9" ht="15">
      <c r="A1002" s="51" t="s">
        <v>385</v>
      </c>
      <c r="B1002" s="52" t="s">
        <v>506</v>
      </c>
      <c r="C1002" s="52" t="s">
        <v>630</v>
      </c>
      <c r="D1002" s="52" t="s">
        <v>604</v>
      </c>
      <c r="E1002" s="52" t="s">
        <v>1520</v>
      </c>
      <c r="F1002" s="52" t="s">
        <v>386</v>
      </c>
      <c r="G1002" s="216">
        <f>H1002+I1002</f>
        <v>19318</v>
      </c>
      <c r="H1002" s="251">
        <v>0</v>
      </c>
      <c r="I1002" s="213">
        <v>19318</v>
      </c>
    </row>
    <row r="1003" spans="1:9" ht="15">
      <c r="A1003" s="51"/>
      <c r="B1003" s="52"/>
      <c r="C1003" s="52"/>
      <c r="D1003" s="52"/>
      <c r="E1003" s="52"/>
      <c r="F1003" s="52"/>
      <c r="G1003" s="216"/>
      <c r="H1003" s="251"/>
      <c r="I1003" s="251"/>
    </row>
    <row r="1004" spans="1:9" ht="15">
      <c r="A1004" s="266" t="s">
        <v>80</v>
      </c>
      <c r="B1004" s="247" t="s">
        <v>705</v>
      </c>
      <c r="C1004" s="247"/>
      <c r="D1004" s="247"/>
      <c r="E1004" s="247"/>
      <c r="F1004" s="267"/>
      <c r="G1004" s="249">
        <f aca="true" t="shared" si="93" ref="G1004:G1102">H1004+I1004</f>
        <v>131988654.26999998</v>
      </c>
      <c r="H1004" s="250">
        <f>H1005+H1031+H1039+H1063+H1097+H1108</f>
        <v>11901279.54</v>
      </c>
      <c r="I1004" s="250">
        <f>I1005+I1031+I1039+I1063+I1097+I1108</f>
        <v>120087374.72999999</v>
      </c>
    </row>
    <row r="1005" spans="1:9" ht="15">
      <c r="A1005" s="59" t="s">
        <v>475</v>
      </c>
      <c r="B1005" s="55" t="s">
        <v>705</v>
      </c>
      <c r="C1005" s="55" t="s">
        <v>548</v>
      </c>
      <c r="D1005" s="55"/>
      <c r="E1005" s="55"/>
      <c r="F1005" s="256"/>
      <c r="G1005" s="233">
        <f t="shared" si="93"/>
        <v>7015264.86</v>
      </c>
      <c r="H1005" s="209">
        <f>H1006</f>
        <v>6570018.66</v>
      </c>
      <c r="I1005" s="209">
        <f>I1006</f>
        <v>445246.2</v>
      </c>
    </row>
    <row r="1006" spans="1:9" ht="45">
      <c r="A1006" s="62" t="s">
        <v>499</v>
      </c>
      <c r="B1006" s="64" t="s">
        <v>705</v>
      </c>
      <c r="C1006" s="64" t="s">
        <v>548</v>
      </c>
      <c r="D1006" s="64" t="s">
        <v>607</v>
      </c>
      <c r="E1006" s="64"/>
      <c r="F1006" s="268"/>
      <c r="G1006" s="215">
        <f t="shared" si="93"/>
        <v>7015264.86</v>
      </c>
      <c r="H1006" s="217">
        <f>H1007</f>
        <v>6570018.66</v>
      </c>
      <c r="I1006" s="217">
        <f>I1007</f>
        <v>445246.2</v>
      </c>
    </row>
    <row r="1007" spans="1:9" ht="45">
      <c r="A1007" s="51" t="s">
        <v>1386</v>
      </c>
      <c r="B1007" s="52" t="s">
        <v>705</v>
      </c>
      <c r="C1007" s="52" t="s">
        <v>548</v>
      </c>
      <c r="D1007" s="52" t="s">
        <v>607</v>
      </c>
      <c r="E1007" s="52" t="s">
        <v>345</v>
      </c>
      <c r="F1007" s="53"/>
      <c r="G1007" s="216">
        <f t="shared" si="93"/>
        <v>7015264.86</v>
      </c>
      <c r="H1007" s="251">
        <f>H1013+H1022+H1026+H1008</f>
        <v>6570018.66</v>
      </c>
      <c r="I1007" s="251">
        <f>I1013+I1022+I1026+I1008</f>
        <v>445246.2</v>
      </c>
    </row>
    <row r="1008" spans="1:9" ht="60">
      <c r="A1008" s="51" t="s">
        <v>1179</v>
      </c>
      <c r="B1008" s="52" t="s">
        <v>705</v>
      </c>
      <c r="C1008" s="52" t="s">
        <v>548</v>
      </c>
      <c r="D1008" s="52" t="s">
        <v>607</v>
      </c>
      <c r="E1008" s="52" t="s">
        <v>346</v>
      </c>
      <c r="F1008" s="53"/>
      <c r="G1008" s="216">
        <f t="shared" si="93"/>
        <v>301146.2</v>
      </c>
      <c r="H1008" s="251">
        <f aca="true" t="shared" si="94" ref="H1008:I1011">H1009</f>
        <v>0</v>
      </c>
      <c r="I1008" s="251">
        <f t="shared" si="94"/>
        <v>301146.2</v>
      </c>
    </row>
    <row r="1009" spans="1:9" ht="60">
      <c r="A1009" s="51" t="s">
        <v>358</v>
      </c>
      <c r="B1009" s="52" t="s">
        <v>705</v>
      </c>
      <c r="C1009" s="52" t="s">
        <v>548</v>
      </c>
      <c r="D1009" s="52" t="s">
        <v>607</v>
      </c>
      <c r="E1009" s="52" t="s">
        <v>359</v>
      </c>
      <c r="F1009" s="53"/>
      <c r="G1009" s="216">
        <f t="shared" si="93"/>
        <v>301146.2</v>
      </c>
      <c r="H1009" s="251">
        <f t="shared" si="94"/>
        <v>0</v>
      </c>
      <c r="I1009" s="251">
        <f t="shared" si="94"/>
        <v>301146.2</v>
      </c>
    </row>
    <row r="1010" spans="1:9" ht="90">
      <c r="A1010" s="51" t="s">
        <v>1180</v>
      </c>
      <c r="B1010" s="52" t="s">
        <v>705</v>
      </c>
      <c r="C1010" s="52" t="s">
        <v>548</v>
      </c>
      <c r="D1010" s="52" t="s">
        <v>607</v>
      </c>
      <c r="E1010" s="52" t="s">
        <v>1181</v>
      </c>
      <c r="F1010" s="52"/>
      <c r="G1010" s="216">
        <f t="shared" si="93"/>
        <v>301146.2</v>
      </c>
      <c r="H1010" s="251">
        <f t="shared" si="94"/>
        <v>0</v>
      </c>
      <c r="I1010" s="251">
        <f t="shared" si="94"/>
        <v>301146.2</v>
      </c>
    </row>
    <row r="1011" spans="1:9" ht="60">
      <c r="A1011" s="51" t="s">
        <v>492</v>
      </c>
      <c r="B1011" s="52" t="s">
        <v>705</v>
      </c>
      <c r="C1011" s="52" t="s">
        <v>548</v>
      </c>
      <c r="D1011" s="52" t="s">
        <v>607</v>
      </c>
      <c r="E1011" s="52" t="s">
        <v>1181</v>
      </c>
      <c r="F1011" s="52" t="s">
        <v>498</v>
      </c>
      <c r="G1011" s="216">
        <f t="shared" si="93"/>
        <v>301146.2</v>
      </c>
      <c r="H1011" s="251">
        <f t="shared" si="94"/>
        <v>0</v>
      </c>
      <c r="I1011" s="251">
        <f t="shared" si="94"/>
        <v>301146.2</v>
      </c>
    </row>
    <row r="1012" spans="1:9" ht="30">
      <c r="A1012" s="51" t="s">
        <v>325</v>
      </c>
      <c r="B1012" s="52" t="s">
        <v>705</v>
      </c>
      <c r="C1012" s="52" t="s">
        <v>548</v>
      </c>
      <c r="D1012" s="52" t="s">
        <v>607</v>
      </c>
      <c r="E1012" s="52" t="s">
        <v>1181</v>
      </c>
      <c r="F1012" s="52" t="s">
        <v>326</v>
      </c>
      <c r="G1012" s="216">
        <f t="shared" si="93"/>
        <v>301146.2</v>
      </c>
      <c r="H1012" s="251">
        <v>0</v>
      </c>
      <c r="I1012" s="251">
        <v>301146.2</v>
      </c>
    </row>
    <row r="1013" spans="1:9" ht="45">
      <c r="A1013" s="51" t="s">
        <v>1387</v>
      </c>
      <c r="B1013" s="52" t="s">
        <v>705</v>
      </c>
      <c r="C1013" s="52" t="s">
        <v>548</v>
      </c>
      <c r="D1013" s="52" t="s">
        <v>607</v>
      </c>
      <c r="E1013" s="52" t="s">
        <v>81</v>
      </c>
      <c r="F1013" s="53"/>
      <c r="G1013" s="216">
        <f t="shared" si="93"/>
        <v>6570018.66</v>
      </c>
      <c r="H1013" s="251">
        <f>H1014</f>
        <v>6570018.66</v>
      </c>
      <c r="I1013" s="251">
        <f>I1014</f>
        <v>0</v>
      </c>
    </row>
    <row r="1014" spans="1:9" ht="15">
      <c r="A1014" s="51" t="s">
        <v>322</v>
      </c>
      <c r="B1014" s="52" t="s">
        <v>705</v>
      </c>
      <c r="C1014" s="52" t="s">
        <v>548</v>
      </c>
      <c r="D1014" s="52" t="s">
        <v>607</v>
      </c>
      <c r="E1014" s="52" t="s">
        <v>323</v>
      </c>
      <c r="F1014" s="53"/>
      <c r="G1014" s="216">
        <f t="shared" si="93"/>
        <v>6570018.66</v>
      </c>
      <c r="H1014" s="251">
        <f>H1015</f>
        <v>6570018.66</v>
      </c>
      <c r="I1014" s="251">
        <f>I1015</f>
        <v>0</v>
      </c>
    </row>
    <row r="1015" spans="1:9" ht="15">
      <c r="A1015" s="51" t="s">
        <v>491</v>
      </c>
      <c r="B1015" s="52" t="s">
        <v>705</v>
      </c>
      <c r="C1015" s="52" t="s">
        <v>548</v>
      </c>
      <c r="D1015" s="52" t="s">
        <v>607</v>
      </c>
      <c r="E1015" s="52" t="s">
        <v>82</v>
      </c>
      <c r="F1015" s="53"/>
      <c r="G1015" s="216">
        <f t="shared" si="93"/>
        <v>6570018.66</v>
      </c>
      <c r="H1015" s="251">
        <f>H1016+H1018+H1020</f>
        <v>6570018.66</v>
      </c>
      <c r="I1015" s="251">
        <f>I1016+I1018+I1020</f>
        <v>0</v>
      </c>
    </row>
    <row r="1016" spans="1:9" ht="60">
      <c r="A1016" s="51" t="s">
        <v>492</v>
      </c>
      <c r="B1016" s="52" t="s">
        <v>705</v>
      </c>
      <c r="C1016" s="52" t="s">
        <v>548</v>
      </c>
      <c r="D1016" s="52" t="s">
        <v>607</v>
      </c>
      <c r="E1016" s="52" t="s">
        <v>82</v>
      </c>
      <c r="F1016" s="52">
        <v>100</v>
      </c>
      <c r="G1016" s="216">
        <f t="shared" si="93"/>
        <v>6020709.28</v>
      </c>
      <c r="H1016" s="251">
        <f>H1017</f>
        <v>6020709.28</v>
      </c>
      <c r="I1016" s="251">
        <f>I1017</f>
        <v>0</v>
      </c>
    </row>
    <row r="1017" spans="1:9" ht="30">
      <c r="A1017" s="51" t="s">
        <v>325</v>
      </c>
      <c r="B1017" s="52" t="s">
        <v>705</v>
      </c>
      <c r="C1017" s="52" t="s">
        <v>548</v>
      </c>
      <c r="D1017" s="52" t="s">
        <v>607</v>
      </c>
      <c r="E1017" s="52" t="s">
        <v>82</v>
      </c>
      <c r="F1017" s="52" t="s">
        <v>326</v>
      </c>
      <c r="G1017" s="216">
        <f t="shared" si="93"/>
        <v>6020709.28</v>
      </c>
      <c r="H1017" s="251">
        <v>6020709.28</v>
      </c>
      <c r="I1017" s="251">
        <v>0</v>
      </c>
    </row>
    <row r="1018" spans="1:9" ht="30">
      <c r="A1018" s="51" t="s">
        <v>327</v>
      </c>
      <c r="B1018" s="52" t="s">
        <v>705</v>
      </c>
      <c r="C1018" s="52" t="s">
        <v>548</v>
      </c>
      <c r="D1018" s="52" t="s">
        <v>607</v>
      </c>
      <c r="E1018" s="52" t="s">
        <v>82</v>
      </c>
      <c r="F1018" s="52">
        <v>200</v>
      </c>
      <c r="G1018" s="216">
        <f t="shared" si="93"/>
        <v>547309.38</v>
      </c>
      <c r="H1018" s="251">
        <f>H1019</f>
        <v>547309.38</v>
      </c>
      <c r="I1018" s="251">
        <f>I1019</f>
        <v>0</v>
      </c>
    </row>
    <row r="1019" spans="1:9" ht="30">
      <c r="A1019" s="51" t="s">
        <v>328</v>
      </c>
      <c r="B1019" s="52" t="s">
        <v>705</v>
      </c>
      <c r="C1019" s="52" t="s">
        <v>548</v>
      </c>
      <c r="D1019" s="52" t="s">
        <v>607</v>
      </c>
      <c r="E1019" s="52" t="s">
        <v>82</v>
      </c>
      <c r="F1019" s="52" t="s">
        <v>329</v>
      </c>
      <c r="G1019" s="216">
        <f t="shared" si="93"/>
        <v>547309.38</v>
      </c>
      <c r="H1019" s="251">
        <v>547309.38</v>
      </c>
      <c r="I1019" s="251">
        <v>0</v>
      </c>
    </row>
    <row r="1020" spans="1:9" ht="15">
      <c r="A1020" s="51" t="s">
        <v>494</v>
      </c>
      <c r="B1020" s="52" t="s">
        <v>705</v>
      </c>
      <c r="C1020" s="52" t="s">
        <v>548</v>
      </c>
      <c r="D1020" s="52" t="s">
        <v>607</v>
      </c>
      <c r="E1020" s="52" t="s">
        <v>82</v>
      </c>
      <c r="F1020" s="52" t="s">
        <v>500</v>
      </c>
      <c r="G1020" s="216">
        <f t="shared" si="93"/>
        <v>2000</v>
      </c>
      <c r="H1020" s="251">
        <f>H1021</f>
        <v>2000</v>
      </c>
      <c r="I1020" s="251">
        <f>I1021</f>
        <v>0</v>
      </c>
    </row>
    <row r="1021" spans="1:9" ht="15">
      <c r="A1021" s="51" t="s">
        <v>330</v>
      </c>
      <c r="B1021" s="52" t="s">
        <v>705</v>
      </c>
      <c r="C1021" s="52" t="s">
        <v>548</v>
      </c>
      <c r="D1021" s="52" t="s">
        <v>607</v>
      </c>
      <c r="E1021" s="52" t="s">
        <v>82</v>
      </c>
      <c r="F1021" s="52" t="s">
        <v>331</v>
      </c>
      <c r="G1021" s="216">
        <f t="shared" si="93"/>
        <v>2000</v>
      </c>
      <c r="H1021" s="251">
        <v>2000</v>
      </c>
      <c r="I1021" s="251">
        <v>0</v>
      </c>
    </row>
    <row r="1022" spans="1:9" ht="60">
      <c r="A1022" s="51" t="s">
        <v>1388</v>
      </c>
      <c r="B1022" s="52" t="s">
        <v>705</v>
      </c>
      <c r="C1022" s="52" t="s">
        <v>548</v>
      </c>
      <c r="D1022" s="52" t="s">
        <v>607</v>
      </c>
      <c r="E1022" s="52" t="s">
        <v>346</v>
      </c>
      <c r="F1022" s="52"/>
      <c r="G1022" s="216">
        <f t="shared" si="93"/>
        <v>144100</v>
      </c>
      <c r="H1022" s="251">
        <f aca="true" t="shared" si="95" ref="H1022:I1024">H1023</f>
        <v>0</v>
      </c>
      <c r="I1022" s="251">
        <f t="shared" si="95"/>
        <v>144100</v>
      </c>
    </row>
    <row r="1023" spans="1:9" ht="60">
      <c r="A1023" s="51" t="s">
        <v>83</v>
      </c>
      <c r="B1023" s="52" t="s">
        <v>705</v>
      </c>
      <c r="C1023" s="52" t="s">
        <v>548</v>
      </c>
      <c r="D1023" s="52" t="s">
        <v>607</v>
      </c>
      <c r="E1023" s="52" t="s">
        <v>84</v>
      </c>
      <c r="F1023" s="52"/>
      <c r="G1023" s="216">
        <f t="shared" si="93"/>
        <v>144100</v>
      </c>
      <c r="H1023" s="251">
        <f t="shared" si="95"/>
        <v>0</v>
      </c>
      <c r="I1023" s="251">
        <f t="shared" si="95"/>
        <v>144100</v>
      </c>
    </row>
    <row r="1024" spans="1:9" ht="60">
      <c r="A1024" s="51" t="s">
        <v>492</v>
      </c>
      <c r="B1024" s="52" t="s">
        <v>705</v>
      </c>
      <c r="C1024" s="52" t="s">
        <v>548</v>
      </c>
      <c r="D1024" s="52" t="s">
        <v>607</v>
      </c>
      <c r="E1024" s="52" t="s">
        <v>84</v>
      </c>
      <c r="F1024" s="52" t="s">
        <v>498</v>
      </c>
      <c r="G1024" s="216">
        <f t="shared" si="93"/>
        <v>144100</v>
      </c>
      <c r="H1024" s="251">
        <f t="shared" si="95"/>
        <v>0</v>
      </c>
      <c r="I1024" s="251">
        <f t="shared" si="95"/>
        <v>144100</v>
      </c>
    </row>
    <row r="1025" spans="1:9" ht="30">
      <c r="A1025" s="51" t="s">
        <v>325</v>
      </c>
      <c r="B1025" s="52" t="s">
        <v>705</v>
      </c>
      <c r="C1025" s="52" t="s">
        <v>548</v>
      </c>
      <c r="D1025" s="52" t="s">
        <v>607</v>
      </c>
      <c r="E1025" s="52" t="s">
        <v>84</v>
      </c>
      <c r="F1025" s="52" t="s">
        <v>326</v>
      </c>
      <c r="G1025" s="216">
        <f t="shared" si="93"/>
        <v>144100</v>
      </c>
      <c r="H1025" s="251">
        <v>0</v>
      </c>
      <c r="I1025" s="251">
        <v>144100</v>
      </c>
    </row>
    <row r="1026" spans="1:9" ht="30" hidden="1">
      <c r="A1026" s="57" t="s">
        <v>887</v>
      </c>
      <c r="B1026" s="52" t="s">
        <v>705</v>
      </c>
      <c r="C1026" s="48" t="s">
        <v>548</v>
      </c>
      <c r="D1026" s="48">
        <v>13</v>
      </c>
      <c r="E1026" s="48" t="s">
        <v>320</v>
      </c>
      <c r="F1026" s="260"/>
      <c r="G1026" s="216">
        <f t="shared" si="93"/>
        <v>0</v>
      </c>
      <c r="H1026" s="251">
        <f aca="true" t="shared" si="96" ref="H1026:I1029">H1027</f>
        <v>0</v>
      </c>
      <c r="I1026" s="251">
        <f t="shared" si="96"/>
        <v>0</v>
      </c>
    </row>
    <row r="1027" spans="1:9" ht="45" hidden="1">
      <c r="A1027" s="57" t="s">
        <v>1177</v>
      </c>
      <c r="B1027" s="52" t="s">
        <v>705</v>
      </c>
      <c r="C1027" s="48" t="s">
        <v>548</v>
      </c>
      <c r="D1027" s="48">
        <v>13</v>
      </c>
      <c r="E1027" s="48" t="s">
        <v>321</v>
      </c>
      <c r="F1027" s="260"/>
      <c r="G1027" s="216">
        <f t="shared" si="93"/>
        <v>0</v>
      </c>
      <c r="H1027" s="251">
        <f t="shared" si="96"/>
        <v>0</v>
      </c>
      <c r="I1027" s="251">
        <f t="shared" si="96"/>
        <v>0</v>
      </c>
    </row>
    <row r="1028" spans="1:9" ht="30" hidden="1">
      <c r="A1028" s="57" t="s">
        <v>366</v>
      </c>
      <c r="B1028" s="52" t="s">
        <v>705</v>
      </c>
      <c r="C1028" s="48" t="s">
        <v>548</v>
      </c>
      <c r="D1028" s="48">
        <v>13</v>
      </c>
      <c r="E1028" s="48" t="s">
        <v>367</v>
      </c>
      <c r="F1028" s="260"/>
      <c r="G1028" s="216">
        <f t="shared" si="93"/>
        <v>0</v>
      </c>
      <c r="H1028" s="251">
        <f t="shared" si="96"/>
        <v>0</v>
      </c>
      <c r="I1028" s="251">
        <f t="shared" si="96"/>
        <v>0</v>
      </c>
    </row>
    <row r="1029" spans="1:9" s="214" customFormat="1" ht="15" hidden="1">
      <c r="A1029" s="57" t="s">
        <v>494</v>
      </c>
      <c r="B1029" s="52" t="s">
        <v>705</v>
      </c>
      <c r="C1029" s="48" t="s">
        <v>548</v>
      </c>
      <c r="D1029" s="48">
        <v>13</v>
      </c>
      <c r="E1029" s="48" t="s">
        <v>367</v>
      </c>
      <c r="F1029" s="48">
        <v>800</v>
      </c>
      <c r="G1029" s="216">
        <f t="shared" si="93"/>
        <v>0</v>
      </c>
      <c r="H1029" s="251">
        <f t="shared" si="96"/>
        <v>0</v>
      </c>
      <c r="I1029" s="251">
        <f t="shared" si="96"/>
        <v>0</v>
      </c>
    </row>
    <row r="1030" spans="1:9" s="214" customFormat="1" ht="15" hidden="1">
      <c r="A1030" s="57" t="s">
        <v>330</v>
      </c>
      <c r="B1030" s="52" t="s">
        <v>705</v>
      </c>
      <c r="C1030" s="48" t="s">
        <v>548</v>
      </c>
      <c r="D1030" s="48">
        <v>13</v>
      </c>
      <c r="E1030" s="48" t="s">
        <v>367</v>
      </c>
      <c r="F1030" s="48">
        <v>850</v>
      </c>
      <c r="G1030" s="216">
        <f t="shared" si="93"/>
        <v>0</v>
      </c>
      <c r="H1030" s="251">
        <v>0</v>
      </c>
      <c r="I1030" s="251">
        <v>0</v>
      </c>
    </row>
    <row r="1031" spans="1:9" s="269" customFormat="1" ht="15">
      <c r="A1031" s="54" t="s">
        <v>636</v>
      </c>
      <c r="B1031" s="55" t="s">
        <v>705</v>
      </c>
      <c r="C1031" s="55" t="s">
        <v>613</v>
      </c>
      <c r="D1031" s="55"/>
      <c r="E1031" s="55"/>
      <c r="F1031" s="55"/>
      <c r="G1031" s="233">
        <f t="shared" si="93"/>
        <v>1347900</v>
      </c>
      <c r="H1031" s="209">
        <f aca="true" t="shared" si="97" ref="H1031:I1037">H1032</f>
        <v>0</v>
      </c>
      <c r="I1031" s="209">
        <f t="shared" si="97"/>
        <v>1347900</v>
      </c>
    </row>
    <row r="1032" spans="1:9" ht="15">
      <c r="A1032" s="62" t="s">
        <v>776</v>
      </c>
      <c r="B1032" s="64" t="s">
        <v>705</v>
      </c>
      <c r="C1032" s="64" t="s">
        <v>613</v>
      </c>
      <c r="D1032" s="64" t="s">
        <v>612</v>
      </c>
      <c r="E1032" s="64"/>
      <c r="F1032" s="64"/>
      <c r="G1032" s="215">
        <f t="shared" si="93"/>
        <v>1347900</v>
      </c>
      <c r="H1032" s="217">
        <f t="shared" si="97"/>
        <v>0</v>
      </c>
      <c r="I1032" s="217">
        <f t="shared" si="97"/>
        <v>1347900</v>
      </c>
    </row>
    <row r="1033" spans="1:9" ht="45">
      <c r="A1033" s="51" t="s">
        <v>1386</v>
      </c>
      <c r="B1033" s="52" t="s">
        <v>705</v>
      </c>
      <c r="C1033" s="52" t="s">
        <v>613</v>
      </c>
      <c r="D1033" s="52" t="s">
        <v>612</v>
      </c>
      <c r="E1033" s="52" t="s">
        <v>345</v>
      </c>
      <c r="F1033" s="52"/>
      <c r="G1033" s="216">
        <f t="shared" si="93"/>
        <v>1347900</v>
      </c>
      <c r="H1033" s="251">
        <f t="shared" si="97"/>
        <v>0</v>
      </c>
      <c r="I1033" s="251">
        <f t="shared" si="97"/>
        <v>1347900</v>
      </c>
    </row>
    <row r="1034" spans="1:9" ht="60">
      <c r="A1034" s="51" t="s">
        <v>1388</v>
      </c>
      <c r="B1034" s="52" t="s">
        <v>705</v>
      </c>
      <c r="C1034" s="52" t="s">
        <v>613</v>
      </c>
      <c r="D1034" s="52" t="s">
        <v>612</v>
      </c>
      <c r="E1034" s="52" t="s">
        <v>346</v>
      </c>
      <c r="F1034" s="52"/>
      <c r="G1034" s="216">
        <f t="shared" si="93"/>
        <v>1347900</v>
      </c>
      <c r="H1034" s="251">
        <f t="shared" si="97"/>
        <v>0</v>
      </c>
      <c r="I1034" s="251">
        <f t="shared" si="97"/>
        <v>1347900</v>
      </c>
    </row>
    <row r="1035" spans="1:9" ht="60">
      <c r="A1035" s="51" t="s">
        <v>358</v>
      </c>
      <c r="B1035" s="52" t="s">
        <v>705</v>
      </c>
      <c r="C1035" s="52" t="s">
        <v>613</v>
      </c>
      <c r="D1035" s="52" t="s">
        <v>612</v>
      </c>
      <c r="E1035" s="52" t="s">
        <v>359</v>
      </c>
      <c r="F1035" s="52"/>
      <c r="G1035" s="216">
        <f t="shared" si="93"/>
        <v>1347900</v>
      </c>
      <c r="H1035" s="251">
        <f t="shared" si="97"/>
        <v>0</v>
      </c>
      <c r="I1035" s="251">
        <f t="shared" si="97"/>
        <v>1347900</v>
      </c>
    </row>
    <row r="1036" spans="1:9" ht="45">
      <c r="A1036" s="51" t="s">
        <v>785</v>
      </c>
      <c r="B1036" s="52" t="s">
        <v>705</v>
      </c>
      <c r="C1036" s="52" t="s">
        <v>613</v>
      </c>
      <c r="D1036" s="52" t="s">
        <v>612</v>
      </c>
      <c r="E1036" s="52" t="s">
        <v>85</v>
      </c>
      <c r="F1036" s="52"/>
      <c r="G1036" s="216">
        <f t="shared" si="93"/>
        <v>1347900</v>
      </c>
      <c r="H1036" s="251">
        <f t="shared" si="97"/>
        <v>0</v>
      </c>
      <c r="I1036" s="251">
        <f t="shared" si="97"/>
        <v>1347900</v>
      </c>
    </row>
    <row r="1037" spans="1:9" ht="15">
      <c r="A1037" s="51" t="s">
        <v>706</v>
      </c>
      <c r="B1037" s="52" t="s">
        <v>705</v>
      </c>
      <c r="C1037" s="52" t="s">
        <v>613</v>
      </c>
      <c r="D1037" s="52" t="s">
        <v>612</v>
      </c>
      <c r="E1037" s="52" t="s">
        <v>85</v>
      </c>
      <c r="F1037" s="52" t="s">
        <v>503</v>
      </c>
      <c r="G1037" s="216">
        <f t="shared" si="93"/>
        <v>1347900</v>
      </c>
      <c r="H1037" s="251">
        <f t="shared" si="97"/>
        <v>0</v>
      </c>
      <c r="I1037" s="251">
        <f t="shared" si="97"/>
        <v>1347900</v>
      </c>
    </row>
    <row r="1038" spans="1:9" ht="15">
      <c r="A1038" s="51" t="s">
        <v>86</v>
      </c>
      <c r="B1038" s="52" t="s">
        <v>705</v>
      </c>
      <c r="C1038" s="52" t="s">
        <v>613</v>
      </c>
      <c r="D1038" s="52" t="s">
        <v>612</v>
      </c>
      <c r="E1038" s="52" t="s">
        <v>85</v>
      </c>
      <c r="F1038" s="52" t="s">
        <v>472</v>
      </c>
      <c r="G1038" s="216">
        <f t="shared" si="93"/>
        <v>1347900</v>
      </c>
      <c r="H1038" s="251">
        <v>0</v>
      </c>
      <c r="I1038" s="251">
        <v>1347900</v>
      </c>
    </row>
    <row r="1039" spans="1:9" ht="14.25" customHeight="1">
      <c r="A1039" s="54" t="s">
        <v>615</v>
      </c>
      <c r="B1039" s="64" t="s">
        <v>705</v>
      </c>
      <c r="C1039" s="64" t="s">
        <v>604</v>
      </c>
      <c r="D1039" s="64"/>
      <c r="E1039" s="64"/>
      <c r="F1039" s="64"/>
      <c r="G1039" s="233">
        <f t="shared" si="93"/>
        <v>5291927.37</v>
      </c>
      <c r="H1039" s="217">
        <f>H1047+H1040</f>
        <v>0</v>
      </c>
      <c r="I1039" s="217">
        <f>I1047+I1040</f>
        <v>5291927.37</v>
      </c>
    </row>
    <row r="1040" spans="1:9" ht="15" hidden="1">
      <c r="A1040" s="62" t="s">
        <v>616</v>
      </c>
      <c r="B1040" s="52" t="s">
        <v>705</v>
      </c>
      <c r="C1040" s="64" t="s">
        <v>604</v>
      </c>
      <c r="D1040" s="64" t="s">
        <v>605</v>
      </c>
      <c r="E1040" s="65"/>
      <c r="F1040" s="65"/>
      <c r="G1040" s="216">
        <f t="shared" si="93"/>
        <v>0</v>
      </c>
      <c r="H1040" s="217">
        <f aca="true" t="shared" si="98" ref="H1040:I1045">H1041</f>
        <v>0</v>
      </c>
      <c r="I1040" s="217">
        <f t="shared" si="98"/>
        <v>0</v>
      </c>
    </row>
    <row r="1041" spans="1:9" ht="45" hidden="1">
      <c r="A1041" s="51" t="s">
        <v>1389</v>
      </c>
      <c r="B1041" s="52" t="s">
        <v>705</v>
      </c>
      <c r="C1041" s="52" t="s">
        <v>604</v>
      </c>
      <c r="D1041" s="52" t="s">
        <v>605</v>
      </c>
      <c r="E1041" s="52" t="s">
        <v>370</v>
      </c>
      <c r="F1041" s="65"/>
      <c r="G1041" s="216">
        <f t="shared" si="93"/>
        <v>0</v>
      </c>
      <c r="H1041" s="211">
        <f t="shared" si="98"/>
        <v>0</v>
      </c>
      <c r="I1041" s="211">
        <f t="shared" si="98"/>
        <v>0</v>
      </c>
    </row>
    <row r="1042" spans="1:9" ht="60" hidden="1">
      <c r="A1042" s="51" t="s">
        <v>1390</v>
      </c>
      <c r="B1042" s="52" t="s">
        <v>705</v>
      </c>
      <c r="C1042" s="52" t="s">
        <v>604</v>
      </c>
      <c r="D1042" s="52" t="s">
        <v>605</v>
      </c>
      <c r="E1042" s="52" t="s">
        <v>372</v>
      </c>
      <c r="F1042" s="65"/>
      <c r="G1042" s="216">
        <f t="shared" si="93"/>
        <v>0</v>
      </c>
      <c r="H1042" s="211">
        <f t="shared" si="98"/>
        <v>0</v>
      </c>
      <c r="I1042" s="211">
        <f t="shared" si="98"/>
        <v>0</v>
      </c>
    </row>
    <row r="1043" spans="1:9" s="214" customFormat="1" ht="30" hidden="1">
      <c r="A1043" s="51" t="s">
        <v>14</v>
      </c>
      <c r="B1043" s="52" t="s">
        <v>705</v>
      </c>
      <c r="C1043" s="52" t="s">
        <v>604</v>
      </c>
      <c r="D1043" s="52" t="s">
        <v>605</v>
      </c>
      <c r="E1043" s="52" t="s">
        <v>899</v>
      </c>
      <c r="F1043" s="65"/>
      <c r="G1043" s="216">
        <f t="shared" si="93"/>
        <v>0</v>
      </c>
      <c r="H1043" s="211">
        <f t="shared" si="98"/>
        <v>0</v>
      </c>
      <c r="I1043" s="211">
        <f t="shared" si="98"/>
        <v>0</v>
      </c>
    </row>
    <row r="1044" spans="1:9" s="269" customFormat="1" ht="60" hidden="1">
      <c r="A1044" s="51" t="s">
        <v>1391</v>
      </c>
      <c r="B1044" s="52" t="s">
        <v>705</v>
      </c>
      <c r="C1044" s="52" t="s">
        <v>604</v>
      </c>
      <c r="D1044" s="52" t="s">
        <v>605</v>
      </c>
      <c r="E1044" s="52" t="s">
        <v>900</v>
      </c>
      <c r="F1044" s="65"/>
      <c r="G1044" s="216">
        <f t="shared" si="93"/>
        <v>0</v>
      </c>
      <c r="H1044" s="211">
        <f t="shared" si="98"/>
        <v>0</v>
      </c>
      <c r="I1044" s="211">
        <f t="shared" si="98"/>
        <v>0</v>
      </c>
    </row>
    <row r="1045" spans="1:9" ht="15" hidden="1">
      <c r="A1045" s="51" t="s">
        <v>706</v>
      </c>
      <c r="B1045" s="52" t="s">
        <v>705</v>
      </c>
      <c r="C1045" s="52" t="s">
        <v>604</v>
      </c>
      <c r="D1045" s="52" t="s">
        <v>605</v>
      </c>
      <c r="E1045" s="52" t="s">
        <v>900</v>
      </c>
      <c r="F1045" s="52" t="s">
        <v>503</v>
      </c>
      <c r="G1045" s="216">
        <f t="shared" si="93"/>
        <v>0</v>
      </c>
      <c r="H1045" s="211">
        <f t="shared" si="98"/>
        <v>0</v>
      </c>
      <c r="I1045" s="211">
        <f t="shared" si="98"/>
        <v>0</v>
      </c>
    </row>
    <row r="1046" spans="1:9" ht="15" hidden="1">
      <c r="A1046" s="51" t="s">
        <v>86</v>
      </c>
      <c r="B1046" s="52" t="s">
        <v>705</v>
      </c>
      <c r="C1046" s="52" t="s">
        <v>604</v>
      </c>
      <c r="D1046" s="52" t="s">
        <v>605</v>
      </c>
      <c r="E1046" s="52" t="s">
        <v>900</v>
      </c>
      <c r="F1046" s="52" t="s">
        <v>472</v>
      </c>
      <c r="G1046" s="216">
        <f t="shared" si="93"/>
        <v>0</v>
      </c>
      <c r="H1046" s="211">
        <v>0</v>
      </c>
      <c r="I1046" s="211">
        <v>0</v>
      </c>
    </row>
    <row r="1047" spans="1:9" ht="15">
      <c r="A1047" s="62" t="s">
        <v>473</v>
      </c>
      <c r="B1047" s="64" t="s">
        <v>705</v>
      </c>
      <c r="C1047" s="64" t="s">
        <v>604</v>
      </c>
      <c r="D1047" s="64" t="s">
        <v>619</v>
      </c>
      <c r="E1047" s="64"/>
      <c r="F1047" s="64"/>
      <c r="G1047" s="215">
        <f t="shared" si="93"/>
        <v>5291927.37</v>
      </c>
      <c r="H1047" s="217">
        <f>H1054+H1048</f>
        <v>0</v>
      </c>
      <c r="I1047" s="217">
        <f>I1054+I1048</f>
        <v>5291927.37</v>
      </c>
    </row>
    <row r="1048" spans="1:9" ht="45" hidden="1">
      <c r="A1048" s="51" t="s">
        <v>925</v>
      </c>
      <c r="B1048" s="52" t="s">
        <v>705</v>
      </c>
      <c r="C1048" s="52" t="s">
        <v>604</v>
      </c>
      <c r="D1048" s="52" t="s">
        <v>619</v>
      </c>
      <c r="E1048" s="52" t="s">
        <v>370</v>
      </c>
      <c r="F1048" s="64"/>
      <c r="G1048" s="216">
        <f t="shared" si="93"/>
        <v>0</v>
      </c>
      <c r="H1048" s="211">
        <f aca="true" t="shared" si="99" ref="H1048:I1052">H1049</f>
        <v>0</v>
      </c>
      <c r="I1048" s="211">
        <f t="shared" si="99"/>
        <v>0</v>
      </c>
    </row>
    <row r="1049" spans="1:9" ht="60" hidden="1">
      <c r="A1049" s="51" t="s">
        <v>1392</v>
      </c>
      <c r="B1049" s="52" t="s">
        <v>705</v>
      </c>
      <c r="C1049" s="52" t="s">
        <v>604</v>
      </c>
      <c r="D1049" s="52" t="s">
        <v>619</v>
      </c>
      <c r="E1049" s="52" t="s">
        <v>407</v>
      </c>
      <c r="F1049" s="64"/>
      <c r="G1049" s="216">
        <f t="shared" si="93"/>
        <v>0</v>
      </c>
      <c r="H1049" s="211">
        <f t="shared" si="99"/>
        <v>0</v>
      </c>
      <c r="I1049" s="211">
        <f t="shared" si="99"/>
        <v>0</v>
      </c>
    </row>
    <row r="1050" spans="1:9" ht="60" hidden="1">
      <c r="A1050" s="51" t="s">
        <v>380</v>
      </c>
      <c r="B1050" s="52" t="s">
        <v>705</v>
      </c>
      <c r="C1050" s="52" t="s">
        <v>604</v>
      </c>
      <c r="D1050" s="52" t="s">
        <v>619</v>
      </c>
      <c r="E1050" s="52" t="s">
        <v>381</v>
      </c>
      <c r="F1050" s="64"/>
      <c r="G1050" s="216">
        <f t="shared" si="93"/>
        <v>0</v>
      </c>
      <c r="H1050" s="211">
        <f t="shared" si="99"/>
        <v>0</v>
      </c>
      <c r="I1050" s="211">
        <f t="shared" si="99"/>
        <v>0</v>
      </c>
    </row>
    <row r="1051" spans="1:9" ht="30" hidden="1">
      <c r="A1051" s="51" t="s">
        <v>148</v>
      </c>
      <c r="B1051" s="52" t="s">
        <v>705</v>
      </c>
      <c r="C1051" s="52" t="s">
        <v>604</v>
      </c>
      <c r="D1051" s="52" t="s">
        <v>619</v>
      </c>
      <c r="E1051" s="52" t="s">
        <v>1364</v>
      </c>
      <c r="F1051" s="64"/>
      <c r="G1051" s="216">
        <f t="shared" si="93"/>
        <v>0</v>
      </c>
      <c r="H1051" s="211">
        <f t="shared" si="99"/>
        <v>0</v>
      </c>
      <c r="I1051" s="211">
        <f t="shared" si="99"/>
        <v>0</v>
      </c>
    </row>
    <row r="1052" spans="1:9" s="254" customFormat="1" ht="15" hidden="1">
      <c r="A1052" s="51" t="s">
        <v>706</v>
      </c>
      <c r="B1052" s="52" t="s">
        <v>705</v>
      </c>
      <c r="C1052" s="52" t="s">
        <v>604</v>
      </c>
      <c r="D1052" s="52" t="s">
        <v>619</v>
      </c>
      <c r="E1052" s="52" t="s">
        <v>1364</v>
      </c>
      <c r="F1052" s="52" t="s">
        <v>503</v>
      </c>
      <c r="G1052" s="216">
        <f t="shared" si="93"/>
        <v>0</v>
      </c>
      <c r="H1052" s="211">
        <f t="shared" si="99"/>
        <v>0</v>
      </c>
      <c r="I1052" s="211">
        <f t="shared" si="99"/>
        <v>0</v>
      </c>
    </row>
    <row r="1053" spans="1:9" ht="15" hidden="1">
      <c r="A1053" s="51" t="s">
        <v>408</v>
      </c>
      <c r="B1053" s="52" t="s">
        <v>705</v>
      </c>
      <c r="C1053" s="52" t="s">
        <v>604</v>
      </c>
      <c r="D1053" s="52" t="s">
        <v>619</v>
      </c>
      <c r="E1053" s="52" t="s">
        <v>1364</v>
      </c>
      <c r="F1053" s="52" t="s">
        <v>409</v>
      </c>
      <c r="G1053" s="216">
        <f t="shared" si="93"/>
        <v>0</v>
      </c>
      <c r="H1053" s="211">
        <v>0</v>
      </c>
      <c r="I1053" s="211"/>
    </row>
    <row r="1054" spans="1:9" ht="30">
      <c r="A1054" s="51" t="s">
        <v>1068</v>
      </c>
      <c r="B1054" s="52" t="s">
        <v>705</v>
      </c>
      <c r="C1054" s="52" t="s">
        <v>604</v>
      </c>
      <c r="D1054" s="52" t="s">
        <v>619</v>
      </c>
      <c r="E1054" s="52" t="s">
        <v>1069</v>
      </c>
      <c r="F1054" s="52"/>
      <c r="G1054" s="216">
        <f t="shared" si="93"/>
        <v>5291927.37</v>
      </c>
      <c r="H1054" s="251">
        <f>H1055</f>
        <v>0</v>
      </c>
      <c r="I1054" s="251">
        <f>I1055</f>
        <v>5291927.37</v>
      </c>
    </row>
    <row r="1055" spans="1:9" ht="45">
      <c r="A1055" s="51" t="s">
        <v>1070</v>
      </c>
      <c r="B1055" s="52" t="s">
        <v>705</v>
      </c>
      <c r="C1055" s="52" t="s">
        <v>604</v>
      </c>
      <c r="D1055" s="52" t="s">
        <v>619</v>
      </c>
      <c r="E1055" s="52" t="s">
        <v>1071</v>
      </c>
      <c r="F1055" s="52"/>
      <c r="G1055" s="216">
        <f t="shared" si="93"/>
        <v>5291927.37</v>
      </c>
      <c r="H1055" s="251">
        <f>H1056</f>
        <v>0</v>
      </c>
      <c r="I1055" s="251">
        <f>I1056</f>
        <v>5291927.37</v>
      </c>
    </row>
    <row r="1056" spans="1:9" ht="60">
      <c r="A1056" s="51" t="s">
        <v>380</v>
      </c>
      <c r="B1056" s="52" t="s">
        <v>705</v>
      </c>
      <c r="C1056" s="52" t="s">
        <v>604</v>
      </c>
      <c r="D1056" s="52" t="s">
        <v>619</v>
      </c>
      <c r="E1056" s="52" t="s">
        <v>1092</v>
      </c>
      <c r="F1056" s="52"/>
      <c r="G1056" s="216">
        <f t="shared" si="93"/>
        <v>5291927.37</v>
      </c>
      <c r="H1056" s="251">
        <f>H1057+H1060</f>
        <v>0</v>
      </c>
      <c r="I1056" s="251">
        <f>I1057+I1060</f>
        <v>5291927.37</v>
      </c>
    </row>
    <row r="1057" spans="1:9" s="270" customFormat="1" ht="30">
      <c r="A1057" s="51" t="s">
        <v>148</v>
      </c>
      <c r="B1057" s="52" t="s">
        <v>705</v>
      </c>
      <c r="C1057" s="52" t="s">
        <v>604</v>
      </c>
      <c r="D1057" s="52" t="s">
        <v>619</v>
      </c>
      <c r="E1057" s="52" t="s">
        <v>1119</v>
      </c>
      <c r="F1057" s="52"/>
      <c r="G1057" s="216">
        <f t="shared" si="93"/>
        <v>5291927.37</v>
      </c>
      <c r="H1057" s="251">
        <f>H1058</f>
        <v>0</v>
      </c>
      <c r="I1057" s="251">
        <f>I1058</f>
        <v>5291927.37</v>
      </c>
    </row>
    <row r="1058" spans="1:9" s="270" customFormat="1" ht="15">
      <c r="A1058" s="51" t="s">
        <v>706</v>
      </c>
      <c r="B1058" s="52" t="s">
        <v>705</v>
      </c>
      <c r="C1058" s="52" t="s">
        <v>604</v>
      </c>
      <c r="D1058" s="52" t="s">
        <v>619</v>
      </c>
      <c r="E1058" s="52" t="s">
        <v>1119</v>
      </c>
      <c r="F1058" s="52" t="s">
        <v>503</v>
      </c>
      <c r="G1058" s="216">
        <f t="shared" si="93"/>
        <v>5291927.37</v>
      </c>
      <c r="H1058" s="251">
        <f>H1059</f>
        <v>0</v>
      </c>
      <c r="I1058" s="251">
        <f>I1059</f>
        <v>5291927.37</v>
      </c>
    </row>
    <row r="1059" spans="1:9" s="270" customFormat="1" ht="15">
      <c r="A1059" s="51" t="s">
        <v>408</v>
      </c>
      <c r="B1059" s="52" t="s">
        <v>705</v>
      </c>
      <c r="C1059" s="52" t="s">
        <v>604</v>
      </c>
      <c r="D1059" s="52" t="s">
        <v>619</v>
      </c>
      <c r="E1059" s="52" t="s">
        <v>1119</v>
      </c>
      <c r="F1059" s="52" t="s">
        <v>409</v>
      </c>
      <c r="G1059" s="216">
        <f t="shared" si="93"/>
        <v>5291927.37</v>
      </c>
      <c r="H1059" s="251">
        <v>0</v>
      </c>
      <c r="I1059" s="251">
        <v>5291927.37</v>
      </c>
    </row>
    <row r="1060" spans="1:9" s="270" customFormat="1" ht="45" hidden="1">
      <c r="A1060" s="57" t="s">
        <v>138</v>
      </c>
      <c r="B1060" s="48" t="s">
        <v>705</v>
      </c>
      <c r="C1060" s="48" t="s">
        <v>604</v>
      </c>
      <c r="D1060" s="48" t="s">
        <v>619</v>
      </c>
      <c r="E1060" s="48" t="s">
        <v>1091</v>
      </c>
      <c r="F1060" s="48"/>
      <c r="G1060" s="234">
        <f t="shared" si="93"/>
        <v>0</v>
      </c>
      <c r="H1060" s="213">
        <f>H1061</f>
        <v>0</v>
      </c>
      <c r="I1060" s="213">
        <f>I1061</f>
        <v>0</v>
      </c>
    </row>
    <row r="1061" spans="1:9" s="270" customFormat="1" ht="15" hidden="1">
      <c r="A1061" s="57" t="s">
        <v>706</v>
      </c>
      <c r="B1061" s="48" t="s">
        <v>705</v>
      </c>
      <c r="C1061" s="48" t="s">
        <v>604</v>
      </c>
      <c r="D1061" s="48" t="s">
        <v>619</v>
      </c>
      <c r="E1061" s="48" t="s">
        <v>1091</v>
      </c>
      <c r="F1061" s="48" t="s">
        <v>503</v>
      </c>
      <c r="G1061" s="234">
        <f t="shared" si="93"/>
        <v>0</v>
      </c>
      <c r="H1061" s="213">
        <f>H1062</f>
        <v>0</v>
      </c>
      <c r="I1061" s="213">
        <f>I1062</f>
        <v>0</v>
      </c>
    </row>
    <row r="1062" spans="1:9" s="270" customFormat="1" ht="15" hidden="1">
      <c r="A1062" s="57" t="s">
        <v>408</v>
      </c>
      <c r="B1062" s="48" t="s">
        <v>705</v>
      </c>
      <c r="C1062" s="48" t="s">
        <v>604</v>
      </c>
      <c r="D1062" s="48" t="s">
        <v>619</v>
      </c>
      <c r="E1062" s="48" t="s">
        <v>1091</v>
      </c>
      <c r="F1062" s="48" t="s">
        <v>409</v>
      </c>
      <c r="G1062" s="234">
        <f t="shared" si="93"/>
        <v>0</v>
      </c>
      <c r="H1062" s="213">
        <v>0</v>
      </c>
      <c r="I1062" s="213">
        <v>0</v>
      </c>
    </row>
    <row r="1063" spans="1:9" s="270" customFormat="1" ht="15">
      <c r="A1063" s="54" t="s">
        <v>709</v>
      </c>
      <c r="B1063" s="55" t="s">
        <v>705</v>
      </c>
      <c r="C1063" s="55" t="s">
        <v>605</v>
      </c>
      <c r="D1063" s="55"/>
      <c r="E1063" s="55"/>
      <c r="F1063" s="55"/>
      <c r="G1063" s="235">
        <f t="shared" si="93"/>
        <v>27246583.54</v>
      </c>
      <c r="H1063" s="252">
        <f>H1071+H1064</f>
        <v>0</v>
      </c>
      <c r="I1063" s="252">
        <f>I1071+I1064</f>
        <v>27246583.54</v>
      </c>
    </row>
    <row r="1064" spans="1:9" s="270" customFormat="1" ht="15" hidden="1">
      <c r="A1064" s="54" t="s">
        <v>542</v>
      </c>
      <c r="B1064" s="55" t="s">
        <v>489</v>
      </c>
      <c r="C1064" s="55" t="s">
        <v>605</v>
      </c>
      <c r="D1064" s="55" t="s">
        <v>613</v>
      </c>
      <c r="E1064" s="55"/>
      <c r="F1064" s="55"/>
      <c r="G1064" s="234">
        <f t="shared" si="93"/>
        <v>0</v>
      </c>
      <c r="H1064" s="251">
        <f aca="true" t="shared" si="100" ref="H1064:I1069">H1065</f>
        <v>0</v>
      </c>
      <c r="I1064" s="251">
        <f t="shared" si="100"/>
        <v>0</v>
      </c>
    </row>
    <row r="1065" spans="1:9" s="270" customFormat="1" ht="30" hidden="1">
      <c r="A1065" s="281" t="s">
        <v>906</v>
      </c>
      <c r="B1065" s="253" t="s">
        <v>489</v>
      </c>
      <c r="C1065" s="253" t="s">
        <v>605</v>
      </c>
      <c r="D1065" s="253" t="s">
        <v>613</v>
      </c>
      <c r="E1065" s="253" t="s">
        <v>1096</v>
      </c>
      <c r="F1065" s="253"/>
      <c r="G1065" s="234">
        <f t="shared" si="93"/>
        <v>0</v>
      </c>
      <c r="H1065" s="251">
        <f t="shared" si="100"/>
        <v>0</v>
      </c>
      <c r="I1065" s="251">
        <f t="shared" si="100"/>
        <v>0</v>
      </c>
    </row>
    <row r="1066" spans="1:9" s="270" customFormat="1" ht="60" hidden="1">
      <c r="A1066" s="281" t="s">
        <v>907</v>
      </c>
      <c r="B1066" s="253" t="s">
        <v>489</v>
      </c>
      <c r="C1066" s="253" t="s">
        <v>605</v>
      </c>
      <c r="D1066" s="253" t="s">
        <v>613</v>
      </c>
      <c r="E1066" s="253" t="s">
        <v>1097</v>
      </c>
      <c r="F1066" s="253"/>
      <c r="G1066" s="234">
        <f t="shared" si="93"/>
        <v>0</v>
      </c>
      <c r="H1066" s="251">
        <f t="shared" si="100"/>
        <v>0</v>
      </c>
      <c r="I1066" s="251">
        <f t="shared" si="100"/>
        <v>0</v>
      </c>
    </row>
    <row r="1067" spans="1:9" s="270" customFormat="1" ht="30" hidden="1">
      <c r="A1067" s="281" t="s">
        <v>908</v>
      </c>
      <c r="B1067" s="253" t="s">
        <v>489</v>
      </c>
      <c r="C1067" s="253" t="s">
        <v>605</v>
      </c>
      <c r="D1067" s="253" t="s">
        <v>613</v>
      </c>
      <c r="E1067" s="253" t="s">
        <v>1102</v>
      </c>
      <c r="F1067" s="253"/>
      <c r="G1067" s="234">
        <f t="shared" si="93"/>
        <v>0</v>
      </c>
      <c r="H1067" s="251">
        <f t="shared" si="100"/>
        <v>0</v>
      </c>
      <c r="I1067" s="251">
        <f t="shared" si="100"/>
        <v>0</v>
      </c>
    </row>
    <row r="1068" spans="1:9" s="270" customFormat="1" ht="30" hidden="1">
      <c r="A1068" s="281" t="s">
        <v>1270</v>
      </c>
      <c r="B1068" s="253" t="s">
        <v>489</v>
      </c>
      <c r="C1068" s="253" t="s">
        <v>605</v>
      </c>
      <c r="D1068" s="253" t="s">
        <v>613</v>
      </c>
      <c r="E1068" s="253" t="s">
        <v>1271</v>
      </c>
      <c r="F1068" s="253"/>
      <c r="G1068" s="234">
        <f t="shared" si="93"/>
        <v>0</v>
      </c>
      <c r="H1068" s="251">
        <f t="shared" si="100"/>
        <v>0</v>
      </c>
      <c r="I1068" s="251">
        <f t="shared" si="100"/>
        <v>0</v>
      </c>
    </row>
    <row r="1069" spans="1:9" s="270" customFormat="1" ht="30" hidden="1">
      <c r="A1069" s="281" t="s">
        <v>327</v>
      </c>
      <c r="B1069" s="253" t="s">
        <v>489</v>
      </c>
      <c r="C1069" s="253" t="s">
        <v>605</v>
      </c>
      <c r="D1069" s="253" t="s">
        <v>613</v>
      </c>
      <c r="E1069" s="253" t="s">
        <v>1271</v>
      </c>
      <c r="F1069" s="253" t="s">
        <v>495</v>
      </c>
      <c r="G1069" s="234">
        <f t="shared" si="93"/>
        <v>0</v>
      </c>
      <c r="H1069" s="251">
        <f t="shared" si="100"/>
        <v>0</v>
      </c>
      <c r="I1069" s="251">
        <f t="shared" si="100"/>
        <v>0</v>
      </c>
    </row>
    <row r="1070" spans="1:9" s="270" customFormat="1" ht="30" hidden="1">
      <c r="A1070" s="281" t="s">
        <v>328</v>
      </c>
      <c r="B1070" s="253" t="s">
        <v>489</v>
      </c>
      <c r="C1070" s="253" t="s">
        <v>605</v>
      </c>
      <c r="D1070" s="253" t="s">
        <v>613</v>
      </c>
      <c r="E1070" s="253" t="s">
        <v>1271</v>
      </c>
      <c r="F1070" s="253" t="s">
        <v>329</v>
      </c>
      <c r="G1070" s="234">
        <f t="shared" si="93"/>
        <v>0</v>
      </c>
      <c r="H1070" s="251">
        <v>0</v>
      </c>
      <c r="I1070" s="251">
        <v>0</v>
      </c>
    </row>
    <row r="1071" spans="1:9" ht="14.25">
      <c r="A1071" s="54" t="s">
        <v>43</v>
      </c>
      <c r="B1071" s="55" t="s">
        <v>705</v>
      </c>
      <c r="C1071" s="55" t="s">
        <v>605</v>
      </c>
      <c r="D1071" s="55" t="s">
        <v>612</v>
      </c>
      <c r="E1071" s="55"/>
      <c r="F1071" s="55"/>
      <c r="G1071" s="233">
        <f t="shared" si="93"/>
        <v>27246583.54</v>
      </c>
      <c r="H1071" s="252">
        <f>H1072+H1083+H1090</f>
        <v>0</v>
      </c>
      <c r="I1071" s="252">
        <f>I1072+I1083+I1090</f>
        <v>27246583.54</v>
      </c>
    </row>
    <row r="1072" spans="1:9" ht="30">
      <c r="A1072" s="51" t="s">
        <v>1393</v>
      </c>
      <c r="B1072" s="52" t="s">
        <v>705</v>
      </c>
      <c r="C1072" s="52" t="s">
        <v>605</v>
      </c>
      <c r="D1072" s="52" t="s">
        <v>612</v>
      </c>
      <c r="E1072" s="52" t="s">
        <v>1104</v>
      </c>
      <c r="F1072" s="52"/>
      <c r="G1072" s="216">
        <f t="shared" si="93"/>
        <v>27246583.54</v>
      </c>
      <c r="H1072" s="251">
        <f>H1073</f>
        <v>0</v>
      </c>
      <c r="I1072" s="251">
        <f>I1073</f>
        <v>27246583.54</v>
      </c>
    </row>
    <row r="1073" spans="1:9" ht="45">
      <c r="A1073" s="51" t="s">
        <v>1394</v>
      </c>
      <c r="B1073" s="52" t="s">
        <v>705</v>
      </c>
      <c r="C1073" s="52" t="s">
        <v>605</v>
      </c>
      <c r="D1073" s="52" t="s">
        <v>612</v>
      </c>
      <c r="E1073" s="52" t="s">
        <v>1105</v>
      </c>
      <c r="F1073" s="52"/>
      <c r="G1073" s="216">
        <f t="shared" si="93"/>
        <v>27246583.54</v>
      </c>
      <c r="H1073" s="251">
        <f>H1078+H1074</f>
        <v>0</v>
      </c>
      <c r="I1073" s="251">
        <f>I1078+I1074</f>
        <v>27246583.54</v>
      </c>
    </row>
    <row r="1074" spans="1:9" ht="30">
      <c r="A1074" s="51" t="s">
        <v>18</v>
      </c>
      <c r="B1074" s="52" t="s">
        <v>705</v>
      </c>
      <c r="C1074" s="52" t="s">
        <v>605</v>
      </c>
      <c r="D1074" s="52" t="s">
        <v>612</v>
      </c>
      <c r="E1074" s="52" t="s">
        <v>1106</v>
      </c>
      <c r="F1074" s="52"/>
      <c r="G1074" s="216">
        <f t="shared" si="93"/>
        <v>10952400.6</v>
      </c>
      <c r="H1074" s="251">
        <f aca="true" t="shared" si="101" ref="H1074:I1076">H1075</f>
        <v>0</v>
      </c>
      <c r="I1074" s="251">
        <f t="shared" si="101"/>
        <v>10952400.6</v>
      </c>
    </row>
    <row r="1075" spans="1:9" ht="30">
      <c r="A1075" s="51" t="s">
        <v>1107</v>
      </c>
      <c r="B1075" s="52" t="s">
        <v>705</v>
      </c>
      <c r="C1075" s="52" t="s">
        <v>605</v>
      </c>
      <c r="D1075" s="52" t="s">
        <v>612</v>
      </c>
      <c r="E1075" s="52" t="s">
        <v>1274</v>
      </c>
      <c r="F1075" s="52"/>
      <c r="G1075" s="216">
        <f t="shared" si="93"/>
        <v>10952400.6</v>
      </c>
      <c r="H1075" s="251">
        <f t="shared" si="101"/>
        <v>0</v>
      </c>
      <c r="I1075" s="251">
        <f t="shared" si="101"/>
        <v>10952400.6</v>
      </c>
    </row>
    <row r="1076" spans="1:9" ht="15">
      <c r="A1076" s="51" t="s">
        <v>706</v>
      </c>
      <c r="B1076" s="52" t="s">
        <v>705</v>
      </c>
      <c r="C1076" s="52" t="s">
        <v>605</v>
      </c>
      <c r="D1076" s="52" t="s">
        <v>612</v>
      </c>
      <c r="E1076" s="52" t="s">
        <v>1274</v>
      </c>
      <c r="F1076" s="52" t="s">
        <v>503</v>
      </c>
      <c r="G1076" s="216">
        <f t="shared" si="93"/>
        <v>10952400.6</v>
      </c>
      <c r="H1076" s="251">
        <f t="shared" si="101"/>
        <v>0</v>
      </c>
      <c r="I1076" s="251">
        <f t="shared" si="101"/>
        <v>10952400.6</v>
      </c>
    </row>
    <row r="1077" spans="1:9" ht="15">
      <c r="A1077" s="51" t="s">
        <v>408</v>
      </c>
      <c r="B1077" s="52" t="s">
        <v>705</v>
      </c>
      <c r="C1077" s="52" t="s">
        <v>605</v>
      </c>
      <c r="D1077" s="52" t="s">
        <v>612</v>
      </c>
      <c r="E1077" s="52" t="s">
        <v>1274</v>
      </c>
      <c r="F1077" s="52" t="s">
        <v>409</v>
      </c>
      <c r="G1077" s="216">
        <f t="shared" si="93"/>
        <v>10952400.6</v>
      </c>
      <c r="H1077" s="251">
        <v>0</v>
      </c>
      <c r="I1077" s="251">
        <v>10952400.6</v>
      </c>
    </row>
    <row r="1078" spans="1:9" ht="30">
      <c r="A1078" s="51" t="s">
        <v>952</v>
      </c>
      <c r="B1078" s="52" t="s">
        <v>705</v>
      </c>
      <c r="C1078" s="52" t="s">
        <v>605</v>
      </c>
      <c r="D1078" s="52" t="s">
        <v>612</v>
      </c>
      <c r="E1078" s="52" t="s">
        <v>1395</v>
      </c>
      <c r="F1078" s="52"/>
      <c r="G1078" s="216">
        <f t="shared" si="93"/>
        <v>16294182.94</v>
      </c>
      <c r="H1078" s="251">
        <f>H1079</f>
        <v>0</v>
      </c>
      <c r="I1078" s="251">
        <f>I1079</f>
        <v>16294182.94</v>
      </c>
    </row>
    <row r="1079" spans="1:9" ht="15">
      <c r="A1079" s="51" t="s">
        <v>953</v>
      </c>
      <c r="B1079" s="52" t="s">
        <v>705</v>
      </c>
      <c r="C1079" s="52" t="s">
        <v>605</v>
      </c>
      <c r="D1079" s="52" t="s">
        <v>612</v>
      </c>
      <c r="E1079" s="52" t="s">
        <v>1396</v>
      </c>
      <c r="F1079" s="52"/>
      <c r="G1079" s="216">
        <f t="shared" si="93"/>
        <v>16294182.94</v>
      </c>
      <c r="H1079" s="251">
        <f>H1080</f>
        <v>0</v>
      </c>
      <c r="I1079" s="251">
        <f>I1080</f>
        <v>16294182.94</v>
      </c>
    </row>
    <row r="1080" spans="1:9" ht="15">
      <c r="A1080" s="51" t="s">
        <v>706</v>
      </c>
      <c r="B1080" s="52" t="s">
        <v>705</v>
      </c>
      <c r="C1080" s="52" t="s">
        <v>605</v>
      </c>
      <c r="D1080" s="52" t="s">
        <v>612</v>
      </c>
      <c r="E1080" s="52" t="s">
        <v>1396</v>
      </c>
      <c r="F1080" s="52" t="s">
        <v>503</v>
      </c>
      <c r="G1080" s="216">
        <f t="shared" si="93"/>
        <v>16294182.94</v>
      </c>
      <c r="H1080" s="251">
        <f>H1082+H1081</f>
        <v>0</v>
      </c>
      <c r="I1080" s="251">
        <f>I1082+I1081</f>
        <v>16294182.94</v>
      </c>
    </row>
    <row r="1081" spans="1:9" ht="13.5" customHeight="1">
      <c r="A1081" s="57" t="s">
        <v>408</v>
      </c>
      <c r="B1081" s="52" t="s">
        <v>705</v>
      </c>
      <c r="C1081" s="52" t="s">
        <v>605</v>
      </c>
      <c r="D1081" s="52" t="s">
        <v>612</v>
      </c>
      <c r="E1081" s="52" t="s">
        <v>1396</v>
      </c>
      <c r="F1081" s="52" t="s">
        <v>409</v>
      </c>
      <c r="G1081" s="216">
        <f t="shared" si="93"/>
        <v>16294182.94</v>
      </c>
      <c r="H1081" s="251"/>
      <c r="I1081" s="251">
        <v>16294182.94</v>
      </c>
    </row>
    <row r="1082" spans="1:9" ht="15" hidden="1">
      <c r="A1082" s="51" t="s">
        <v>541</v>
      </c>
      <c r="B1082" s="52" t="s">
        <v>705</v>
      </c>
      <c r="C1082" s="52" t="s">
        <v>605</v>
      </c>
      <c r="D1082" s="52" t="s">
        <v>612</v>
      </c>
      <c r="E1082" s="52" t="s">
        <v>1396</v>
      </c>
      <c r="F1082" s="52" t="s">
        <v>470</v>
      </c>
      <c r="G1082" s="216">
        <f t="shared" si="93"/>
        <v>0</v>
      </c>
      <c r="H1082" s="251">
        <v>0</v>
      </c>
      <c r="I1082" s="251">
        <v>0</v>
      </c>
    </row>
    <row r="1083" spans="1:9" ht="30" hidden="1">
      <c r="A1083" s="51" t="s">
        <v>1068</v>
      </c>
      <c r="B1083" s="52" t="s">
        <v>705</v>
      </c>
      <c r="C1083" s="52" t="s">
        <v>605</v>
      </c>
      <c r="D1083" s="52" t="s">
        <v>612</v>
      </c>
      <c r="E1083" s="52" t="s">
        <v>1069</v>
      </c>
      <c r="F1083" s="52"/>
      <c r="G1083" s="216">
        <f t="shared" si="93"/>
        <v>0</v>
      </c>
      <c r="H1083" s="251">
        <f aca="true" t="shared" si="102" ref="H1083:I1086">H1084</f>
        <v>0</v>
      </c>
      <c r="I1083" s="251">
        <f t="shared" si="102"/>
        <v>0</v>
      </c>
    </row>
    <row r="1084" spans="1:9" ht="45" hidden="1">
      <c r="A1084" s="51" t="s">
        <v>1070</v>
      </c>
      <c r="B1084" s="52" t="s">
        <v>705</v>
      </c>
      <c r="C1084" s="52" t="s">
        <v>605</v>
      </c>
      <c r="D1084" s="52" t="s">
        <v>612</v>
      </c>
      <c r="E1084" s="52" t="s">
        <v>1071</v>
      </c>
      <c r="F1084" s="52"/>
      <c r="G1084" s="216">
        <f t="shared" si="93"/>
        <v>0</v>
      </c>
      <c r="H1084" s="251">
        <f t="shared" si="102"/>
        <v>0</v>
      </c>
      <c r="I1084" s="251">
        <f t="shared" si="102"/>
        <v>0</v>
      </c>
    </row>
    <row r="1085" spans="1:9" ht="60" hidden="1">
      <c r="A1085" s="51" t="s">
        <v>380</v>
      </c>
      <c r="B1085" s="52" t="s">
        <v>705</v>
      </c>
      <c r="C1085" s="52" t="s">
        <v>605</v>
      </c>
      <c r="D1085" s="52" t="s">
        <v>612</v>
      </c>
      <c r="E1085" s="52" t="s">
        <v>1092</v>
      </c>
      <c r="F1085" s="52"/>
      <c r="G1085" s="216">
        <f t="shared" si="93"/>
        <v>0</v>
      </c>
      <c r="H1085" s="251">
        <f t="shared" si="102"/>
        <v>0</v>
      </c>
      <c r="I1085" s="251">
        <f t="shared" si="102"/>
        <v>0</v>
      </c>
    </row>
    <row r="1086" spans="1:9" ht="15" hidden="1">
      <c r="A1086" s="51"/>
      <c r="B1086" s="52" t="s">
        <v>705</v>
      </c>
      <c r="C1086" s="52" t="s">
        <v>605</v>
      </c>
      <c r="D1086" s="52" t="s">
        <v>612</v>
      </c>
      <c r="E1086" s="52"/>
      <c r="F1086" s="52"/>
      <c r="G1086" s="216">
        <f t="shared" si="93"/>
        <v>0</v>
      </c>
      <c r="H1086" s="251">
        <f t="shared" si="102"/>
        <v>0</v>
      </c>
      <c r="I1086" s="251">
        <f t="shared" si="102"/>
        <v>0</v>
      </c>
    </row>
    <row r="1087" spans="1:9" ht="15" hidden="1">
      <c r="A1087" s="51" t="s">
        <v>706</v>
      </c>
      <c r="B1087" s="52" t="s">
        <v>705</v>
      </c>
      <c r="C1087" s="52" t="s">
        <v>605</v>
      </c>
      <c r="D1087" s="52" t="s">
        <v>612</v>
      </c>
      <c r="E1087" s="52"/>
      <c r="F1087" s="52" t="s">
        <v>503</v>
      </c>
      <c r="G1087" s="216">
        <f t="shared" si="93"/>
        <v>0</v>
      </c>
      <c r="H1087" s="251">
        <f>H1089+H1088</f>
        <v>0</v>
      </c>
      <c r="I1087" s="251">
        <f>I1089+I1088</f>
        <v>0</v>
      </c>
    </row>
    <row r="1088" spans="1:9" ht="15" hidden="1">
      <c r="A1088" s="57" t="s">
        <v>408</v>
      </c>
      <c r="B1088" s="52" t="s">
        <v>705</v>
      </c>
      <c r="C1088" s="52" t="s">
        <v>605</v>
      </c>
      <c r="D1088" s="52" t="s">
        <v>612</v>
      </c>
      <c r="E1088" s="52"/>
      <c r="F1088" s="52" t="s">
        <v>409</v>
      </c>
      <c r="G1088" s="216">
        <f t="shared" si="93"/>
        <v>0</v>
      </c>
      <c r="H1088" s="251"/>
      <c r="I1088" s="251"/>
    </row>
    <row r="1089" spans="1:9" ht="15" hidden="1">
      <c r="A1089" s="51" t="s">
        <v>541</v>
      </c>
      <c r="B1089" s="52" t="s">
        <v>705</v>
      </c>
      <c r="C1089" s="52" t="s">
        <v>605</v>
      </c>
      <c r="D1089" s="52" t="s">
        <v>612</v>
      </c>
      <c r="E1089" s="52"/>
      <c r="F1089" s="52" t="s">
        <v>470</v>
      </c>
      <c r="G1089" s="216">
        <f t="shared" si="93"/>
        <v>0</v>
      </c>
      <c r="H1089" s="251">
        <v>0</v>
      </c>
      <c r="I1089" s="251">
        <v>0</v>
      </c>
    </row>
    <row r="1090" spans="1:9" ht="15" hidden="1">
      <c r="A1090" s="51" t="s">
        <v>914</v>
      </c>
      <c r="B1090" s="52" t="s">
        <v>705</v>
      </c>
      <c r="C1090" s="52" t="s">
        <v>605</v>
      </c>
      <c r="D1090" s="52" t="s">
        <v>612</v>
      </c>
      <c r="E1090" s="52" t="s">
        <v>396</v>
      </c>
      <c r="F1090" s="52"/>
      <c r="G1090" s="216">
        <f t="shared" si="93"/>
        <v>0</v>
      </c>
      <c r="H1090" s="251">
        <f aca="true" t="shared" si="103" ref="H1090:I1093">H1091</f>
        <v>0</v>
      </c>
      <c r="I1090" s="251">
        <f t="shared" si="103"/>
        <v>0</v>
      </c>
    </row>
    <row r="1091" spans="1:9" ht="30" hidden="1">
      <c r="A1091" s="51" t="s">
        <v>915</v>
      </c>
      <c r="B1091" s="52" t="s">
        <v>705</v>
      </c>
      <c r="C1091" s="52" t="s">
        <v>605</v>
      </c>
      <c r="D1091" s="52" t="s">
        <v>612</v>
      </c>
      <c r="E1091" s="52" t="s">
        <v>397</v>
      </c>
      <c r="F1091" s="52"/>
      <c r="G1091" s="216">
        <f t="shared" si="93"/>
        <v>0</v>
      </c>
      <c r="H1091" s="251">
        <f t="shared" si="103"/>
        <v>0</v>
      </c>
      <c r="I1091" s="251">
        <f t="shared" si="103"/>
        <v>0</v>
      </c>
    </row>
    <row r="1092" spans="1:9" ht="30" hidden="1">
      <c r="A1092" s="51" t="s">
        <v>920</v>
      </c>
      <c r="B1092" s="52" t="s">
        <v>705</v>
      </c>
      <c r="C1092" s="52" t="s">
        <v>605</v>
      </c>
      <c r="D1092" s="52" t="s">
        <v>612</v>
      </c>
      <c r="E1092" s="52" t="s">
        <v>921</v>
      </c>
      <c r="F1092" s="52"/>
      <c r="G1092" s="216">
        <f t="shared" si="93"/>
        <v>0</v>
      </c>
      <c r="H1092" s="251">
        <f t="shared" si="103"/>
        <v>0</v>
      </c>
      <c r="I1092" s="251">
        <f t="shared" si="103"/>
        <v>0</v>
      </c>
    </row>
    <row r="1093" spans="1:9" ht="15" hidden="1">
      <c r="A1093" s="51" t="s">
        <v>1397</v>
      </c>
      <c r="B1093" s="52" t="s">
        <v>705</v>
      </c>
      <c r="C1093" s="52" t="s">
        <v>605</v>
      </c>
      <c r="D1093" s="52" t="s">
        <v>612</v>
      </c>
      <c r="E1093" s="52" t="s">
        <v>1398</v>
      </c>
      <c r="F1093" s="52"/>
      <c r="G1093" s="216">
        <f t="shared" si="93"/>
        <v>0</v>
      </c>
      <c r="H1093" s="251">
        <f t="shared" si="103"/>
        <v>0</v>
      </c>
      <c r="I1093" s="251">
        <f t="shared" si="103"/>
        <v>0</v>
      </c>
    </row>
    <row r="1094" spans="1:9" ht="15" hidden="1">
      <c r="A1094" s="51" t="s">
        <v>706</v>
      </c>
      <c r="B1094" s="52" t="s">
        <v>705</v>
      </c>
      <c r="C1094" s="52" t="s">
        <v>605</v>
      </c>
      <c r="D1094" s="52" t="s">
        <v>612</v>
      </c>
      <c r="E1094" s="52" t="s">
        <v>1398</v>
      </c>
      <c r="F1094" s="52" t="s">
        <v>503</v>
      </c>
      <c r="G1094" s="216">
        <f t="shared" si="93"/>
        <v>0</v>
      </c>
      <c r="H1094" s="251">
        <f>H1096+H1095</f>
        <v>0</v>
      </c>
      <c r="I1094" s="251">
        <f>I1096+I1095</f>
        <v>0</v>
      </c>
    </row>
    <row r="1095" spans="1:9" ht="15" hidden="1">
      <c r="A1095" s="57" t="s">
        <v>408</v>
      </c>
      <c r="B1095" s="52" t="s">
        <v>705</v>
      </c>
      <c r="C1095" s="52" t="s">
        <v>605</v>
      </c>
      <c r="D1095" s="52" t="s">
        <v>612</v>
      </c>
      <c r="E1095" s="52" t="s">
        <v>1398</v>
      </c>
      <c r="F1095" s="52" t="s">
        <v>409</v>
      </c>
      <c r="G1095" s="216">
        <f t="shared" si="93"/>
        <v>0</v>
      </c>
      <c r="H1095" s="251"/>
      <c r="I1095" s="251"/>
    </row>
    <row r="1096" spans="1:9" ht="15" hidden="1">
      <c r="A1096" s="51" t="s">
        <v>541</v>
      </c>
      <c r="B1096" s="52" t="s">
        <v>705</v>
      </c>
      <c r="C1096" s="52" t="s">
        <v>605</v>
      </c>
      <c r="D1096" s="52" t="s">
        <v>612</v>
      </c>
      <c r="E1096" s="52" t="s">
        <v>1398</v>
      </c>
      <c r="F1096" s="52" t="s">
        <v>470</v>
      </c>
      <c r="G1096" s="216">
        <f t="shared" si="93"/>
        <v>0</v>
      </c>
      <c r="H1096" s="251">
        <v>0</v>
      </c>
      <c r="I1096" s="251">
        <v>0</v>
      </c>
    </row>
    <row r="1097" spans="1:9" ht="15.75">
      <c r="A1097" s="271" t="s">
        <v>642</v>
      </c>
      <c r="B1097" s="55" t="s">
        <v>705</v>
      </c>
      <c r="C1097" s="55" t="s">
        <v>476</v>
      </c>
      <c r="D1097" s="55"/>
      <c r="E1097" s="55"/>
      <c r="F1097" s="55"/>
      <c r="G1097" s="233">
        <f t="shared" si="93"/>
        <v>44757740</v>
      </c>
      <c r="H1097" s="252">
        <f aca="true" t="shared" si="104" ref="H1097:I1100">H1098</f>
        <v>0</v>
      </c>
      <c r="I1097" s="252">
        <f t="shared" si="104"/>
        <v>44757740</v>
      </c>
    </row>
    <row r="1098" spans="1:9" ht="15.75">
      <c r="A1098" s="272" t="s">
        <v>477</v>
      </c>
      <c r="B1098" s="52" t="s">
        <v>705</v>
      </c>
      <c r="C1098" s="52" t="s">
        <v>476</v>
      </c>
      <c r="D1098" s="52" t="s">
        <v>548</v>
      </c>
      <c r="E1098" s="52"/>
      <c r="F1098" s="52"/>
      <c r="G1098" s="216">
        <f t="shared" si="93"/>
        <v>44757740</v>
      </c>
      <c r="H1098" s="251">
        <f t="shared" si="104"/>
        <v>0</v>
      </c>
      <c r="I1098" s="251">
        <f t="shared" si="104"/>
        <v>44757740</v>
      </c>
    </row>
    <row r="1099" spans="1:9" ht="30">
      <c r="A1099" s="51" t="s">
        <v>44</v>
      </c>
      <c r="B1099" s="52" t="s">
        <v>705</v>
      </c>
      <c r="C1099" s="52" t="s">
        <v>476</v>
      </c>
      <c r="D1099" s="52" t="s">
        <v>548</v>
      </c>
      <c r="E1099" s="52" t="s">
        <v>396</v>
      </c>
      <c r="F1099" s="52"/>
      <c r="G1099" s="216">
        <f t="shared" si="93"/>
        <v>44757740</v>
      </c>
      <c r="H1099" s="251">
        <f t="shared" si="104"/>
        <v>0</v>
      </c>
      <c r="I1099" s="251">
        <f t="shared" si="104"/>
        <v>44757740</v>
      </c>
    </row>
    <row r="1100" spans="1:9" ht="60">
      <c r="A1100" s="51" t="s">
        <v>1521</v>
      </c>
      <c r="B1100" s="52" t="s">
        <v>705</v>
      </c>
      <c r="C1100" s="52" t="s">
        <v>476</v>
      </c>
      <c r="D1100" s="52" t="s">
        <v>548</v>
      </c>
      <c r="E1100" s="52" t="s">
        <v>1522</v>
      </c>
      <c r="F1100" s="52"/>
      <c r="G1100" s="216">
        <f t="shared" si="93"/>
        <v>44757740</v>
      </c>
      <c r="H1100" s="251">
        <f t="shared" si="104"/>
        <v>0</v>
      </c>
      <c r="I1100" s="251">
        <f t="shared" si="104"/>
        <v>44757740</v>
      </c>
    </row>
    <row r="1101" spans="1:9" ht="30">
      <c r="A1101" s="51" t="s">
        <v>1523</v>
      </c>
      <c r="B1101" s="52" t="s">
        <v>705</v>
      </c>
      <c r="C1101" s="52" t="s">
        <v>476</v>
      </c>
      <c r="D1101" s="52" t="s">
        <v>548</v>
      </c>
      <c r="E1101" s="52" t="s">
        <v>1524</v>
      </c>
      <c r="F1101" s="52"/>
      <c r="G1101" s="216">
        <f t="shared" si="93"/>
        <v>44757740</v>
      </c>
      <c r="H1101" s="251">
        <f>H1105+H1102</f>
        <v>0</v>
      </c>
      <c r="I1101" s="251">
        <f>I1105+I1102</f>
        <v>44757740</v>
      </c>
    </row>
    <row r="1102" spans="1:9" ht="30">
      <c r="A1102" s="51" t="s">
        <v>1525</v>
      </c>
      <c r="B1102" s="52" t="s">
        <v>705</v>
      </c>
      <c r="C1102" s="52" t="s">
        <v>476</v>
      </c>
      <c r="D1102" s="52" t="s">
        <v>548</v>
      </c>
      <c r="E1102" s="52" t="s">
        <v>1526</v>
      </c>
      <c r="F1102" s="52"/>
      <c r="G1102" s="216">
        <f t="shared" si="93"/>
        <v>44757740</v>
      </c>
      <c r="H1102" s="251">
        <f>H1103</f>
        <v>0</v>
      </c>
      <c r="I1102" s="251">
        <f>I1103</f>
        <v>44757740</v>
      </c>
    </row>
    <row r="1103" spans="1:9" ht="15">
      <c r="A1103" s="51" t="s">
        <v>706</v>
      </c>
      <c r="B1103" s="52" t="s">
        <v>705</v>
      </c>
      <c r="C1103" s="52" t="s">
        <v>476</v>
      </c>
      <c r="D1103" s="52" t="s">
        <v>548</v>
      </c>
      <c r="E1103" s="52" t="s">
        <v>1526</v>
      </c>
      <c r="F1103" s="52" t="s">
        <v>503</v>
      </c>
      <c r="G1103" s="216">
        <f>H1103+I1103</f>
        <v>44757740</v>
      </c>
      <c r="H1103" s="251">
        <f>H1104</f>
        <v>0</v>
      </c>
      <c r="I1103" s="251">
        <f>I1104</f>
        <v>44757740</v>
      </c>
    </row>
    <row r="1104" spans="1:9" ht="15">
      <c r="A1104" s="51" t="s">
        <v>408</v>
      </c>
      <c r="B1104" s="52" t="s">
        <v>705</v>
      </c>
      <c r="C1104" s="52" t="s">
        <v>476</v>
      </c>
      <c r="D1104" s="52" t="s">
        <v>548</v>
      </c>
      <c r="E1104" s="52" t="s">
        <v>1526</v>
      </c>
      <c r="F1104" s="52" t="s">
        <v>409</v>
      </c>
      <c r="G1104" s="216">
        <f>H1104+I1104</f>
        <v>44757740</v>
      </c>
      <c r="H1104" s="251">
        <v>0</v>
      </c>
      <c r="I1104" s="251">
        <v>44757740</v>
      </c>
    </row>
    <row r="1105" spans="1:9" ht="30" hidden="1">
      <c r="A1105" s="51" t="s">
        <v>1111</v>
      </c>
      <c r="B1105" s="52" t="s">
        <v>705</v>
      </c>
      <c r="C1105" s="52" t="s">
        <v>476</v>
      </c>
      <c r="D1105" s="52" t="s">
        <v>548</v>
      </c>
      <c r="E1105" s="52" t="s">
        <v>1112</v>
      </c>
      <c r="F1105" s="52"/>
      <c r="G1105" s="216">
        <f>H1105+I1105</f>
        <v>0</v>
      </c>
      <c r="H1105" s="251">
        <f>H1106</f>
        <v>0</v>
      </c>
      <c r="I1105" s="251">
        <f>I1106</f>
        <v>0</v>
      </c>
    </row>
    <row r="1106" spans="1:9" ht="15" hidden="1">
      <c r="A1106" s="51" t="s">
        <v>706</v>
      </c>
      <c r="B1106" s="52" t="s">
        <v>705</v>
      </c>
      <c r="C1106" s="52" t="s">
        <v>476</v>
      </c>
      <c r="D1106" s="52" t="s">
        <v>548</v>
      </c>
      <c r="E1106" s="52" t="s">
        <v>1112</v>
      </c>
      <c r="F1106" s="52" t="s">
        <v>503</v>
      </c>
      <c r="G1106" s="216">
        <f>H1106+I1106</f>
        <v>0</v>
      </c>
      <c r="H1106" s="251">
        <f>H1107</f>
        <v>0</v>
      </c>
      <c r="I1106" s="251">
        <f>I1107</f>
        <v>0</v>
      </c>
    </row>
    <row r="1107" spans="1:9" ht="15" hidden="1">
      <c r="A1107" s="57" t="s">
        <v>408</v>
      </c>
      <c r="B1107" s="52" t="s">
        <v>705</v>
      </c>
      <c r="C1107" s="52" t="s">
        <v>476</v>
      </c>
      <c r="D1107" s="52" t="s">
        <v>548</v>
      </c>
      <c r="E1107" s="52" t="s">
        <v>1112</v>
      </c>
      <c r="F1107" s="52" t="s">
        <v>409</v>
      </c>
      <c r="G1107" s="216">
        <f>H1107+I1107</f>
        <v>0</v>
      </c>
      <c r="H1107" s="251">
        <v>0</v>
      </c>
      <c r="I1107" s="251">
        <v>0</v>
      </c>
    </row>
    <row r="1108" spans="1:9" ht="43.5">
      <c r="A1108" s="54" t="s">
        <v>87</v>
      </c>
      <c r="B1108" s="55" t="s">
        <v>705</v>
      </c>
      <c r="C1108" s="55" t="s">
        <v>610</v>
      </c>
      <c r="D1108" s="55"/>
      <c r="E1108" s="55"/>
      <c r="F1108" s="58"/>
      <c r="G1108" s="233">
        <f aca="true" t="shared" si="105" ref="G1108:G1170">H1108+I1108</f>
        <v>46329238.5</v>
      </c>
      <c r="H1108" s="209">
        <f>H1109+H1116+H1126</f>
        <v>5331260.88</v>
      </c>
      <c r="I1108" s="209">
        <f>I1109+I1116+I1126</f>
        <v>40997977.62</v>
      </c>
    </row>
    <row r="1109" spans="1:9" ht="27.75" customHeight="1">
      <c r="A1109" s="62" t="s">
        <v>786</v>
      </c>
      <c r="B1109" s="64" t="s">
        <v>705</v>
      </c>
      <c r="C1109" s="64">
        <v>14</v>
      </c>
      <c r="D1109" s="64" t="s">
        <v>548</v>
      </c>
      <c r="E1109" s="264"/>
      <c r="F1109" s="264"/>
      <c r="G1109" s="215">
        <f t="shared" si="105"/>
        <v>38541200</v>
      </c>
      <c r="H1109" s="217">
        <f aca="true" t="shared" si="106" ref="H1109:I1114">H1110</f>
        <v>0</v>
      </c>
      <c r="I1109" s="217">
        <f t="shared" si="106"/>
        <v>38541200</v>
      </c>
    </row>
    <row r="1110" spans="1:9" ht="45">
      <c r="A1110" s="51" t="s">
        <v>1399</v>
      </c>
      <c r="B1110" s="52" t="s">
        <v>705</v>
      </c>
      <c r="C1110" s="52">
        <v>14</v>
      </c>
      <c r="D1110" s="52" t="s">
        <v>548</v>
      </c>
      <c r="E1110" s="52" t="s">
        <v>345</v>
      </c>
      <c r="F1110" s="53"/>
      <c r="G1110" s="216">
        <f t="shared" si="105"/>
        <v>38541200</v>
      </c>
      <c r="H1110" s="251">
        <f t="shared" si="106"/>
        <v>0</v>
      </c>
      <c r="I1110" s="251">
        <f t="shared" si="106"/>
        <v>38541200</v>
      </c>
    </row>
    <row r="1111" spans="1:9" ht="60">
      <c r="A1111" s="51" t="s">
        <v>1400</v>
      </c>
      <c r="B1111" s="52" t="s">
        <v>705</v>
      </c>
      <c r="C1111" s="52">
        <v>14</v>
      </c>
      <c r="D1111" s="52" t="s">
        <v>548</v>
      </c>
      <c r="E1111" s="52" t="s">
        <v>346</v>
      </c>
      <c r="F1111" s="53"/>
      <c r="G1111" s="216">
        <f t="shared" si="105"/>
        <v>38541200</v>
      </c>
      <c r="H1111" s="251">
        <f t="shared" si="106"/>
        <v>0</v>
      </c>
      <c r="I1111" s="251">
        <f t="shared" si="106"/>
        <v>38541200</v>
      </c>
    </row>
    <row r="1112" spans="1:9" ht="60">
      <c r="A1112" s="51" t="s">
        <v>358</v>
      </c>
      <c r="B1112" s="52" t="s">
        <v>705</v>
      </c>
      <c r="C1112" s="52" t="s">
        <v>610</v>
      </c>
      <c r="D1112" s="52" t="s">
        <v>548</v>
      </c>
      <c r="E1112" s="52" t="s">
        <v>359</v>
      </c>
      <c r="F1112" s="53"/>
      <c r="G1112" s="216">
        <f t="shared" si="105"/>
        <v>38541200</v>
      </c>
      <c r="H1112" s="251">
        <f t="shared" si="106"/>
        <v>0</v>
      </c>
      <c r="I1112" s="251">
        <f t="shared" si="106"/>
        <v>38541200</v>
      </c>
    </row>
    <row r="1113" spans="1:9" ht="60">
      <c r="A1113" s="51" t="s">
        <v>88</v>
      </c>
      <c r="B1113" s="52" t="s">
        <v>705</v>
      </c>
      <c r="C1113" s="52">
        <v>14</v>
      </c>
      <c r="D1113" s="52" t="s">
        <v>548</v>
      </c>
      <c r="E1113" s="52" t="s">
        <v>89</v>
      </c>
      <c r="F1113" s="53"/>
      <c r="G1113" s="216">
        <f t="shared" si="105"/>
        <v>38541200</v>
      </c>
      <c r="H1113" s="251">
        <f t="shared" si="106"/>
        <v>0</v>
      </c>
      <c r="I1113" s="251">
        <f t="shared" si="106"/>
        <v>38541200</v>
      </c>
    </row>
    <row r="1114" spans="1:9" ht="15">
      <c r="A1114" s="51" t="s">
        <v>706</v>
      </c>
      <c r="B1114" s="52" t="s">
        <v>705</v>
      </c>
      <c r="C1114" s="52">
        <v>14</v>
      </c>
      <c r="D1114" s="52" t="s">
        <v>548</v>
      </c>
      <c r="E1114" s="52" t="s">
        <v>89</v>
      </c>
      <c r="F1114" s="52">
        <v>500</v>
      </c>
      <c r="G1114" s="216">
        <f t="shared" si="105"/>
        <v>38541200</v>
      </c>
      <c r="H1114" s="251">
        <f t="shared" si="106"/>
        <v>0</v>
      </c>
      <c r="I1114" s="251">
        <f t="shared" si="106"/>
        <v>38541200</v>
      </c>
    </row>
    <row r="1115" spans="1:9" ht="14.25" customHeight="1">
      <c r="A1115" s="51" t="s">
        <v>90</v>
      </c>
      <c r="B1115" s="52" t="s">
        <v>705</v>
      </c>
      <c r="C1115" s="52">
        <v>14</v>
      </c>
      <c r="D1115" s="52" t="s">
        <v>548</v>
      </c>
      <c r="E1115" s="52" t="s">
        <v>89</v>
      </c>
      <c r="F1115" s="52" t="s">
        <v>91</v>
      </c>
      <c r="G1115" s="216">
        <f t="shared" si="105"/>
        <v>38541200</v>
      </c>
      <c r="H1115" s="251">
        <v>0</v>
      </c>
      <c r="I1115" s="251">
        <v>38541200</v>
      </c>
    </row>
    <row r="1116" spans="1:9" ht="15" hidden="1">
      <c r="A1116" s="62" t="s">
        <v>704</v>
      </c>
      <c r="B1116" s="55" t="s">
        <v>705</v>
      </c>
      <c r="C1116" s="64">
        <v>14</v>
      </c>
      <c r="D1116" s="64" t="s">
        <v>613</v>
      </c>
      <c r="E1116" s="264"/>
      <c r="F1116" s="264"/>
      <c r="G1116" s="215">
        <f t="shared" si="105"/>
        <v>0</v>
      </c>
      <c r="H1116" s="217">
        <f aca="true" t="shared" si="107" ref="H1116:I1118">H1117</f>
        <v>0</v>
      </c>
      <c r="I1116" s="217">
        <f t="shared" si="107"/>
        <v>0</v>
      </c>
    </row>
    <row r="1117" spans="1:9" ht="45" hidden="1">
      <c r="A1117" s="51" t="s">
        <v>1399</v>
      </c>
      <c r="B1117" s="52" t="s">
        <v>705</v>
      </c>
      <c r="C1117" s="52">
        <v>14</v>
      </c>
      <c r="D1117" s="52" t="s">
        <v>613</v>
      </c>
      <c r="E1117" s="52" t="s">
        <v>345</v>
      </c>
      <c r="F1117" s="53"/>
      <c r="G1117" s="216">
        <f t="shared" si="105"/>
        <v>0</v>
      </c>
      <c r="H1117" s="211">
        <f t="shared" si="107"/>
        <v>0</v>
      </c>
      <c r="I1117" s="211">
        <f t="shared" si="107"/>
        <v>0</v>
      </c>
    </row>
    <row r="1118" spans="1:9" s="254" customFormat="1" ht="60" hidden="1">
      <c r="A1118" s="51" t="s">
        <v>1401</v>
      </c>
      <c r="B1118" s="52" t="s">
        <v>705</v>
      </c>
      <c r="C1118" s="52">
        <v>14</v>
      </c>
      <c r="D1118" s="52" t="s">
        <v>613</v>
      </c>
      <c r="E1118" s="52" t="s">
        <v>346</v>
      </c>
      <c r="F1118" s="53"/>
      <c r="G1118" s="216">
        <f t="shared" si="105"/>
        <v>0</v>
      </c>
      <c r="H1118" s="251">
        <f t="shared" si="107"/>
        <v>0</v>
      </c>
      <c r="I1118" s="251">
        <f t="shared" si="107"/>
        <v>0</v>
      </c>
    </row>
    <row r="1119" spans="1:9" s="254" customFormat="1" ht="60" hidden="1">
      <c r="A1119" s="51" t="s">
        <v>358</v>
      </c>
      <c r="B1119" s="52" t="s">
        <v>705</v>
      </c>
      <c r="C1119" s="52" t="s">
        <v>610</v>
      </c>
      <c r="D1119" s="52" t="s">
        <v>613</v>
      </c>
      <c r="E1119" s="52" t="s">
        <v>359</v>
      </c>
      <c r="F1119" s="53"/>
      <c r="G1119" s="216">
        <f t="shared" si="105"/>
        <v>0</v>
      </c>
      <c r="H1119" s="251">
        <f>H1120+H1123</f>
        <v>0</v>
      </c>
      <c r="I1119" s="251">
        <f>I1120+I1123</f>
        <v>0</v>
      </c>
    </row>
    <row r="1120" spans="1:9" ht="60" hidden="1">
      <c r="A1120" s="51" t="s">
        <v>92</v>
      </c>
      <c r="B1120" s="52" t="s">
        <v>705</v>
      </c>
      <c r="C1120" s="52">
        <v>14</v>
      </c>
      <c r="D1120" s="52" t="s">
        <v>613</v>
      </c>
      <c r="E1120" s="52" t="s">
        <v>93</v>
      </c>
      <c r="F1120" s="53"/>
      <c r="G1120" s="216">
        <f t="shared" si="105"/>
        <v>0</v>
      </c>
      <c r="H1120" s="251">
        <f>H1121</f>
        <v>0</v>
      </c>
      <c r="I1120" s="251">
        <f>I1121</f>
        <v>0</v>
      </c>
    </row>
    <row r="1121" spans="1:9" ht="15" hidden="1">
      <c r="A1121" s="51" t="s">
        <v>706</v>
      </c>
      <c r="B1121" s="52" t="s">
        <v>705</v>
      </c>
      <c r="C1121" s="52">
        <v>14</v>
      </c>
      <c r="D1121" s="52" t="s">
        <v>613</v>
      </c>
      <c r="E1121" s="52" t="s">
        <v>93</v>
      </c>
      <c r="F1121" s="52">
        <v>500</v>
      </c>
      <c r="G1121" s="216">
        <f t="shared" si="105"/>
        <v>0</v>
      </c>
      <c r="H1121" s="251">
        <f>H1122</f>
        <v>0</v>
      </c>
      <c r="I1121" s="251">
        <f>I1122</f>
        <v>0</v>
      </c>
    </row>
    <row r="1122" spans="1:9" ht="15" hidden="1">
      <c r="A1122" s="51" t="s">
        <v>90</v>
      </c>
      <c r="B1122" s="52" t="s">
        <v>705</v>
      </c>
      <c r="C1122" s="52">
        <v>14</v>
      </c>
      <c r="D1122" s="52" t="s">
        <v>613</v>
      </c>
      <c r="E1122" s="52" t="s">
        <v>93</v>
      </c>
      <c r="F1122" s="52" t="s">
        <v>91</v>
      </c>
      <c r="G1122" s="216">
        <f t="shared" si="105"/>
        <v>0</v>
      </c>
      <c r="H1122" s="251">
        <v>0</v>
      </c>
      <c r="I1122" s="251">
        <v>0</v>
      </c>
    </row>
    <row r="1123" spans="1:9" ht="30" hidden="1">
      <c r="A1123" s="51" t="s">
        <v>46</v>
      </c>
      <c r="B1123" s="52" t="s">
        <v>705</v>
      </c>
      <c r="C1123" s="52">
        <v>14</v>
      </c>
      <c r="D1123" s="52" t="s">
        <v>613</v>
      </c>
      <c r="E1123" s="52" t="s">
        <v>47</v>
      </c>
      <c r="F1123" s="52"/>
      <c r="G1123" s="210">
        <f t="shared" si="105"/>
        <v>0</v>
      </c>
      <c r="H1123" s="251">
        <f>H1124</f>
        <v>0</v>
      </c>
      <c r="I1123" s="251">
        <f>I1124</f>
        <v>0</v>
      </c>
    </row>
    <row r="1124" spans="1:9" ht="15" hidden="1">
      <c r="A1124" s="51" t="s">
        <v>706</v>
      </c>
      <c r="B1124" s="52" t="s">
        <v>705</v>
      </c>
      <c r="C1124" s="52">
        <v>14</v>
      </c>
      <c r="D1124" s="52" t="s">
        <v>613</v>
      </c>
      <c r="E1124" s="52" t="s">
        <v>47</v>
      </c>
      <c r="F1124" s="52">
        <v>500</v>
      </c>
      <c r="G1124" s="210">
        <f t="shared" si="105"/>
        <v>0</v>
      </c>
      <c r="H1124" s="251">
        <f>H1125</f>
        <v>0</v>
      </c>
      <c r="I1124" s="251">
        <f>I1125</f>
        <v>0</v>
      </c>
    </row>
    <row r="1125" spans="1:9" ht="15" hidden="1">
      <c r="A1125" s="51" t="s">
        <v>90</v>
      </c>
      <c r="B1125" s="52" t="s">
        <v>705</v>
      </c>
      <c r="C1125" s="52">
        <v>14</v>
      </c>
      <c r="D1125" s="52" t="s">
        <v>613</v>
      </c>
      <c r="E1125" s="52" t="s">
        <v>47</v>
      </c>
      <c r="F1125" s="52" t="s">
        <v>91</v>
      </c>
      <c r="G1125" s="210">
        <f t="shared" si="105"/>
        <v>0</v>
      </c>
      <c r="H1125" s="251">
        <v>0</v>
      </c>
      <c r="I1125" s="251">
        <v>0</v>
      </c>
    </row>
    <row r="1126" spans="1:9" ht="14.25">
      <c r="A1126" s="54" t="s">
        <v>647</v>
      </c>
      <c r="B1126" s="55" t="s">
        <v>705</v>
      </c>
      <c r="C1126" s="55" t="s">
        <v>610</v>
      </c>
      <c r="D1126" s="55" t="s">
        <v>612</v>
      </c>
      <c r="E1126" s="55"/>
      <c r="F1126" s="55"/>
      <c r="G1126" s="282">
        <f t="shared" si="105"/>
        <v>7788038.5</v>
      </c>
      <c r="H1126" s="252">
        <f>H1133+H1147+H1153+H1139+H1127+H1156+H1165</f>
        <v>5331260.88</v>
      </c>
      <c r="I1126" s="252">
        <f>I1133+I1147+I1153+I1139+I1127+I1156+I1165</f>
        <v>2456777.62</v>
      </c>
    </row>
    <row r="1127" spans="1:9" ht="30">
      <c r="A1127" s="51" t="s">
        <v>1068</v>
      </c>
      <c r="B1127" s="52" t="s">
        <v>705</v>
      </c>
      <c r="C1127" s="52" t="s">
        <v>610</v>
      </c>
      <c r="D1127" s="52" t="s">
        <v>612</v>
      </c>
      <c r="E1127" s="52" t="s">
        <v>1069</v>
      </c>
      <c r="F1127" s="52"/>
      <c r="G1127" s="210">
        <f t="shared" si="105"/>
        <v>1386538.22</v>
      </c>
      <c r="H1127" s="251">
        <f aca="true" t="shared" si="108" ref="H1127:I1129">H1128</f>
        <v>0</v>
      </c>
      <c r="I1127" s="251">
        <f t="shared" si="108"/>
        <v>1386538.22</v>
      </c>
    </row>
    <row r="1128" spans="1:9" ht="45">
      <c r="A1128" s="51" t="s">
        <v>1070</v>
      </c>
      <c r="B1128" s="52" t="s">
        <v>705</v>
      </c>
      <c r="C1128" s="52" t="s">
        <v>610</v>
      </c>
      <c r="D1128" s="52" t="s">
        <v>612</v>
      </c>
      <c r="E1128" s="52" t="s">
        <v>1071</v>
      </c>
      <c r="F1128" s="52"/>
      <c r="G1128" s="210">
        <f t="shared" si="105"/>
        <v>1386538.22</v>
      </c>
      <c r="H1128" s="251">
        <f t="shared" si="108"/>
        <v>0</v>
      </c>
      <c r="I1128" s="251">
        <f t="shared" si="108"/>
        <v>1386538.22</v>
      </c>
    </row>
    <row r="1129" spans="1:9" ht="60">
      <c r="A1129" s="51" t="s">
        <v>380</v>
      </c>
      <c r="B1129" s="52" t="s">
        <v>705</v>
      </c>
      <c r="C1129" s="52" t="s">
        <v>610</v>
      </c>
      <c r="D1129" s="52" t="s">
        <v>612</v>
      </c>
      <c r="E1129" s="52" t="s">
        <v>1092</v>
      </c>
      <c r="F1129" s="52"/>
      <c r="G1129" s="210">
        <f t="shared" si="105"/>
        <v>1386538.22</v>
      </c>
      <c r="H1129" s="251">
        <f t="shared" si="108"/>
        <v>0</v>
      </c>
      <c r="I1129" s="251">
        <f t="shared" si="108"/>
        <v>1386538.22</v>
      </c>
    </row>
    <row r="1130" spans="1:9" ht="30">
      <c r="A1130" s="51" t="s">
        <v>148</v>
      </c>
      <c r="B1130" s="52" t="s">
        <v>705</v>
      </c>
      <c r="C1130" s="52" t="s">
        <v>610</v>
      </c>
      <c r="D1130" s="52" t="s">
        <v>612</v>
      </c>
      <c r="E1130" s="52" t="s">
        <v>1119</v>
      </c>
      <c r="F1130" s="52"/>
      <c r="G1130" s="210">
        <f t="shared" si="105"/>
        <v>1386538.22</v>
      </c>
      <c r="H1130" s="251">
        <f>H1131</f>
        <v>0</v>
      </c>
      <c r="I1130" s="251">
        <f>I1131</f>
        <v>1386538.22</v>
      </c>
    </row>
    <row r="1131" spans="1:9" ht="15">
      <c r="A1131" s="51" t="s">
        <v>706</v>
      </c>
      <c r="B1131" s="52" t="s">
        <v>705</v>
      </c>
      <c r="C1131" s="52" t="s">
        <v>610</v>
      </c>
      <c r="D1131" s="52" t="s">
        <v>612</v>
      </c>
      <c r="E1131" s="52" t="s">
        <v>1119</v>
      </c>
      <c r="F1131" s="52" t="s">
        <v>503</v>
      </c>
      <c r="G1131" s="210">
        <f t="shared" si="105"/>
        <v>1386538.22</v>
      </c>
      <c r="H1131" s="251">
        <f>H1132</f>
        <v>0</v>
      </c>
      <c r="I1131" s="251">
        <f>I1132</f>
        <v>1386538.22</v>
      </c>
    </row>
    <row r="1132" spans="1:9" ht="14.25" customHeight="1">
      <c r="A1132" s="57" t="s">
        <v>408</v>
      </c>
      <c r="B1132" s="52" t="s">
        <v>705</v>
      </c>
      <c r="C1132" s="52" t="s">
        <v>610</v>
      </c>
      <c r="D1132" s="52" t="s">
        <v>612</v>
      </c>
      <c r="E1132" s="52" t="s">
        <v>1119</v>
      </c>
      <c r="F1132" s="52" t="s">
        <v>409</v>
      </c>
      <c r="G1132" s="210">
        <f t="shared" si="105"/>
        <v>1386538.22</v>
      </c>
      <c r="H1132" s="251">
        <v>0</v>
      </c>
      <c r="I1132" s="251">
        <v>1386538.22</v>
      </c>
    </row>
    <row r="1133" spans="1:9" s="214" customFormat="1" ht="45" hidden="1">
      <c r="A1133" s="51" t="s">
        <v>141</v>
      </c>
      <c r="B1133" s="52" t="s">
        <v>705</v>
      </c>
      <c r="C1133" s="52" t="s">
        <v>610</v>
      </c>
      <c r="D1133" s="52" t="s">
        <v>612</v>
      </c>
      <c r="E1133" s="52" t="s">
        <v>133</v>
      </c>
      <c r="F1133" s="52"/>
      <c r="G1133" s="210">
        <f t="shared" si="105"/>
        <v>0</v>
      </c>
      <c r="H1133" s="251">
        <f aca="true" t="shared" si="109" ref="H1133:I1137">H1134</f>
        <v>0</v>
      </c>
      <c r="I1133" s="251">
        <f t="shared" si="109"/>
        <v>0</v>
      </c>
    </row>
    <row r="1134" spans="1:9" ht="60" hidden="1">
      <c r="A1134" s="51" t="s">
        <v>142</v>
      </c>
      <c r="B1134" s="52" t="s">
        <v>705</v>
      </c>
      <c r="C1134" s="52" t="s">
        <v>610</v>
      </c>
      <c r="D1134" s="52" t="s">
        <v>612</v>
      </c>
      <c r="E1134" s="52" t="s">
        <v>143</v>
      </c>
      <c r="F1134" s="52"/>
      <c r="G1134" s="210">
        <f t="shared" si="105"/>
        <v>0</v>
      </c>
      <c r="H1134" s="251">
        <f t="shared" si="109"/>
        <v>0</v>
      </c>
      <c r="I1134" s="251">
        <f t="shared" si="109"/>
        <v>0</v>
      </c>
    </row>
    <row r="1135" spans="1:9" ht="30" hidden="1">
      <c r="A1135" s="51" t="s">
        <v>144</v>
      </c>
      <c r="B1135" s="52" t="s">
        <v>705</v>
      </c>
      <c r="C1135" s="52" t="s">
        <v>610</v>
      </c>
      <c r="D1135" s="52" t="s">
        <v>612</v>
      </c>
      <c r="E1135" s="52" t="s">
        <v>145</v>
      </c>
      <c r="F1135" s="52"/>
      <c r="G1135" s="210">
        <f t="shared" si="105"/>
        <v>0</v>
      </c>
      <c r="H1135" s="251">
        <f t="shared" si="109"/>
        <v>0</v>
      </c>
      <c r="I1135" s="251">
        <f t="shared" si="109"/>
        <v>0</v>
      </c>
    </row>
    <row r="1136" spans="1:9" ht="45" hidden="1">
      <c r="A1136" s="51" t="s">
        <v>146</v>
      </c>
      <c r="B1136" s="52" t="s">
        <v>705</v>
      </c>
      <c r="C1136" s="52" t="s">
        <v>610</v>
      </c>
      <c r="D1136" s="52" t="s">
        <v>612</v>
      </c>
      <c r="E1136" s="52" t="s">
        <v>147</v>
      </c>
      <c r="F1136" s="52"/>
      <c r="G1136" s="210">
        <f t="shared" si="105"/>
        <v>0</v>
      </c>
      <c r="H1136" s="251">
        <f t="shared" si="109"/>
        <v>0</v>
      </c>
      <c r="I1136" s="251">
        <f t="shared" si="109"/>
        <v>0</v>
      </c>
    </row>
    <row r="1137" spans="1:9" ht="15" hidden="1">
      <c r="A1137" s="51" t="s">
        <v>706</v>
      </c>
      <c r="B1137" s="52" t="s">
        <v>705</v>
      </c>
      <c r="C1137" s="52" t="s">
        <v>610</v>
      </c>
      <c r="D1137" s="52" t="s">
        <v>612</v>
      </c>
      <c r="E1137" s="52" t="s">
        <v>147</v>
      </c>
      <c r="F1137" s="52" t="s">
        <v>503</v>
      </c>
      <c r="G1137" s="210">
        <f t="shared" si="105"/>
        <v>0</v>
      </c>
      <c r="H1137" s="251">
        <f t="shared" si="109"/>
        <v>0</v>
      </c>
      <c r="I1137" s="251">
        <f t="shared" si="109"/>
        <v>0</v>
      </c>
    </row>
    <row r="1138" spans="1:9" ht="15" hidden="1">
      <c r="A1138" s="51" t="s">
        <v>541</v>
      </c>
      <c r="B1138" s="52" t="s">
        <v>705</v>
      </c>
      <c r="C1138" s="52" t="s">
        <v>610</v>
      </c>
      <c r="D1138" s="52" t="s">
        <v>612</v>
      </c>
      <c r="E1138" s="52" t="s">
        <v>147</v>
      </c>
      <c r="F1138" s="52" t="s">
        <v>470</v>
      </c>
      <c r="G1138" s="210">
        <f t="shared" si="105"/>
        <v>0</v>
      </c>
      <c r="H1138" s="251">
        <v>0</v>
      </c>
      <c r="I1138" s="251">
        <v>0</v>
      </c>
    </row>
    <row r="1139" spans="1:9" ht="45" hidden="1">
      <c r="A1139" s="51" t="s">
        <v>925</v>
      </c>
      <c r="B1139" s="52" t="s">
        <v>705</v>
      </c>
      <c r="C1139" s="52" t="s">
        <v>610</v>
      </c>
      <c r="D1139" s="52" t="s">
        <v>612</v>
      </c>
      <c r="E1139" s="52" t="s">
        <v>370</v>
      </c>
      <c r="F1139" s="52"/>
      <c r="G1139" s="210">
        <f t="shared" si="105"/>
        <v>0</v>
      </c>
      <c r="H1139" s="251">
        <f>H1140</f>
        <v>0</v>
      </c>
      <c r="I1139" s="251">
        <f>I1140</f>
        <v>0</v>
      </c>
    </row>
    <row r="1140" spans="1:9" ht="60" hidden="1">
      <c r="A1140" s="51" t="s">
        <v>1402</v>
      </c>
      <c r="B1140" s="52" t="s">
        <v>705</v>
      </c>
      <c r="C1140" s="52" t="s">
        <v>610</v>
      </c>
      <c r="D1140" s="52" t="s">
        <v>612</v>
      </c>
      <c r="E1140" s="52" t="s">
        <v>407</v>
      </c>
      <c r="F1140" s="52"/>
      <c r="G1140" s="210">
        <f t="shared" si="105"/>
        <v>0</v>
      </c>
      <c r="H1140" s="251">
        <f>H1141+H1144</f>
        <v>0</v>
      </c>
      <c r="I1140" s="251">
        <f>I1141+I1144</f>
        <v>0</v>
      </c>
    </row>
    <row r="1141" spans="1:9" ht="45" hidden="1">
      <c r="A1141" s="51" t="s">
        <v>1403</v>
      </c>
      <c r="B1141" s="52" t="s">
        <v>705</v>
      </c>
      <c r="C1141" s="52" t="s">
        <v>610</v>
      </c>
      <c r="D1141" s="52" t="s">
        <v>612</v>
      </c>
      <c r="E1141" s="52" t="s">
        <v>1404</v>
      </c>
      <c r="F1141" s="52"/>
      <c r="G1141" s="210">
        <f t="shared" si="105"/>
        <v>0</v>
      </c>
      <c r="H1141" s="251">
        <f>H1142</f>
        <v>0</v>
      </c>
      <c r="I1141" s="251">
        <f>I1142</f>
        <v>0</v>
      </c>
    </row>
    <row r="1142" spans="1:9" s="214" customFormat="1" ht="15" hidden="1">
      <c r="A1142" s="57" t="s">
        <v>706</v>
      </c>
      <c r="B1142" s="52" t="s">
        <v>705</v>
      </c>
      <c r="C1142" s="52" t="s">
        <v>610</v>
      </c>
      <c r="D1142" s="52" t="s">
        <v>612</v>
      </c>
      <c r="E1142" s="52" t="s">
        <v>1404</v>
      </c>
      <c r="F1142" s="48" t="s">
        <v>503</v>
      </c>
      <c r="G1142" s="210">
        <f t="shared" si="105"/>
        <v>0</v>
      </c>
      <c r="H1142" s="251">
        <f>H1143</f>
        <v>0</v>
      </c>
      <c r="I1142" s="251">
        <f>I1143</f>
        <v>0</v>
      </c>
    </row>
    <row r="1143" spans="1:9" ht="15" hidden="1">
      <c r="A1143" s="57" t="s">
        <v>541</v>
      </c>
      <c r="B1143" s="52" t="s">
        <v>705</v>
      </c>
      <c r="C1143" s="52" t="s">
        <v>610</v>
      </c>
      <c r="D1143" s="52" t="s">
        <v>612</v>
      </c>
      <c r="E1143" s="52" t="s">
        <v>1404</v>
      </c>
      <c r="F1143" s="48" t="s">
        <v>470</v>
      </c>
      <c r="G1143" s="210">
        <f t="shared" si="105"/>
        <v>0</v>
      </c>
      <c r="H1143" s="251">
        <v>0</v>
      </c>
      <c r="I1143" s="251">
        <v>0</v>
      </c>
    </row>
    <row r="1144" spans="1:9" ht="30" hidden="1">
      <c r="A1144" s="57" t="s">
        <v>148</v>
      </c>
      <c r="B1144" s="52" t="s">
        <v>705</v>
      </c>
      <c r="C1144" s="52" t="s">
        <v>610</v>
      </c>
      <c r="D1144" s="52" t="s">
        <v>612</v>
      </c>
      <c r="E1144" s="52" t="s">
        <v>1364</v>
      </c>
      <c r="F1144" s="52"/>
      <c r="G1144" s="210">
        <f t="shared" si="105"/>
        <v>0</v>
      </c>
      <c r="H1144" s="251">
        <f>H1145</f>
        <v>0</v>
      </c>
      <c r="I1144" s="251">
        <f>I1145</f>
        <v>0</v>
      </c>
    </row>
    <row r="1145" spans="1:9" ht="15" hidden="1">
      <c r="A1145" s="57" t="s">
        <v>706</v>
      </c>
      <c r="B1145" s="52" t="s">
        <v>705</v>
      </c>
      <c r="C1145" s="52" t="s">
        <v>610</v>
      </c>
      <c r="D1145" s="52" t="s">
        <v>612</v>
      </c>
      <c r="E1145" s="52" t="s">
        <v>1364</v>
      </c>
      <c r="F1145" s="48" t="s">
        <v>503</v>
      </c>
      <c r="G1145" s="210">
        <f t="shared" si="105"/>
        <v>0</v>
      </c>
      <c r="H1145" s="251">
        <f>H1146</f>
        <v>0</v>
      </c>
      <c r="I1145" s="251">
        <f>I1146</f>
        <v>0</v>
      </c>
    </row>
    <row r="1146" spans="1:9" ht="15" hidden="1">
      <c r="A1146" s="57" t="s">
        <v>408</v>
      </c>
      <c r="B1146" s="52" t="s">
        <v>705</v>
      </c>
      <c r="C1146" s="52" t="s">
        <v>610</v>
      </c>
      <c r="D1146" s="52" t="s">
        <v>612</v>
      </c>
      <c r="E1146" s="52" t="s">
        <v>1364</v>
      </c>
      <c r="F1146" s="48" t="s">
        <v>409</v>
      </c>
      <c r="G1146" s="210">
        <f t="shared" si="105"/>
        <v>0</v>
      </c>
      <c r="H1146" s="251">
        <v>0</v>
      </c>
      <c r="I1146" s="251"/>
    </row>
    <row r="1147" spans="1:9" ht="30" hidden="1">
      <c r="A1147" s="57" t="s">
        <v>1285</v>
      </c>
      <c r="B1147" s="52" t="s">
        <v>705</v>
      </c>
      <c r="C1147" s="48" t="s">
        <v>610</v>
      </c>
      <c r="D1147" s="48" t="s">
        <v>612</v>
      </c>
      <c r="E1147" s="48" t="s">
        <v>396</v>
      </c>
      <c r="F1147" s="48"/>
      <c r="G1147" s="210">
        <f t="shared" si="105"/>
        <v>0</v>
      </c>
      <c r="H1147" s="251">
        <f aca="true" t="shared" si="110" ref="H1147:I1151">H1148</f>
        <v>0</v>
      </c>
      <c r="I1147" s="251">
        <f t="shared" si="110"/>
        <v>0</v>
      </c>
    </row>
    <row r="1148" spans="1:9" ht="45" hidden="1">
      <c r="A1148" s="57" t="s">
        <v>1405</v>
      </c>
      <c r="B1148" s="52" t="s">
        <v>705</v>
      </c>
      <c r="C1148" s="48" t="s">
        <v>610</v>
      </c>
      <c r="D1148" s="48" t="s">
        <v>612</v>
      </c>
      <c r="E1148" s="48" t="s">
        <v>397</v>
      </c>
      <c r="F1148" s="48"/>
      <c r="G1148" s="210">
        <f t="shared" si="105"/>
        <v>0</v>
      </c>
      <c r="H1148" s="251">
        <f t="shared" si="110"/>
        <v>0</v>
      </c>
      <c r="I1148" s="251">
        <f t="shared" si="110"/>
        <v>0</v>
      </c>
    </row>
    <row r="1149" spans="1:9" ht="30" hidden="1">
      <c r="A1149" s="57" t="s">
        <v>1406</v>
      </c>
      <c r="B1149" s="52" t="s">
        <v>705</v>
      </c>
      <c r="C1149" s="48" t="s">
        <v>610</v>
      </c>
      <c r="D1149" s="48" t="s">
        <v>612</v>
      </c>
      <c r="E1149" s="48" t="s">
        <v>403</v>
      </c>
      <c r="F1149" s="48"/>
      <c r="G1149" s="210">
        <f t="shared" si="105"/>
        <v>0</v>
      </c>
      <c r="H1149" s="251">
        <f t="shared" si="110"/>
        <v>0</v>
      </c>
      <c r="I1149" s="251">
        <f t="shared" si="110"/>
        <v>0</v>
      </c>
    </row>
    <row r="1150" spans="1:9" ht="30" hidden="1">
      <c r="A1150" s="57" t="s">
        <v>1407</v>
      </c>
      <c r="B1150" s="52" t="s">
        <v>705</v>
      </c>
      <c r="C1150" s="48" t="s">
        <v>610</v>
      </c>
      <c r="D1150" s="48" t="s">
        <v>612</v>
      </c>
      <c r="E1150" s="48" t="s">
        <v>1408</v>
      </c>
      <c r="F1150" s="48"/>
      <c r="G1150" s="210">
        <f t="shared" si="105"/>
        <v>0</v>
      </c>
      <c r="H1150" s="251">
        <f t="shared" si="110"/>
        <v>0</v>
      </c>
      <c r="I1150" s="251">
        <f t="shared" si="110"/>
        <v>0</v>
      </c>
    </row>
    <row r="1151" spans="1:9" s="254" customFormat="1" ht="15" hidden="1">
      <c r="A1151" s="57" t="s">
        <v>706</v>
      </c>
      <c r="B1151" s="52" t="s">
        <v>705</v>
      </c>
      <c r="C1151" s="48" t="s">
        <v>610</v>
      </c>
      <c r="D1151" s="48" t="s">
        <v>612</v>
      </c>
      <c r="E1151" s="48" t="s">
        <v>1408</v>
      </c>
      <c r="F1151" s="48" t="s">
        <v>503</v>
      </c>
      <c r="G1151" s="210">
        <f t="shared" si="105"/>
        <v>0</v>
      </c>
      <c r="H1151" s="251">
        <f t="shared" si="110"/>
        <v>0</v>
      </c>
      <c r="I1151" s="251">
        <f t="shared" si="110"/>
        <v>0</v>
      </c>
    </row>
    <row r="1152" spans="1:9" ht="15" hidden="1">
      <c r="A1152" s="57" t="s">
        <v>541</v>
      </c>
      <c r="B1152" s="52" t="s">
        <v>705</v>
      </c>
      <c r="C1152" s="48" t="s">
        <v>610</v>
      </c>
      <c r="D1152" s="48" t="s">
        <v>612</v>
      </c>
      <c r="E1152" s="48" t="s">
        <v>1408</v>
      </c>
      <c r="F1152" s="48" t="s">
        <v>470</v>
      </c>
      <c r="G1152" s="210">
        <f t="shared" si="105"/>
        <v>0</v>
      </c>
      <c r="H1152" s="251">
        <v>0</v>
      </c>
      <c r="I1152" s="251">
        <v>0</v>
      </c>
    </row>
    <row r="1153" spans="1:9" ht="30" hidden="1">
      <c r="A1153" s="57" t="s">
        <v>148</v>
      </c>
      <c r="B1153" s="52" t="s">
        <v>705</v>
      </c>
      <c r="C1153" s="48" t="s">
        <v>610</v>
      </c>
      <c r="D1153" s="48" t="s">
        <v>612</v>
      </c>
      <c r="E1153" s="48" t="s">
        <v>149</v>
      </c>
      <c r="F1153" s="48"/>
      <c r="G1153" s="210">
        <f t="shared" si="105"/>
        <v>0</v>
      </c>
      <c r="H1153" s="251">
        <f>H1154</f>
        <v>0</v>
      </c>
      <c r="I1153" s="251">
        <f>I1154</f>
        <v>0</v>
      </c>
    </row>
    <row r="1154" spans="1:9" ht="15" hidden="1">
      <c r="A1154" s="51" t="s">
        <v>706</v>
      </c>
      <c r="B1154" s="52" t="s">
        <v>705</v>
      </c>
      <c r="C1154" s="48" t="s">
        <v>610</v>
      </c>
      <c r="D1154" s="48" t="s">
        <v>612</v>
      </c>
      <c r="E1154" s="48" t="s">
        <v>149</v>
      </c>
      <c r="F1154" s="48" t="s">
        <v>503</v>
      </c>
      <c r="G1154" s="210">
        <f t="shared" si="105"/>
        <v>0</v>
      </c>
      <c r="H1154" s="251">
        <f>H1155</f>
        <v>0</v>
      </c>
      <c r="I1154" s="251">
        <f>I1155</f>
        <v>0</v>
      </c>
    </row>
    <row r="1155" spans="1:9" ht="15" hidden="1">
      <c r="A1155" s="51" t="s">
        <v>408</v>
      </c>
      <c r="B1155" s="52" t="s">
        <v>705</v>
      </c>
      <c r="C1155" s="48" t="s">
        <v>610</v>
      </c>
      <c r="D1155" s="48" t="s">
        <v>612</v>
      </c>
      <c r="E1155" s="48" t="s">
        <v>149</v>
      </c>
      <c r="F1155" s="48" t="s">
        <v>409</v>
      </c>
      <c r="G1155" s="210">
        <f t="shared" si="105"/>
        <v>0</v>
      </c>
      <c r="H1155" s="251">
        <v>0</v>
      </c>
      <c r="I1155" s="251"/>
    </row>
    <row r="1156" spans="1:9" ht="45">
      <c r="A1156" s="51" t="s">
        <v>1386</v>
      </c>
      <c r="B1156" s="52" t="s">
        <v>705</v>
      </c>
      <c r="C1156" s="52" t="s">
        <v>610</v>
      </c>
      <c r="D1156" s="52" t="s">
        <v>612</v>
      </c>
      <c r="E1156" s="52" t="s">
        <v>345</v>
      </c>
      <c r="F1156" s="53"/>
      <c r="G1156" s="210">
        <f t="shared" si="105"/>
        <v>6301500.28</v>
      </c>
      <c r="H1156" s="251">
        <f aca="true" t="shared" si="111" ref="H1156:I1160">H1157</f>
        <v>5331260.88</v>
      </c>
      <c r="I1156" s="251">
        <f t="shared" si="111"/>
        <v>970239.4</v>
      </c>
    </row>
    <row r="1157" spans="1:9" ht="60">
      <c r="A1157" s="51" t="s">
        <v>1179</v>
      </c>
      <c r="B1157" s="52" t="s">
        <v>705</v>
      </c>
      <c r="C1157" s="52" t="s">
        <v>610</v>
      </c>
      <c r="D1157" s="52" t="s">
        <v>612</v>
      </c>
      <c r="E1157" s="52" t="s">
        <v>346</v>
      </c>
      <c r="F1157" s="53"/>
      <c r="G1157" s="210">
        <f t="shared" si="105"/>
        <v>6301500.28</v>
      </c>
      <c r="H1157" s="251">
        <f t="shared" si="111"/>
        <v>5331260.88</v>
      </c>
      <c r="I1157" s="251">
        <f t="shared" si="111"/>
        <v>970239.4</v>
      </c>
    </row>
    <row r="1158" spans="1:9" ht="60">
      <c r="A1158" s="51" t="s">
        <v>358</v>
      </c>
      <c r="B1158" s="52" t="s">
        <v>705</v>
      </c>
      <c r="C1158" s="52" t="s">
        <v>610</v>
      </c>
      <c r="D1158" s="52" t="s">
        <v>612</v>
      </c>
      <c r="E1158" s="52" t="s">
        <v>359</v>
      </c>
      <c r="F1158" s="53"/>
      <c r="G1158" s="210">
        <f t="shared" si="105"/>
        <v>6301500.28</v>
      </c>
      <c r="H1158" s="251">
        <f>H1159+H1162</f>
        <v>5331260.88</v>
      </c>
      <c r="I1158" s="251">
        <f>I1159+I1162</f>
        <v>970239.4</v>
      </c>
    </row>
    <row r="1159" spans="1:9" ht="90">
      <c r="A1159" s="51" t="s">
        <v>1180</v>
      </c>
      <c r="B1159" s="52" t="s">
        <v>705</v>
      </c>
      <c r="C1159" s="52" t="s">
        <v>610</v>
      </c>
      <c r="D1159" s="52" t="s">
        <v>612</v>
      </c>
      <c r="E1159" s="52" t="s">
        <v>1181</v>
      </c>
      <c r="F1159" s="52"/>
      <c r="G1159" s="210">
        <f t="shared" si="105"/>
        <v>970239.4</v>
      </c>
      <c r="H1159" s="251">
        <f t="shared" si="111"/>
        <v>0</v>
      </c>
      <c r="I1159" s="251">
        <f t="shared" si="111"/>
        <v>970239.4</v>
      </c>
    </row>
    <row r="1160" spans="1:9" ht="15">
      <c r="A1160" s="51" t="s">
        <v>706</v>
      </c>
      <c r="B1160" s="52" t="s">
        <v>705</v>
      </c>
      <c r="C1160" s="52" t="s">
        <v>610</v>
      </c>
      <c r="D1160" s="52" t="s">
        <v>612</v>
      </c>
      <c r="E1160" s="52" t="s">
        <v>1181</v>
      </c>
      <c r="F1160" s="52" t="s">
        <v>503</v>
      </c>
      <c r="G1160" s="210">
        <f t="shared" si="105"/>
        <v>970239.4</v>
      </c>
      <c r="H1160" s="251">
        <f t="shared" si="111"/>
        <v>0</v>
      </c>
      <c r="I1160" s="251">
        <f t="shared" si="111"/>
        <v>970239.4</v>
      </c>
    </row>
    <row r="1161" spans="1:9" ht="15">
      <c r="A1161" s="51" t="s">
        <v>541</v>
      </c>
      <c r="B1161" s="52" t="s">
        <v>705</v>
      </c>
      <c r="C1161" s="52" t="s">
        <v>610</v>
      </c>
      <c r="D1161" s="52" t="s">
        <v>612</v>
      </c>
      <c r="E1161" s="52" t="s">
        <v>1181</v>
      </c>
      <c r="F1161" s="48" t="s">
        <v>470</v>
      </c>
      <c r="G1161" s="210">
        <f t="shared" si="105"/>
        <v>970239.4</v>
      </c>
      <c r="H1161" s="251">
        <v>0</v>
      </c>
      <c r="I1161" s="251">
        <v>970239.4</v>
      </c>
    </row>
    <row r="1162" spans="1:9" ht="45">
      <c r="A1162" s="51" t="s">
        <v>1527</v>
      </c>
      <c r="B1162" s="52" t="s">
        <v>705</v>
      </c>
      <c r="C1162" s="52" t="s">
        <v>610</v>
      </c>
      <c r="D1162" s="52" t="s">
        <v>612</v>
      </c>
      <c r="E1162" s="52" t="s">
        <v>1528</v>
      </c>
      <c r="F1162" s="48"/>
      <c r="G1162" s="210">
        <f t="shared" si="105"/>
        <v>5331260.88</v>
      </c>
      <c r="H1162" s="251">
        <f>H1163</f>
        <v>5331260.88</v>
      </c>
      <c r="I1162" s="251">
        <f>I1163</f>
        <v>0</v>
      </c>
    </row>
    <row r="1163" spans="1:9" ht="15">
      <c r="A1163" s="51" t="s">
        <v>706</v>
      </c>
      <c r="B1163" s="52" t="s">
        <v>705</v>
      </c>
      <c r="C1163" s="52" t="s">
        <v>610</v>
      </c>
      <c r="D1163" s="52" t="s">
        <v>612</v>
      </c>
      <c r="E1163" s="52" t="s">
        <v>1528</v>
      </c>
      <c r="F1163" s="52" t="s">
        <v>503</v>
      </c>
      <c r="G1163" s="210">
        <f t="shared" si="105"/>
        <v>5331260.88</v>
      </c>
      <c r="H1163" s="251">
        <f>H1164</f>
        <v>5331260.88</v>
      </c>
      <c r="I1163" s="251">
        <f>I1164</f>
        <v>0</v>
      </c>
    </row>
    <row r="1164" spans="1:9" ht="15">
      <c r="A1164" s="51" t="s">
        <v>541</v>
      </c>
      <c r="B1164" s="52" t="s">
        <v>705</v>
      </c>
      <c r="C1164" s="52" t="s">
        <v>610</v>
      </c>
      <c r="D1164" s="52" t="s">
        <v>612</v>
      </c>
      <c r="E1164" s="52" t="s">
        <v>1528</v>
      </c>
      <c r="F1164" s="48" t="s">
        <v>470</v>
      </c>
      <c r="G1164" s="210">
        <f t="shared" si="105"/>
        <v>5331260.88</v>
      </c>
      <c r="H1164" s="251">
        <v>5331260.88</v>
      </c>
      <c r="I1164" s="251">
        <v>0</v>
      </c>
    </row>
    <row r="1165" spans="1:9" ht="30">
      <c r="A1165" s="51" t="s">
        <v>1501</v>
      </c>
      <c r="B1165" s="52" t="s">
        <v>705</v>
      </c>
      <c r="C1165" s="52" t="s">
        <v>610</v>
      </c>
      <c r="D1165" s="52" t="s">
        <v>612</v>
      </c>
      <c r="E1165" s="52" t="s">
        <v>320</v>
      </c>
      <c r="F1165" s="48"/>
      <c r="G1165" s="210">
        <f t="shared" si="105"/>
        <v>100000</v>
      </c>
      <c r="H1165" s="251">
        <f aca="true" t="shared" si="112" ref="H1165:I1169">H1166</f>
        <v>0</v>
      </c>
      <c r="I1165" s="251">
        <f t="shared" si="112"/>
        <v>100000</v>
      </c>
    </row>
    <row r="1166" spans="1:9" ht="45">
      <c r="A1166" s="51" t="s">
        <v>1529</v>
      </c>
      <c r="B1166" s="52" t="s">
        <v>705</v>
      </c>
      <c r="C1166" s="52" t="s">
        <v>610</v>
      </c>
      <c r="D1166" s="52" t="s">
        <v>612</v>
      </c>
      <c r="E1166" s="52" t="s">
        <v>340</v>
      </c>
      <c r="F1166" s="48"/>
      <c r="G1166" s="210">
        <f t="shared" si="105"/>
        <v>100000</v>
      </c>
      <c r="H1166" s="251">
        <f t="shared" si="112"/>
        <v>0</v>
      </c>
      <c r="I1166" s="251">
        <f t="shared" si="112"/>
        <v>100000</v>
      </c>
    </row>
    <row r="1167" spans="1:9" ht="30">
      <c r="A1167" s="51" t="s">
        <v>1530</v>
      </c>
      <c r="B1167" s="52" t="s">
        <v>705</v>
      </c>
      <c r="C1167" s="52" t="s">
        <v>610</v>
      </c>
      <c r="D1167" s="52" t="s">
        <v>612</v>
      </c>
      <c r="E1167" s="52" t="s">
        <v>1531</v>
      </c>
      <c r="F1167" s="48"/>
      <c r="G1167" s="210">
        <f t="shared" si="105"/>
        <v>100000</v>
      </c>
      <c r="H1167" s="251">
        <f t="shared" si="112"/>
        <v>0</v>
      </c>
      <c r="I1167" s="251">
        <f t="shared" si="112"/>
        <v>100000</v>
      </c>
    </row>
    <row r="1168" spans="1:9" ht="30">
      <c r="A1168" s="51" t="s">
        <v>1532</v>
      </c>
      <c r="B1168" s="52" t="s">
        <v>705</v>
      </c>
      <c r="C1168" s="52" t="s">
        <v>610</v>
      </c>
      <c r="D1168" s="52" t="s">
        <v>612</v>
      </c>
      <c r="E1168" s="52" t="s">
        <v>1533</v>
      </c>
      <c r="F1168" s="48"/>
      <c r="G1168" s="210">
        <f t="shared" si="105"/>
        <v>100000</v>
      </c>
      <c r="H1168" s="251">
        <f t="shared" si="112"/>
        <v>0</v>
      </c>
      <c r="I1168" s="251">
        <f t="shared" si="112"/>
        <v>100000</v>
      </c>
    </row>
    <row r="1169" spans="1:9" ht="15">
      <c r="A1169" s="51" t="s">
        <v>706</v>
      </c>
      <c r="B1169" s="52" t="s">
        <v>705</v>
      </c>
      <c r="C1169" s="52" t="s">
        <v>610</v>
      </c>
      <c r="D1169" s="52" t="s">
        <v>612</v>
      </c>
      <c r="E1169" s="52" t="s">
        <v>1533</v>
      </c>
      <c r="F1169" s="52" t="s">
        <v>503</v>
      </c>
      <c r="G1169" s="210">
        <f t="shared" si="105"/>
        <v>100000</v>
      </c>
      <c r="H1169" s="251">
        <f t="shared" si="112"/>
        <v>0</v>
      </c>
      <c r="I1169" s="251">
        <f t="shared" si="112"/>
        <v>100000</v>
      </c>
    </row>
    <row r="1170" spans="1:9" ht="15">
      <c r="A1170" s="51" t="s">
        <v>541</v>
      </c>
      <c r="B1170" s="52" t="s">
        <v>705</v>
      </c>
      <c r="C1170" s="52" t="s">
        <v>610</v>
      </c>
      <c r="D1170" s="52" t="s">
        <v>612</v>
      </c>
      <c r="E1170" s="52" t="s">
        <v>1533</v>
      </c>
      <c r="F1170" s="48" t="s">
        <v>470</v>
      </c>
      <c r="G1170" s="210">
        <f t="shared" si="105"/>
        <v>100000</v>
      </c>
      <c r="H1170" s="251">
        <v>0</v>
      </c>
      <c r="I1170" s="251">
        <v>100000</v>
      </c>
    </row>
    <row r="1171" spans="1:9" ht="15">
      <c r="A1171" s="273" t="s">
        <v>94</v>
      </c>
      <c r="B1171" s="274"/>
      <c r="C1171" s="275"/>
      <c r="D1171" s="275"/>
      <c r="E1171" s="275"/>
      <c r="F1171" s="275"/>
      <c r="G1171" s="283">
        <f>H1171+I1171</f>
        <v>671099659.5899999</v>
      </c>
      <c r="H1171" s="250">
        <f>H1004+H670+H33+H13</f>
        <v>152609313.26999998</v>
      </c>
      <c r="I1171" s="250">
        <f>I1004+I670+I33+I13</f>
        <v>518490346.32</v>
      </c>
    </row>
    <row r="1176" spans="10:11" ht="15">
      <c r="J1176" s="239"/>
      <c r="K1176" s="239"/>
    </row>
    <row r="1177" spans="10:11" ht="15">
      <c r="J1177" s="239"/>
      <c r="K1177" s="239"/>
    </row>
    <row r="1178" spans="10:11" ht="15">
      <c r="J1178" s="239"/>
      <c r="K1178" s="239"/>
    </row>
    <row r="1179" spans="10:11" ht="15">
      <c r="J1179" s="239"/>
      <c r="K1179" s="239"/>
    </row>
    <row r="1180" spans="10:11" ht="15">
      <c r="J1180" s="239"/>
      <c r="K1180" s="239"/>
    </row>
    <row r="1181" spans="10:12" ht="15">
      <c r="J1181" s="239"/>
      <c r="K1181" s="239"/>
      <c r="L1181" s="239"/>
    </row>
  </sheetData>
  <sheetProtection/>
  <mergeCells count="15">
    <mergeCell ref="A6:F6"/>
    <mergeCell ref="C3:F3"/>
    <mergeCell ref="C4:F4"/>
    <mergeCell ref="C5:F5"/>
    <mergeCell ref="A7:F7"/>
    <mergeCell ref="H10:I10"/>
    <mergeCell ref="C1:F1"/>
    <mergeCell ref="G10:G11"/>
    <mergeCell ref="A10:A11"/>
    <mergeCell ref="B10:B11"/>
    <mergeCell ref="C10:C11"/>
    <mergeCell ref="D10:D11"/>
    <mergeCell ref="E10:E11"/>
    <mergeCell ref="F10:F11"/>
    <mergeCell ref="G8:I8"/>
  </mergeCells>
  <printOptions/>
  <pageMargins left="0.7874015748031497" right="0" top="0.3937007874015748" bottom="0.3937007874015748" header="0" footer="0"/>
  <pageSetup fitToHeight="2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SheetLayoutView="100" zoomScalePageLayoutView="0" workbookViewId="0" topLeftCell="A1">
      <selection activeCell="O56" sqref="O56"/>
    </sheetView>
  </sheetViews>
  <sheetFormatPr defaultColWidth="9.00390625" defaultRowHeight="12.75"/>
  <cols>
    <col min="1" max="1" width="47.25390625" style="0" customWidth="1"/>
    <col min="2" max="2" width="17.125" style="0" customWidth="1"/>
    <col min="3" max="3" width="18.375" style="0" customWidth="1"/>
    <col min="4" max="4" width="26.00390625" style="0" customWidth="1"/>
    <col min="5" max="9" width="9.125" style="0" hidden="1" customWidth="1"/>
  </cols>
  <sheetData>
    <row r="1" spans="1:9" ht="15">
      <c r="A1" s="67"/>
      <c r="B1" s="67"/>
      <c r="C1" s="308" t="s">
        <v>649</v>
      </c>
      <c r="D1" s="308"/>
      <c r="E1" s="67"/>
      <c r="F1" s="67"/>
      <c r="G1" s="67"/>
      <c r="H1" s="67"/>
      <c r="I1" s="67"/>
    </row>
    <row r="2" spans="1:9" ht="81" customHeight="1">
      <c r="A2" s="67"/>
      <c r="B2" s="67"/>
      <c r="C2" s="287" t="s">
        <v>1441</v>
      </c>
      <c r="D2" s="309"/>
      <c r="E2" s="309"/>
      <c r="F2" s="309"/>
      <c r="G2" s="309"/>
      <c r="H2" s="67"/>
      <c r="I2" s="67"/>
    </row>
    <row r="3" spans="1:9" ht="18.75" customHeight="1">
      <c r="A3" s="67"/>
      <c r="B3" s="67"/>
      <c r="C3" s="285" t="s">
        <v>1450</v>
      </c>
      <c r="D3" s="286"/>
      <c r="E3" s="139"/>
      <c r="F3" s="139"/>
      <c r="G3" s="139"/>
      <c r="H3" s="67"/>
      <c r="I3" s="67"/>
    </row>
    <row r="4" spans="1:9" ht="15">
      <c r="A4" s="67"/>
      <c r="B4" s="67"/>
      <c r="C4" s="68"/>
      <c r="D4" s="139"/>
      <c r="E4" s="139"/>
      <c r="F4" s="139"/>
      <c r="G4" s="139"/>
      <c r="H4" s="67"/>
      <c r="I4" s="67"/>
    </row>
    <row r="5" spans="1:9" ht="15">
      <c r="A5" s="67"/>
      <c r="B5" s="147" t="s">
        <v>650</v>
      </c>
      <c r="C5" s="68"/>
      <c r="D5" s="139"/>
      <c r="E5" s="139"/>
      <c r="F5" s="139"/>
      <c r="G5" s="139"/>
      <c r="H5" s="67"/>
      <c r="I5" s="67"/>
    </row>
    <row r="6" spans="1:9" ht="36.75" customHeight="1">
      <c r="A6" s="310" t="s">
        <v>1451</v>
      </c>
      <c r="B6" s="310"/>
      <c r="C6" s="310"/>
      <c r="D6" s="310"/>
      <c r="E6" s="310"/>
      <c r="F6" s="310"/>
      <c r="G6" s="310"/>
      <c r="H6" s="310"/>
      <c r="I6" s="310"/>
    </row>
    <row r="7" spans="1:9" ht="14.25">
      <c r="A7" s="148"/>
      <c r="B7" s="148"/>
      <c r="C7" s="148"/>
      <c r="D7" s="148"/>
      <c r="E7" s="148"/>
      <c r="F7" s="148"/>
      <c r="G7" s="148"/>
      <c r="H7" s="148"/>
      <c r="I7" s="148"/>
    </row>
    <row r="8" spans="1:9" ht="15">
      <c r="A8" s="67"/>
      <c r="B8" s="67"/>
      <c r="C8" s="67"/>
      <c r="D8" s="149" t="s">
        <v>711</v>
      </c>
      <c r="E8" s="67"/>
      <c r="F8" s="67"/>
      <c r="G8" s="67"/>
      <c r="H8" s="67"/>
      <c r="I8" s="67"/>
    </row>
    <row r="9" spans="1:9" s="232" customFormat="1" ht="15">
      <c r="A9" s="306" t="s">
        <v>637</v>
      </c>
      <c r="B9" s="307" t="s">
        <v>638</v>
      </c>
      <c r="C9" s="307"/>
      <c r="D9" s="307" t="s">
        <v>639</v>
      </c>
      <c r="E9" s="231"/>
      <c r="F9" s="231"/>
      <c r="G9" s="231"/>
      <c r="H9" s="231"/>
      <c r="I9" s="231"/>
    </row>
    <row r="10" spans="1:9" s="232" customFormat="1" ht="15">
      <c r="A10" s="306"/>
      <c r="B10" s="307"/>
      <c r="C10" s="307"/>
      <c r="D10" s="307"/>
      <c r="E10" s="231"/>
      <c r="F10" s="231"/>
      <c r="G10" s="231"/>
      <c r="H10" s="231"/>
      <c r="I10" s="231"/>
    </row>
    <row r="11" spans="1:9" ht="15">
      <c r="A11" s="145">
        <v>1</v>
      </c>
      <c r="B11" s="36">
        <v>2</v>
      </c>
      <c r="C11" s="36">
        <v>3</v>
      </c>
      <c r="D11" s="145">
        <v>4</v>
      </c>
      <c r="E11" s="67"/>
      <c r="F11" s="67"/>
      <c r="G11" s="67"/>
      <c r="H11" s="67"/>
      <c r="I11" s="67"/>
    </row>
    <row r="12" spans="1:9" ht="15">
      <c r="A12" s="150" t="s">
        <v>648</v>
      </c>
      <c r="B12" s="36"/>
      <c r="C12" s="36"/>
      <c r="D12" s="151">
        <f>D14+D21+D23+D27+D33+D39+D45+D47+D52+D54+D56+D37</f>
        <v>671099659.59</v>
      </c>
      <c r="E12" s="67"/>
      <c r="F12" s="67"/>
      <c r="G12" s="67"/>
      <c r="H12" s="67"/>
      <c r="I12" s="67"/>
    </row>
    <row r="13" spans="1:9" ht="15">
      <c r="A13" s="152" t="s">
        <v>555</v>
      </c>
      <c r="B13" s="36"/>
      <c r="C13" s="36"/>
      <c r="D13" s="145"/>
      <c r="E13" s="67"/>
      <c r="F13" s="67"/>
      <c r="G13" s="67"/>
      <c r="H13" s="67"/>
      <c r="I13" s="67"/>
    </row>
    <row r="14" spans="1:9" ht="15">
      <c r="A14" s="155" t="s">
        <v>475</v>
      </c>
      <c r="B14" s="156" t="s">
        <v>548</v>
      </c>
      <c r="C14" s="156" t="s">
        <v>632</v>
      </c>
      <c r="D14" s="157">
        <f>D16+D17+D18+D20+D15+D19</f>
        <v>51884606.95999999</v>
      </c>
      <c r="E14" s="67"/>
      <c r="F14" s="67"/>
      <c r="G14" s="67"/>
      <c r="H14" s="67"/>
      <c r="I14" s="67"/>
    </row>
    <row r="15" spans="1:9" ht="60">
      <c r="A15" s="158" t="s">
        <v>708</v>
      </c>
      <c r="B15" s="159" t="s">
        <v>548</v>
      </c>
      <c r="C15" s="223" t="s">
        <v>612</v>
      </c>
      <c r="D15" s="160">
        <v>551782.16</v>
      </c>
      <c r="E15" s="67"/>
      <c r="F15" s="67"/>
      <c r="G15" s="67"/>
      <c r="H15" s="67"/>
      <c r="I15" s="67"/>
    </row>
    <row r="16" spans="1:9" ht="60">
      <c r="A16" s="37" t="s">
        <v>490</v>
      </c>
      <c r="B16" s="159" t="s">
        <v>548</v>
      </c>
      <c r="C16" s="223" t="s">
        <v>604</v>
      </c>
      <c r="D16" s="161">
        <v>24090208.95</v>
      </c>
      <c r="E16" s="67"/>
      <c r="F16" s="67"/>
      <c r="G16" s="67"/>
      <c r="H16" s="67"/>
      <c r="I16" s="67"/>
    </row>
    <row r="17" spans="1:9" ht="15">
      <c r="A17" s="37" t="s">
        <v>707</v>
      </c>
      <c r="B17" s="159" t="s">
        <v>548</v>
      </c>
      <c r="C17" s="223" t="s">
        <v>605</v>
      </c>
      <c r="D17" s="161">
        <v>76200</v>
      </c>
      <c r="E17" s="67"/>
      <c r="F17" s="67"/>
      <c r="G17" s="67"/>
      <c r="H17" s="67"/>
      <c r="I17" s="67"/>
    </row>
    <row r="18" spans="1:9" ht="44.25" customHeight="1">
      <c r="A18" s="37" t="s">
        <v>606</v>
      </c>
      <c r="B18" s="159" t="s">
        <v>548</v>
      </c>
      <c r="C18" s="223" t="s">
        <v>607</v>
      </c>
      <c r="D18" s="161">
        <v>7015264.86</v>
      </c>
      <c r="E18" s="67"/>
      <c r="F18" s="67"/>
      <c r="G18" s="67"/>
      <c r="H18" s="67"/>
      <c r="I18" s="67"/>
    </row>
    <row r="19" spans="1:9" ht="21.75" customHeight="1" hidden="1">
      <c r="A19" s="37" t="s">
        <v>289</v>
      </c>
      <c r="B19" s="159" t="s">
        <v>548</v>
      </c>
      <c r="C19" s="223" t="s">
        <v>622</v>
      </c>
      <c r="D19" s="161"/>
      <c r="E19" s="67"/>
      <c r="F19" s="67"/>
      <c r="G19" s="67"/>
      <c r="H19" s="67"/>
      <c r="I19" s="67"/>
    </row>
    <row r="20" spans="1:9" ht="15">
      <c r="A20" s="37" t="s">
        <v>640</v>
      </c>
      <c r="B20" s="159" t="s">
        <v>548</v>
      </c>
      <c r="C20" s="223" t="s">
        <v>626</v>
      </c>
      <c r="D20" s="161">
        <v>20151150.99</v>
      </c>
      <c r="E20" s="67"/>
      <c r="F20" s="67"/>
      <c r="G20" s="67"/>
      <c r="H20" s="67"/>
      <c r="I20" s="67"/>
    </row>
    <row r="21" spans="1:9" ht="15">
      <c r="A21" s="162" t="s">
        <v>636</v>
      </c>
      <c r="B21" s="163" t="s">
        <v>613</v>
      </c>
      <c r="C21" s="224" t="s">
        <v>632</v>
      </c>
      <c r="D21" s="151">
        <f>D22</f>
        <v>1347900</v>
      </c>
      <c r="E21" s="67"/>
      <c r="F21" s="67"/>
      <c r="G21" s="67"/>
      <c r="H21" s="67"/>
      <c r="I21" s="67"/>
    </row>
    <row r="22" spans="1:9" ht="15">
      <c r="A22" s="37" t="s">
        <v>776</v>
      </c>
      <c r="B22" s="38" t="s">
        <v>613</v>
      </c>
      <c r="C22" s="225" t="s">
        <v>612</v>
      </c>
      <c r="D22" s="161">
        <v>1347900</v>
      </c>
      <c r="E22" s="67"/>
      <c r="F22" s="67"/>
      <c r="G22" s="67"/>
      <c r="H22" s="67"/>
      <c r="I22" s="67"/>
    </row>
    <row r="23" spans="1:9" ht="29.25">
      <c r="A23" s="164" t="s">
        <v>611</v>
      </c>
      <c r="B23" s="156" t="s">
        <v>612</v>
      </c>
      <c r="C23" s="226" t="s">
        <v>632</v>
      </c>
      <c r="D23" s="151">
        <f>D24+D25+D26</f>
        <v>3665840.21</v>
      </c>
      <c r="E23" s="67"/>
      <c r="F23" s="67"/>
      <c r="G23" s="67"/>
      <c r="H23" s="67"/>
      <c r="I23" s="67"/>
    </row>
    <row r="24" spans="1:9" ht="15">
      <c r="A24" s="165" t="s">
        <v>538</v>
      </c>
      <c r="B24" s="159" t="s">
        <v>612</v>
      </c>
      <c r="C24" s="223" t="s">
        <v>604</v>
      </c>
      <c r="D24" s="161">
        <v>1318000</v>
      </c>
      <c r="E24" s="67"/>
      <c r="F24" s="67"/>
      <c r="G24" s="67"/>
      <c r="H24" s="67"/>
      <c r="I24" s="67"/>
    </row>
    <row r="25" spans="1:9" ht="45">
      <c r="A25" s="37" t="s">
        <v>535</v>
      </c>
      <c r="B25" s="159" t="s">
        <v>612</v>
      </c>
      <c r="C25" s="223" t="s">
        <v>619</v>
      </c>
      <c r="D25" s="142">
        <v>2162312.29</v>
      </c>
      <c r="E25" s="67"/>
      <c r="F25" s="67"/>
      <c r="G25" s="67"/>
      <c r="H25" s="67"/>
      <c r="I25" s="67"/>
    </row>
    <row r="26" spans="1:9" ht="30">
      <c r="A26" s="37" t="s">
        <v>13</v>
      </c>
      <c r="B26" s="159" t="s">
        <v>612</v>
      </c>
      <c r="C26" s="223" t="s">
        <v>610</v>
      </c>
      <c r="D26" s="142">
        <v>185527.92</v>
      </c>
      <c r="E26" s="67"/>
      <c r="F26" s="67"/>
      <c r="G26" s="67"/>
      <c r="H26" s="67"/>
      <c r="I26" s="67"/>
    </row>
    <row r="27" spans="1:9" ht="15">
      <c r="A27" s="164" t="s">
        <v>615</v>
      </c>
      <c r="B27" s="156" t="s">
        <v>604</v>
      </c>
      <c r="C27" s="226" t="s">
        <v>632</v>
      </c>
      <c r="D27" s="151">
        <f>D28+D29+D31+D32+D30</f>
        <v>54330338.9</v>
      </c>
      <c r="E27" s="67"/>
      <c r="F27" s="67"/>
      <c r="G27" s="67"/>
      <c r="H27" s="67"/>
      <c r="I27" s="67"/>
    </row>
    <row r="28" spans="1:9" ht="15">
      <c r="A28" s="37" t="s">
        <v>937</v>
      </c>
      <c r="B28" s="159" t="s">
        <v>604</v>
      </c>
      <c r="C28" s="223" t="s">
        <v>548</v>
      </c>
      <c r="D28" s="161">
        <v>77701.74</v>
      </c>
      <c r="E28" s="67"/>
      <c r="F28" s="67"/>
      <c r="G28" s="67"/>
      <c r="H28" s="67"/>
      <c r="I28" s="67"/>
    </row>
    <row r="29" spans="1:9" ht="15">
      <c r="A29" s="37" t="s">
        <v>616</v>
      </c>
      <c r="B29" s="159" t="s">
        <v>604</v>
      </c>
      <c r="C29" s="223" t="s">
        <v>605</v>
      </c>
      <c r="D29" s="161">
        <v>2717247.79</v>
      </c>
      <c r="E29" s="67"/>
      <c r="F29" s="67"/>
      <c r="G29" s="67"/>
      <c r="H29" s="67"/>
      <c r="I29" s="67"/>
    </row>
    <row r="30" spans="1:9" ht="15">
      <c r="A30" s="37" t="s">
        <v>1480</v>
      </c>
      <c r="B30" s="159" t="s">
        <v>604</v>
      </c>
      <c r="C30" s="223" t="s">
        <v>607</v>
      </c>
      <c r="D30" s="161">
        <v>4608000</v>
      </c>
      <c r="E30" s="67"/>
      <c r="F30" s="67"/>
      <c r="G30" s="67"/>
      <c r="H30" s="67"/>
      <c r="I30" s="67"/>
    </row>
    <row r="31" spans="1:9" ht="15">
      <c r="A31" s="37" t="s">
        <v>618</v>
      </c>
      <c r="B31" s="159" t="s">
        <v>604</v>
      </c>
      <c r="C31" s="223" t="s">
        <v>619</v>
      </c>
      <c r="D31" s="161">
        <v>46744427.37</v>
      </c>
      <c r="E31" s="67"/>
      <c r="F31" s="67"/>
      <c r="G31" s="67"/>
      <c r="H31" s="67"/>
      <c r="I31" s="67"/>
    </row>
    <row r="32" spans="1:9" ht="17.25" customHeight="1">
      <c r="A32" s="37" t="s">
        <v>775</v>
      </c>
      <c r="B32" s="159" t="s">
        <v>604</v>
      </c>
      <c r="C32" s="223" t="s">
        <v>609</v>
      </c>
      <c r="D32" s="142">
        <v>182962</v>
      </c>
      <c r="E32" s="67"/>
      <c r="F32" s="67"/>
      <c r="G32" s="67"/>
      <c r="H32" s="67"/>
      <c r="I32" s="67"/>
    </row>
    <row r="33" spans="1:9" ht="15">
      <c r="A33" s="166" t="s">
        <v>709</v>
      </c>
      <c r="B33" s="163" t="s">
        <v>605</v>
      </c>
      <c r="C33" s="227" t="s">
        <v>632</v>
      </c>
      <c r="D33" s="41">
        <f>D34+D35+D36</f>
        <v>43565222.59</v>
      </c>
      <c r="E33" s="67"/>
      <c r="F33" s="67"/>
      <c r="G33" s="67"/>
      <c r="H33" s="67"/>
      <c r="I33" s="67"/>
    </row>
    <row r="34" spans="1:9" ht="15">
      <c r="A34" s="165" t="s">
        <v>641</v>
      </c>
      <c r="B34" s="159" t="s">
        <v>605</v>
      </c>
      <c r="C34" s="223" t="s">
        <v>548</v>
      </c>
      <c r="D34" s="39">
        <v>248617.05</v>
      </c>
      <c r="E34" s="67"/>
      <c r="F34" s="67"/>
      <c r="G34" s="67"/>
      <c r="H34" s="67"/>
      <c r="I34" s="67"/>
    </row>
    <row r="35" spans="1:9" ht="15">
      <c r="A35" s="37" t="s">
        <v>542</v>
      </c>
      <c r="B35" s="38" t="s">
        <v>605</v>
      </c>
      <c r="C35" s="228" t="s">
        <v>613</v>
      </c>
      <c r="D35" s="39">
        <v>16070022</v>
      </c>
      <c r="E35" s="67"/>
      <c r="F35" s="67"/>
      <c r="G35" s="67"/>
      <c r="H35" s="67"/>
      <c r="I35" s="67"/>
    </row>
    <row r="36" spans="1:9" ht="15">
      <c r="A36" s="165" t="s">
        <v>620</v>
      </c>
      <c r="B36" s="159" t="s">
        <v>605</v>
      </c>
      <c r="C36" s="223" t="s">
        <v>612</v>
      </c>
      <c r="D36" s="161">
        <v>27246583.54</v>
      </c>
      <c r="E36" s="67"/>
      <c r="F36" s="67"/>
      <c r="G36" s="67"/>
      <c r="H36" s="67"/>
      <c r="I36" s="67"/>
    </row>
    <row r="37" spans="1:9" s="66" customFormat="1" ht="14.25" hidden="1">
      <c r="A37" s="166" t="s">
        <v>131</v>
      </c>
      <c r="B37" s="156" t="s">
        <v>607</v>
      </c>
      <c r="C37" s="226" t="s">
        <v>632</v>
      </c>
      <c r="D37" s="151">
        <f>D38</f>
        <v>0</v>
      </c>
      <c r="E37" s="147"/>
      <c r="F37" s="147"/>
      <c r="G37" s="147"/>
      <c r="H37" s="147"/>
      <c r="I37" s="147"/>
    </row>
    <row r="38" spans="1:9" ht="30" hidden="1">
      <c r="A38" s="165" t="s">
        <v>132</v>
      </c>
      <c r="B38" s="159" t="s">
        <v>607</v>
      </c>
      <c r="C38" s="223" t="s">
        <v>605</v>
      </c>
      <c r="D38" s="161"/>
      <c r="E38" s="67"/>
      <c r="F38" s="67"/>
      <c r="G38" s="67"/>
      <c r="H38" s="67"/>
      <c r="I38" s="67"/>
    </row>
    <row r="39" spans="1:9" ht="15">
      <c r="A39" s="164" t="s">
        <v>621</v>
      </c>
      <c r="B39" s="156" t="s">
        <v>622</v>
      </c>
      <c r="C39" s="226" t="s">
        <v>632</v>
      </c>
      <c r="D39" s="151">
        <f>D40+D41+D43+D44+D42</f>
        <v>359744450.17</v>
      </c>
      <c r="E39" s="67"/>
      <c r="F39" s="67"/>
      <c r="G39" s="67"/>
      <c r="H39" s="67"/>
      <c r="I39" s="67"/>
    </row>
    <row r="40" spans="1:9" ht="15">
      <c r="A40" s="37" t="s">
        <v>623</v>
      </c>
      <c r="B40" s="159" t="s">
        <v>622</v>
      </c>
      <c r="C40" s="223" t="s">
        <v>548</v>
      </c>
      <c r="D40" s="161">
        <v>81152874.63</v>
      </c>
      <c r="E40" s="67"/>
      <c r="F40" s="67"/>
      <c r="G40" s="67"/>
      <c r="H40" s="67"/>
      <c r="I40" s="67"/>
    </row>
    <row r="41" spans="1:9" ht="15">
      <c r="A41" s="37" t="s">
        <v>624</v>
      </c>
      <c r="B41" s="159" t="s">
        <v>622</v>
      </c>
      <c r="C41" s="223" t="s">
        <v>613</v>
      </c>
      <c r="D41" s="161">
        <v>241689880.97</v>
      </c>
      <c r="E41" s="67"/>
      <c r="F41" s="67"/>
      <c r="G41" s="67"/>
      <c r="H41" s="67"/>
      <c r="I41" s="67"/>
    </row>
    <row r="42" spans="1:9" ht="15">
      <c r="A42" s="37" t="s">
        <v>137</v>
      </c>
      <c r="B42" s="159" t="s">
        <v>622</v>
      </c>
      <c r="C42" s="223" t="s">
        <v>612</v>
      </c>
      <c r="D42" s="161">
        <v>27532298.37</v>
      </c>
      <c r="E42" s="67"/>
      <c r="F42" s="67"/>
      <c r="G42" s="67"/>
      <c r="H42" s="67"/>
      <c r="I42" s="67"/>
    </row>
    <row r="43" spans="1:9" ht="15">
      <c r="A43" s="165" t="s">
        <v>543</v>
      </c>
      <c r="B43" s="159" t="s">
        <v>622</v>
      </c>
      <c r="C43" s="223" t="s">
        <v>622</v>
      </c>
      <c r="D43" s="161">
        <v>1695581.36</v>
      </c>
      <c r="E43" s="67"/>
      <c r="F43" s="67"/>
      <c r="G43" s="67"/>
      <c r="H43" s="67"/>
      <c r="I43" s="67"/>
    </row>
    <row r="44" spans="1:9" ht="15">
      <c r="A44" s="37" t="s">
        <v>625</v>
      </c>
      <c r="B44" s="159" t="s">
        <v>622</v>
      </c>
      <c r="C44" s="223" t="s">
        <v>619</v>
      </c>
      <c r="D44" s="161">
        <v>7673814.84</v>
      </c>
      <c r="E44" s="67"/>
      <c r="F44" s="67"/>
      <c r="G44" s="67"/>
      <c r="H44" s="67"/>
      <c r="I44" s="67"/>
    </row>
    <row r="45" spans="1:9" ht="15">
      <c r="A45" s="164" t="s">
        <v>642</v>
      </c>
      <c r="B45" s="156" t="s">
        <v>476</v>
      </c>
      <c r="C45" s="226" t="s">
        <v>632</v>
      </c>
      <c r="D45" s="151">
        <f>D46</f>
        <v>82197414.59</v>
      </c>
      <c r="E45" s="67"/>
      <c r="F45" s="67"/>
      <c r="G45" s="67"/>
      <c r="H45" s="67"/>
      <c r="I45" s="67"/>
    </row>
    <row r="46" spans="1:9" ht="15">
      <c r="A46" s="37" t="s">
        <v>477</v>
      </c>
      <c r="B46" s="159" t="s">
        <v>476</v>
      </c>
      <c r="C46" s="223" t="s">
        <v>548</v>
      </c>
      <c r="D46" s="161">
        <v>82197414.59</v>
      </c>
      <c r="E46" s="67"/>
      <c r="F46" s="67"/>
      <c r="G46" s="67"/>
      <c r="H46" s="67"/>
      <c r="I46" s="67"/>
    </row>
    <row r="47" spans="1:9" ht="15">
      <c r="A47" s="167" t="s">
        <v>643</v>
      </c>
      <c r="B47" s="143">
        <v>10</v>
      </c>
      <c r="C47" s="226" t="s">
        <v>632</v>
      </c>
      <c r="D47" s="157">
        <f>D48+D49+D50+D51</f>
        <v>27435521.869999997</v>
      </c>
      <c r="E47" s="67"/>
      <c r="F47" s="67"/>
      <c r="G47" s="67"/>
      <c r="H47" s="67"/>
      <c r="I47" s="67"/>
    </row>
    <row r="48" spans="1:9" ht="15">
      <c r="A48" s="37" t="s">
        <v>633</v>
      </c>
      <c r="B48" s="159" t="s">
        <v>630</v>
      </c>
      <c r="C48" s="223" t="s">
        <v>548</v>
      </c>
      <c r="D48" s="161">
        <v>189634.95</v>
      </c>
      <c r="E48" s="67"/>
      <c r="F48" s="67"/>
      <c r="G48" s="67"/>
      <c r="H48" s="67"/>
      <c r="I48" s="67"/>
    </row>
    <row r="49" spans="1:9" ht="15">
      <c r="A49" s="37" t="s">
        <v>634</v>
      </c>
      <c r="B49" s="159" t="s">
        <v>630</v>
      </c>
      <c r="C49" s="223" t="s">
        <v>612</v>
      </c>
      <c r="D49" s="161">
        <v>6509270.04</v>
      </c>
      <c r="E49" s="67"/>
      <c r="F49" s="67"/>
      <c r="G49" s="67"/>
      <c r="H49" s="67"/>
      <c r="I49" s="67"/>
    </row>
    <row r="50" spans="1:9" ht="15">
      <c r="A50" s="37" t="s">
        <v>635</v>
      </c>
      <c r="B50" s="159" t="s">
        <v>630</v>
      </c>
      <c r="C50" s="223" t="s">
        <v>604</v>
      </c>
      <c r="D50" s="142">
        <v>20719041.88</v>
      </c>
      <c r="E50" s="67"/>
      <c r="F50" s="67"/>
      <c r="G50" s="67"/>
      <c r="H50" s="67"/>
      <c r="I50" s="67"/>
    </row>
    <row r="51" spans="1:9" ht="15">
      <c r="A51" s="37" t="s">
        <v>1500</v>
      </c>
      <c r="B51" s="159" t="s">
        <v>630</v>
      </c>
      <c r="C51" s="223" t="s">
        <v>607</v>
      </c>
      <c r="D51" s="142">
        <v>17575</v>
      </c>
      <c r="E51" s="67"/>
      <c r="F51" s="67"/>
      <c r="G51" s="67"/>
      <c r="H51" s="67"/>
      <c r="I51" s="67"/>
    </row>
    <row r="52" spans="1:9" ht="15">
      <c r="A52" s="164" t="s">
        <v>629</v>
      </c>
      <c r="B52" s="156" t="s">
        <v>608</v>
      </c>
      <c r="C52" s="226" t="s">
        <v>632</v>
      </c>
      <c r="D52" s="151">
        <f>D53</f>
        <v>413148</v>
      </c>
      <c r="E52" s="67"/>
      <c r="F52" s="67"/>
      <c r="G52" s="67"/>
      <c r="H52" s="67"/>
      <c r="I52" s="67"/>
    </row>
    <row r="53" spans="1:9" ht="15">
      <c r="A53" s="37" t="s">
        <v>644</v>
      </c>
      <c r="B53" s="159" t="s">
        <v>608</v>
      </c>
      <c r="C53" s="223" t="s">
        <v>548</v>
      </c>
      <c r="D53" s="161">
        <v>413148</v>
      </c>
      <c r="E53" s="67"/>
      <c r="F53" s="67"/>
      <c r="G53" s="67"/>
      <c r="H53" s="67"/>
      <c r="I53" s="67"/>
    </row>
    <row r="54" spans="1:9" ht="15">
      <c r="A54" s="164" t="s">
        <v>627</v>
      </c>
      <c r="B54" s="168" t="s">
        <v>609</v>
      </c>
      <c r="C54" s="226" t="s">
        <v>632</v>
      </c>
      <c r="D54" s="141">
        <f>D55</f>
        <v>185977.8</v>
      </c>
      <c r="E54" s="67"/>
      <c r="F54" s="67"/>
      <c r="G54" s="67"/>
      <c r="H54" s="67"/>
      <c r="I54" s="67"/>
    </row>
    <row r="55" spans="1:9" ht="15">
      <c r="A55" s="37" t="s">
        <v>645</v>
      </c>
      <c r="B55" s="169" t="s">
        <v>609</v>
      </c>
      <c r="C55" s="223" t="s">
        <v>613</v>
      </c>
      <c r="D55" s="142">
        <v>185977.8</v>
      </c>
      <c r="E55" s="67"/>
      <c r="F55" s="67"/>
      <c r="G55" s="67"/>
      <c r="H55" s="67"/>
      <c r="I55" s="67"/>
    </row>
    <row r="56" spans="1:9" ht="43.5">
      <c r="A56" s="164" t="s">
        <v>646</v>
      </c>
      <c r="B56" s="156" t="s">
        <v>610</v>
      </c>
      <c r="C56" s="226" t="s">
        <v>632</v>
      </c>
      <c r="D56" s="141">
        <f>D57+D58+D59</f>
        <v>46329238.5</v>
      </c>
      <c r="E56" s="67"/>
      <c r="F56" s="67"/>
      <c r="G56" s="67"/>
      <c r="H56" s="67"/>
      <c r="I56" s="67"/>
    </row>
    <row r="57" spans="1:9" ht="45">
      <c r="A57" s="37" t="s">
        <v>703</v>
      </c>
      <c r="B57" s="159" t="s">
        <v>610</v>
      </c>
      <c r="C57" s="223" t="s">
        <v>548</v>
      </c>
      <c r="D57" s="142">
        <v>38541200</v>
      </c>
      <c r="E57" s="67"/>
      <c r="F57" s="67"/>
      <c r="G57" s="67"/>
      <c r="H57" s="67"/>
      <c r="I57" s="67"/>
    </row>
    <row r="58" spans="1:9" ht="15" hidden="1">
      <c r="A58" s="37" t="s">
        <v>704</v>
      </c>
      <c r="B58" s="159" t="s">
        <v>610</v>
      </c>
      <c r="C58" s="223" t="s">
        <v>613</v>
      </c>
      <c r="D58" s="142">
        <v>0</v>
      </c>
      <c r="E58" s="67"/>
      <c r="F58" s="67"/>
      <c r="G58" s="67"/>
      <c r="H58" s="67"/>
      <c r="I58" s="67"/>
    </row>
    <row r="59" spans="1:9" ht="30">
      <c r="A59" s="37" t="s">
        <v>647</v>
      </c>
      <c r="B59" s="159" t="s">
        <v>610</v>
      </c>
      <c r="C59" s="223" t="s">
        <v>612</v>
      </c>
      <c r="D59" s="142">
        <v>7788038.5</v>
      </c>
      <c r="E59" s="67"/>
      <c r="F59" s="67"/>
      <c r="G59" s="67"/>
      <c r="H59" s="67"/>
      <c r="I59" s="67"/>
    </row>
    <row r="60" spans="1:9" ht="15">
      <c r="A60" s="170" t="s">
        <v>648</v>
      </c>
      <c r="B60" s="170"/>
      <c r="C60" s="170"/>
      <c r="D60" s="138">
        <f>D12</f>
        <v>671099659.59</v>
      </c>
      <c r="E60" s="67"/>
      <c r="F60" s="67"/>
      <c r="G60" s="67"/>
      <c r="H60" s="67"/>
      <c r="I60" s="67"/>
    </row>
  </sheetData>
  <sheetProtection/>
  <mergeCells count="7">
    <mergeCell ref="A9:A10"/>
    <mergeCell ref="B9:C10"/>
    <mergeCell ref="D9:D10"/>
    <mergeCell ref="C1:D1"/>
    <mergeCell ref="C2:G2"/>
    <mergeCell ref="A6:I6"/>
    <mergeCell ref="C3:D3"/>
  </mergeCells>
  <printOptions/>
  <pageMargins left="0.7480314960629921" right="0.7480314960629921" top="0.4724409448818898" bottom="0.43307086614173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D26" sqref="D26"/>
    </sheetView>
  </sheetViews>
  <sheetFormatPr defaultColWidth="10.25390625" defaultRowHeight="12.75"/>
  <cols>
    <col min="1" max="1" width="39.125" style="28" customWidth="1"/>
    <col min="2" max="2" width="17.75390625" style="28" customWidth="1"/>
    <col min="3" max="3" width="26.125" style="28" customWidth="1"/>
    <col min="4" max="4" width="35.875" style="28" customWidth="1"/>
    <col min="5" max="16384" width="10.25390625" style="28" customWidth="1"/>
  </cols>
  <sheetData>
    <row r="1" spans="1:4" ht="15">
      <c r="A1" s="171"/>
      <c r="B1" s="171"/>
      <c r="C1" s="172"/>
      <c r="D1" s="173" t="s">
        <v>957</v>
      </c>
    </row>
    <row r="2" spans="1:4" ht="93" customHeight="1">
      <c r="A2" s="171"/>
      <c r="B2" s="171"/>
      <c r="C2" s="172"/>
      <c r="D2" s="173" t="s">
        <v>1441</v>
      </c>
    </row>
    <row r="3" spans="1:5" ht="15" customHeight="1">
      <c r="A3" s="171"/>
      <c r="B3" s="171"/>
      <c r="C3" s="172"/>
      <c r="D3" s="285" t="s">
        <v>1452</v>
      </c>
      <c r="E3" s="286"/>
    </row>
    <row r="4" spans="1:4" ht="15" customHeight="1">
      <c r="A4" s="171"/>
      <c r="B4" s="172"/>
      <c r="C4" s="172"/>
      <c r="D4" s="172"/>
    </row>
    <row r="5" spans="1:4" ht="15">
      <c r="A5" s="171"/>
      <c r="B5" s="171"/>
      <c r="C5" s="171"/>
      <c r="D5" s="171"/>
    </row>
    <row r="6" spans="1:4" ht="15">
      <c r="A6" s="312" t="s">
        <v>651</v>
      </c>
      <c r="B6" s="312"/>
      <c r="C6" s="312"/>
      <c r="D6" s="312"/>
    </row>
    <row r="7" spans="1:4" ht="32.25" customHeight="1">
      <c r="A7" s="311" t="s">
        <v>1453</v>
      </c>
      <c r="B7" s="311"/>
      <c r="C7" s="311"/>
      <c r="D7" s="311"/>
    </row>
    <row r="8" spans="1:4" ht="18.75" customHeight="1">
      <c r="A8" s="312"/>
      <c r="B8" s="312"/>
      <c r="C8" s="312"/>
      <c r="D8" s="312"/>
    </row>
    <row r="9" spans="1:4" ht="15">
      <c r="A9" s="171"/>
      <c r="B9" s="171"/>
      <c r="C9" s="171"/>
      <c r="D9" s="171"/>
    </row>
    <row r="10" spans="1:4" ht="15.75" thickBot="1">
      <c r="A10" s="171"/>
      <c r="B10" s="171"/>
      <c r="C10" s="171"/>
      <c r="D10" s="174" t="s">
        <v>711</v>
      </c>
    </row>
    <row r="11" spans="1:4" ht="16.5" thickBot="1">
      <c r="A11" s="317" t="s">
        <v>484</v>
      </c>
      <c r="B11" s="319" t="s">
        <v>481</v>
      </c>
      <c r="C11" s="320"/>
      <c r="D11" s="315" t="s">
        <v>483</v>
      </c>
    </row>
    <row r="12" spans="1:4" ht="15">
      <c r="A12" s="318"/>
      <c r="B12" s="313" t="s">
        <v>652</v>
      </c>
      <c r="C12" s="313" t="s">
        <v>653</v>
      </c>
      <c r="D12" s="316"/>
    </row>
    <row r="13" spans="1:4" ht="15">
      <c r="A13" s="318"/>
      <c r="B13" s="314"/>
      <c r="C13" s="314"/>
      <c r="D13" s="316"/>
    </row>
    <row r="14" spans="1:4" ht="16.5">
      <c r="A14" s="30"/>
      <c r="B14" s="31"/>
      <c r="C14" s="29"/>
      <c r="D14" s="32"/>
    </row>
    <row r="15" spans="1:4" ht="57">
      <c r="A15" s="33" t="s">
        <v>662</v>
      </c>
      <c r="B15" s="34"/>
      <c r="C15" s="34"/>
      <c r="D15" s="41">
        <f>D17</f>
        <v>-88517838.04000008</v>
      </c>
    </row>
    <row r="16" spans="1:4" ht="15">
      <c r="A16" s="35" t="s">
        <v>663</v>
      </c>
      <c r="B16" s="34"/>
      <c r="C16" s="34"/>
      <c r="D16" s="40"/>
    </row>
    <row r="17" spans="1:4" ht="45">
      <c r="A17" s="35" t="s">
        <v>712</v>
      </c>
      <c r="B17" s="36">
        <v>992</v>
      </c>
      <c r="C17" s="34"/>
      <c r="D17" s="39">
        <f>D18+D21</f>
        <v>-88517838.04000008</v>
      </c>
    </row>
    <row r="18" spans="1:4" ht="45" hidden="1">
      <c r="A18" s="35" t="s">
        <v>664</v>
      </c>
      <c r="B18" s="36">
        <v>992</v>
      </c>
      <c r="C18" s="36" t="s">
        <v>665</v>
      </c>
      <c r="D18" s="39">
        <f>D19+D20</f>
        <v>0</v>
      </c>
    </row>
    <row r="19" spans="1:4" ht="75" hidden="1">
      <c r="A19" s="37" t="s">
        <v>666</v>
      </c>
      <c r="B19" s="36">
        <v>992</v>
      </c>
      <c r="C19" s="36" t="s">
        <v>667</v>
      </c>
      <c r="D19" s="39">
        <v>0</v>
      </c>
    </row>
    <row r="20" spans="1:4" ht="75" hidden="1">
      <c r="A20" s="37" t="s">
        <v>668</v>
      </c>
      <c r="B20" s="36">
        <v>992</v>
      </c>
      <c r="C20" s="36" t="s">
        <v>669</v>
      </c>
      <c r="D20" s="39">
        <v>0</v>
      </c>
    </row>
    <row r="21" spans="1:4" ht="45">
      <c r="A21" s="35" t="s">
        <v>654</v>
      </c>
      <c r="B21" s="38" t="s">
        <v>558</v>
      </c>
      <c r="C21" s="36"/>
      <c r="D21" s="39">
        <f>D22</f>
        <v>-88517838.04000008</v>
      </c>
    </row>
    <row r="22" spans="1:4" ht="30">
      <c r="A22" s="35" t="s">
        <v>655</v>
      </c>
      <c r="B22" s="38" t="s">
        <v>558</v>
      </c>
      <c r="C22" s="36" t="s">
        <v>656</v>
      </c>
      <c r="D22" s="39">
        <f>D23+D24</f>
        <v>-88517838.04000008</v>
      </c>
    </row>
    <row r="23" spans="1:4" ht="45">
      <c r="A23" s="47" t="s">
        <v>660</v>
      </c>
      <c r="B23" s="48" t="s">
        <v>558</v>
      </c>
      <c r="C23" s="49" t="s">
        <v>670</v>
      </c>
      <c r="D23" s="50">
        <f>-прилож1!D11</f>
        <v>-759617497.63</v>
      </c>
    </row>
    <row r="24" spans="1:4" ht="45">
      <c r="A24" s="47" t="s">
        <v>661</v>
      </c>
      <c r="B24" s="48" t="s">
        <v>558</v>
      </c>
      <c r="C24" s="49" t="s">
        <v>671</v>
      </c>
      <c r="D24" s="50">
        <f>прилож3!G1171</f>
        <v>671099659.5899999</v>
      </c>
    </row>
  </sheetData>
  <sheetProtection/>
  <mergeCells count="9">
    <mergeCell ref="D3:E3"/>
    <mergeCell ref="A7:D7"/>
    <mergeCell ref="A8:D8"/>
    <mergeCell ref="A6:D6"/>
    <mergeCell ref="B12:B13"/>
    <mergeCell ref="C12:C13"/>
    <mergeCell ref="D11:D13"/>
    <mergeCell ref="A11:A1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D21" sqref="D21"/>
    </sheetView>
  </sheetViews>
  <sheetFormatPr defaultColWidth="10.25390625" defaultRowHeight="12.75"/>
  <cols>
    <col min="1" max="1" width="52.25390625" style="171" customWidth="1"/>
    <col min="2" max="2" width="28.75390625" style="171" customWidth="1"/>
    <col min="3" max="3" width="23.25390625" style="171" customWidth="1"/>
    <col min="4" max="4" width="41.00390625" style="171" customWidth="1"/>
    <col min="5" max="6" width="10.25390625" style="171" customWidth="1"/>
    <col min="7" max="7" width="10.25390625" style="171" hidden="1" customWidth="1"/>
    <col min="8" max="16384" width="10.25390625" style="171" customWidth="1"/>
  </cols>
  <sheetData>
    <row r="1" spans="2:8" ht="15">
      <c r="B1" s="171" t="s">
        <v>956</v>
      </c>
      <c r="D1" s="174"/>
      <c r="E1" s="174"/>
      <c r="F1" s="174"/>
      <c r="G1" s="175"/>
      <c r="H1" s="175"/>
    </row>
    <row r="2" spans="2:8" ht="44.25" customHeight="1">
      <c r="B2" s="321" t="s">
        <v>1441</v>
      </c>
      <c r="C2" s="321"/>
      <c r="D2" s="174"/>
      <c r="E2" s="174"/>
      <c r="F2" s="174"/>
      <c r="G2" s="175"/>
      <c r="H2" s="175"/>
    </row>
    <row r="3" spans="2:8" ht="15" customHeight="1">
      <c r="B3" s="285" t="s">
        <v>1454</v>
      </c>
      <c r="C3" s="286"/>
      <c r="D3" s="174"/>
      <c r="E3" s="174"/>
      <c r="F3" s="174"/>
      <c r="G3" s="175"/>
      <c r="H3" s="175"/>
    </row>
    <row r="4" spans="4:8" ht="15" customHeight="1">
      <c r="D4" s="174"/>
      <c r="E4" s="174"/>
      <c r="F4" s="174"/>
      <c r="G4" s="175"/>
      <c r="H4" s="175"/>
    </row>
    <row r="5" spans="1:8" ht="15" customHeight="1">
      <c r="A5" s="176"/>
      <c r="B5" s="176" t="s">
        <v>700</v>
      </c>
      <c r="C5" s="176"/>
      <c r="D5" s="174"/>
      <c r="E5" s="174"/>
      <c r="F5" s="174"/>
      <c r="G5" s="175"/>
      <c r="H5" s="175"/>
    </row>
    <row r="6" spans="1:8" ht="58.5" customHeight="1">
      <c r="A6" s="311" t="s">
        <v>1455</v>
      </c>
      <c r="B6" s="322"/>
      <c r="C6" s="322"/>
      <c r="D6" s="175"/>
      <c r="E6" s="175"/>
      <c r="F6" s="175"/>
      <c r="G6" s="175"/>
      <c r="H6" s="175"/>
    </row>
    <row r="7" spans="1:8" ht="12" customHeight="1">
      <c r="A7" s="153"/>
      <c r="B7" s="140"/>
      <c r="C7" s="140"/>
      <c r="D7" s="175"/>
      <c r="E7" s="175"/>
      <c r="F7" s="175"/>
      <c r="G7" s="175"/>
      <c r="H7" s="175"/>
    </row>
    <row r="8" spans="1:8" ht="16.5" customHeight="1" thickBot="1">
      <c r="A8" s="153"/>
      <c r="B8" s="153"/>
      <c r="C8" s="153" t="s">
        <v>711</v>
      </c>
      <c r="D8" s="154"/>
      <c r="E8" s="154"/>
      <c r="F8" s="154"/>
      <c r="G8" s="154"/>
      <c r="H8" s="175"/>
    </row>
    <row r="9" spans="1:7" s="177" customFormat="1" ht="68.25" customHeight="1">
      <c r="A9" s="179" t="s">
        <v>637</v>
      </c>
      <c r="B9" s="180" t="s">
        <v>657</v>
      </c>
      <c r="C9" s="180" t="s">
        <v>658</v>
      </c>
      <c r="D9" s="181"/>
      <c r="E9" s="181"/>
      <c r="F9" s="181"/>
      <c r="G9" s="181"/>
    </row>
    <row r="10" spans="1:8" ht="43.5">
      <c r="A10" s="164" t="s">
        <v>672</v>
      </c>
      <c r="B10" s="144" t="s">
        <v>685</v>
      </c>
      <c r="C10" s="41">
        <f>C12+C20</f>
        <v>-88517838.04000008</v>
      </c>
      <c r="D10" s="182"/>
      <c r="E10" s="175"/>
      <c r="F10" s="175"/>
      <c r="G10" s="175"/>
      <c r="H10" s="175"/>
    </row>
    <row r="11" spans="1:8" ht="15">
      <c r="A11" s="37" t="s">
        <v>663</v>
      </c>
      <c r="B11" s="37"/>
      <c r="C11" s="39"/>
      <c r="D11" s="183"/>
      <c r="E11" s="184"/>
      <c r="F11" s="184"/>
      <c r="G11" s="175"/>
      <c r="H11" s="175"/>
    </row>
    <row r="12" spans="1:8" ht="32.25" customHeight="1" hidden="1">
      <c r="A12" s="37" t="s">
        <v>673</v>
      </c>
      <c r="B12" s="36" t="s">
        <v>686</v>
      </c>
      <c r="C12" s="39">
        <f>C13</f>
        <v>0</v>
      </c>
      <c r="D12" s="185"/>
      <c r="E12" s="185"/>
      <c r="F12" s="185"/>
      <c r="G12" s="178"/>
      <c r="H12" s="175"/>
    </row>
    <row r="13" spans="1:8" ht="33.75" customHeight="1" hidden="1">
      <c r="A13" s="37" t="s">
        <v>664</v>
      </c>
      <c r="B13" s="36" t="s">
        <v>687</v>
      </c>
      <c r="C13" s="39">
        <f>C14+C15</f>
        <v>0</v>
      </c>
      <c r="D13" s="186"/>
      <c r="E13" s="187"/>
      <c r="F13" s="187"/>
      <c r="G13" s="175"/>
      <c r="H13" s="175"/>
    </row>
    <row r="14" spans="1:8" ht="27.75" customHeight="1" hidden="1">
      <c r="A14" s="37" t="s">
        <v>674</v>
      </c>
      <c r="B14" s="36" t="s">
        <v>688</v>
      </c>
      <c r="C14" s="39">
        <f>C16</f>
        <v>0</v>
      </c>
      <c r="D14" s="185"/>
      <c r="E14" s="188"/>
      <c r="F14" s="188"/>
      <c r="G14" s="175"/>
      <c r="H14" s="175"/>
    </row>
    <row r="15" spans="1:8" ht="28.5" customHeight="1" hidden="1">
      <c r="A15" s="37" t="s">
        <v>675</v>
      </c>
      <c r="B15" s="36" t="s">
        <v>689</v>
      </c>
      <c r="C15" s="39">
        <f>C17</f>
        <v>0</v>
      </c>
      <c r="D15" s="185"/>
      <c r="E15" s="188"/>
      <c r="F15" s="188"/>
      <c r="G15" s="175"/>
      <c r="H15" s="175"/>
    </row>
    <row r="16" spans="1:8" ht="50.25" customHeight="1" hidden="1">
      <c r="A16" s="37" t="s">
        <v>676</v>
      </c>
      <c r="B16" s="36" t="s">
        <v>690</v>
      </c>
      <c r="C16" s="39">
        <f>C18</f>
        <v>0</v>
      </c>
      <c r="D16" s="186"/>
      <c r="E16" s="187"/>
      <c r="F16" s="187"/>
      <c r="G16" s="175"/>
      <c r="H16" s="175"/>
    </row>
    <row r="17" spans="1:8" ht="46.5" customHeight="1" hidden="1">
      <c r="A17" s="37" t="s">
        <v>677</v>
      </c>
      <c r="B17" s="36" t="s">
        <v>691</v>
      </c>
      <c r="C17" s="39">
        <f>C19</f>
        <v>0</v>
      </c>
      <c r="D17" s="178"/>
      <c r="E17" s="178"/>
      <c r="F17" s="178"/>
      <c r="G17" s="175"/>
      <c r="H17" s="175"/>
    </row>
    <row r="18" spans="1:8" ht="63.75" customHeight="1" hidden="1">
      <c r="A18" s="37" t="s">
        <v>666</v>
      </c>
      <c r="B18" s="36" t="s">
        <v>667</v>
      </c>
      <c r="C18" s="39">
        <v>0</v>
      </c>
      <c r="D18" s="175"/>
      <c r="E18" s="175"/>
      <c r="F18" s="175"/>
      <c r="G18" s="175"/>
      <c r="H18" s="175"/>
    </row>
    <row r="19" spans="1:8" ht="58.5" customHeight="1" hidden="1">
      <c r="A19" s="37" t="s">
        <v>668</v>
      </c>
      <c r="B19" s="36" t="s">
        <v>692</v>
      </c>
      <c r="C19" s="39">
        <v>0</v>
      </c>
      <c r="D19" s="175"/>
      <c r="E19" s="175"/>
      <c r="F19" s="175"/>
      <c r="G19" s="175"/>
      <c r="H19" s="175"/>
    </row>
    <row r="20" spans="1:8" ht="33" customHeight="1">
      <c r="A20" s="37" t="s">
        <v>659</v>
      </c>
      <c r="B20" s="36" t="s">
        <v>693</v>
      </c>
      <c r="C20" s="161">
        <f>C21+C25</f>
        <v>-88517838.04000008</v>
      </c>
      <c r="D20" s="175"/>
      <c r="E20" s="175"/>
      <c r="F20" s="175"/>
      <c r="G20" s="175"/>
      <c r="H20" s="175"/>
    </row>
    <row r="21" spans="1:8" ht="19.5" customHeight="1">
      <c r="A21" s="165" t="s">
        <v>678</v>
      </c>
      <c r="B21" s="49" t="s">
        <v>694</v>
      </c>
      <c r="C21" s="142">
        <f>C22</f>
        <v>-759617497.63</v>
      </c>
      <c r="D21" s="175"/>
      <c r="E21" s="175"/>
      <c r="F21" s="175"/>
      <c r="G21" s="175"/>
      <c r="H21" s="175"/>
    </row>
    <row r="22" spans="1:8" ht="15.75" customHeight="1">
      <c r="A22" s="165" t="s">
        <v>679</v>
      </c>
      <c r="B22" s="49" t="s">
        <v>695</v>
      </c>
      <c r="C22" s="142">
        <f>C23</f>
        <v>-759617497.63</v>
      </c>
      <c r="D22" s="175"/>
      <c r="E22" s="175"/>
      <c r="F22" s="175"/>
      <c r="G22" s="175"/>
      <c r="H22" s="175"/>
    </row>
    <row r="23" spans="1:8" ht="30">
      <c r="A23" s="165" t="s">
        <v>680</v>
      </c>
      <c r="B23" s="49" t="s">
        <v>696</v>
      </c>
      <c r="C23" s="142">
        <f>C24</f>
        <v>-759617497.63</v>
      </c>
      <c r="D23" s="175"/>
      <c r="E23" s="175"/>
      <c r="F23" s="175"/>
      <c r="G23" s="175"/>
      <c r="H23" s="175"/>
    </row>
    <row r="24" spans="1:8" ht="31.5" customHeight="1">
      <c r="A24" s="165" t="s">
        <v>681</v>
      </c>
      <c r="B24" s="49" t="s">
        <v>670</v>
      </c>
      <c r="C24" s="142">
        <f>-прилож1!D261</f>
        <v>-759617497.63</v>
      </c>
      <c r="D24" s="175"/>
      <c r="E24" s="175"/>
      <c r="F24" s="175"/>
      <c r="G24" s="175"/>
      <c r="H24" s="175"/>
    </row>
    <row r="25" spans="1:8" ht="15" customHeight="1">
      <c r="A25" s="165" t="s">
        <v>682</v>
      </c>
      <c r="B25" s="49" t="s">
        <v>697</v>
      </c>
      <c r="C25" s="142">
        <f>C26</f>
        <v>671099659.5899999</v>
      </c>
      <c r="D25" s="175"/>
      <c r="E25" s="175"/>
      <c r="F25" s="175"/>
      <c r="G25" s="175"/>
      <c r="H25" s="175"/>
    </row>
    <row r="26" spans="1:8" ht="14.25" customHeight="1">
      <c r="A26" s="165" t="s">
        <v>683</v>
      </c>
      <c r="B26" s="49" t="s">
        <v>698</v>
      </c>
      <c r="C26" s="142">
        <f>C27</f>
        <v>671099659.5899999</v>
      </c>
      <c r="D26" s="175"/>
      <c r="E26" s="175"/>
      <c r="F26" s="175"/>
      <c r="G26" s="175"/>
      <c r="H26" s="175"/>
    </row>
    <row r="27" spans="1:8" ht="30">
      <c r="A27" s="165" t="s">
        <v>684</v>
      </c>
      <c r="B27" s="49" t="s">
        <v>699</v>
      </c>
      <c r="C27" s="142">
        <f>C28</f>
        <v>671099659.5899999</v>
      </c>
      <c r="D27" s="175"/>
      <c r="E27" s="175"/>
      <c r="F27" s="175"/>
      <c r="G27" s="175"/>
      <c r="H27" s="175"/>
    </row>
    <row r="28" spans="1:8" ht="30">
      <c r="A28" s="165" t="s">
        <v>661</v>
      </c>
      <c r="B28" s="49" t="s">
        <v>671</v>
      </c>
      <c r="C28" s="142">
        <f>прилож3!G1171</f>
        <v>671099659.5899999</v>
      </c>
      <c r="D28" s="175"/>
      <c r="E28" s="175"/>
      <c r="F28" s="175"/>
      <c r="G28" s="175"/>
      <c r="H28" s="175"/>
    </row>
    <row r="29" spans="4:8" ht="15">
      <c r="D29" s="175"/>
      <c r="E29" s="175"/>
      <c r="F29" s="175"/>
      <c r="G29" s="175"/>
      <c r="H29" s="175"/>
    </row>
    <row r="30" spans="4:8" ht="15">
      <c r="D30" s="175"/>
      <c r="E30" s="175"/>
      <c r="F30" s="175"/>
      <c r="G30" s="175"/>
      <c r="H30" s="175"/>
    </row>
    <row r="31" spans="4:8" ht="15">
      <c r="D31" s="175"/>
      <c r="E31" s="175"/>
      <c r="F31" s="175"/>
      <c r="G31" s="175"/>
      <c r="H31" s="175"/>
    </row>
    <row r="32" spans="4:8" ht="15">
      <c r="D32" s="175"/>
      <c r="E32" s="175"/>
      <c r="F32" s="175"/>
      <c r="G32" s="175"/>
      <c r="H32" s="175"/>
    </row>
    <row r="33" spans="4:8" ht="15">
      <c r="D33" s="175"/>
      <c r="E33" s="175"/>
      <c r="F33" s="175"/>
      <c r="G33" s="175"/>
      <c r="H33" s="175"/>
    </row>
    <row r="34" spans="4:8" ht="15">
      <c r="D34" s="175"/>
      <c r="E34" s="175"/>
      <c r="F34" s="175"/>
      <c r="G34" s="175"/>
      <c r="H34" s="175"/>
    </row>
    <row r="35" spans="4:8" ht="15">
      <c r="D35" s="175"/>
      <c r="E35" s="175"/>
      <c r="F35" s="175"/>
      <c r="G35" s="175"/>
      <c r="H35" s="175"/>
    </row>
    <row r="36" spans="4:8" ht="15">
      <c r="D36" s="175"/>
      <c r="E36" s="175"/>
      <c r="F36" s="175"/>
      <c r="G36" s="175"/>
      <c r="H36" s="175"/>
    </row>
    <row r="37" spans="4:8" ht="15">
      <c r="D37" s="175"/>
      <c r="E37" s="175"/>
      <c r="F37" s="175"/>
      <c r="G37" s="175"/>
      <c r="H37" s="175"/>
    </row>
    <row r="38" spans="4:8" ht="15">
      <c r="D38" s="175"/>
      <c r="E38" s="175"/>
      <c r="F38" s="175"/>
      <c r="G38" s="175"/>
      <c r="H38" s="175"/>
    </row>
    <row r="39" spans="4:8" ht="15">
      <c r="D39" s="175"/>
      <c r="E39" s="175"/>
      <c r="F39" s="175"/>
      <c r="G39" s="175"/>
      <c r="H39" s="175"/>
    </row>
    <row r="40" spans="4:8" ht="15">
      <c r="D40" s="175"/>
      <c r="E40" s="175"/>
      <c r="F40" s="175"/>
      <c r="G40" s="175"/>
      <c r="H40" s="175"/>
    </row>
    <row r="41" spans="4:8" ht="15">
      <c r="D41" s="175"/>
      <c r="E41" s="175"/>
      <c r="F41" s="175"/>
      <c r="G41" s="175"/>
      <c r="H41" s="175"/>
    </row>
    <row r="42" spans="4:8" ht="15">
      <c r="D42" s="175"/>
      <c r="E42" s="175"/>
      <c r="F42" s="175"/>
      <c r="G42" s="175"/>
      <c r="H42" s="175"/>
    </row>
    <row r="43" spans="4:8" ht="15">
      <c r="D43" s="175"/>
      <c r="E43" s="175"/>
      <c r="F43" s="175"/>
      <c r="G43" s="175"/>
      <c r="H43" s="175"/>
    </row>
    <row r="44" spans="4:8" ht="15">
      <c r="D44" s="175"/>
      <c r="E44" s="175"/>
      <c r="F44" s="175"/>
      <c r="G44" s="175"/>
      <c r="H44" s="175"/>
    </row>
    <row r="45" spans="4:8" ht="15">
      <c r="D45" s="175"/>
      <c r="E45" s="175"/>
      <c r="F45" s="175"/>
      <c r="G45" s="175"/>
      <c r="H45" s="175"/>
    </row>
    <row r="46" spans="4:8" ht="15">
      <c r="D46" s="175"/>
      <c r="E46" s="175"/>
      <c r="F46" s="175"/>
      <c r="G46" s="175"/>
      <c r="H46" s="175"/>
    </row>
    <row r="47" spans="4:8" ht="15">
      <c r="D47" s="175"/>
      <c r="E47" s="175"/>
      <c r="F47" s="175"/>
      <c r="G47" s="175"/>
      <c r="H47" s="175"/>
    </row>
    <row r="48" spans="4:8" ht="15">
      <c r="D48" s="175"/>
      <c r="E48" s="175"/>
      <c r="F48" s="175"/>
      <c r="G48" s="175"/>
      <c r="H48" s="175"/>
    </row>
    <row r="49" spans="4:8" ht="15">
      <c r="D49" s="175"/>
      <c r="E49" s="175"/>
      <c r="F49" s="175"/>
      <c r="G49" s="175"/>
      <c r="H49" s="175"/>
    </row>
  </sheetData>
  <sheetProtection/>
  <mergeCells count="3">
    <mergeCell ref="B2:C2"/>
    <mergeCell ref="A6:C6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Ибресинском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ibrfin9</cp:lastModifiedBy>
  <cp:lastPrinted>2022-06-02T08:04:24Z</cp:lastPrinted>
  <dcterms:created xsi:type="dcterms:W3CDTF">2008-04-29T05:45:46Z</dcterms:created>
  <dcterms:modified xsi:type="dcterms:W3CDTF">2023-03-03T11:56:28Z</dcterms:modified>
  <cp:category/>
  <cp:version/>
  <cp:contentType/>
  <cp:contentStatus/>
</cp:coreProperties>
</file>