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D221" i="1" s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3" i="1" l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<sst xmlns="http://schemas.openxmlformats.org/spreadsheetml/2006/main" count="275" uniqueCount="219">
  <si>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</si>
  <si>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</si>
  <si>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</si>
  <si>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</si>
  <si>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</si>
  <si>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</si>
  <si>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</si>
  <si>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</si>
  <si>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</si>
  <si>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</si>
  <si>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</si>
  <si>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</si>
  <si>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</si>
  <si>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</si>
  <si>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</si>
  <si>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</si>
  <si>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</si>
  <si>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</si>
  <si>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</si>
  <si>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</si>
  <si>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</si>
  <si>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</si>
  <si>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</si>
  <si>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</si>
  <si>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</si>
  <si>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</si>
  <si>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</si>
  <si>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</si>
  <si>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</si>
  <si>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</si>
  <si>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</si>
  <si>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</si>
  <si>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</si>
  <si>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</si>
  <si>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</si>
  <si>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</si>
  <si>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</si>
  <si>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</si>
  <si>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</si>
  <si>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</si>
  <si>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</si>
  <si>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</si>
  <si>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</si>
  <si>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</si>
  <si>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</si>
  <si>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</si>
  <si>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</si>
  <si>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</si>
  <si>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</si>
  <si>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</si>
  <si>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</si>
  <si>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</si>
  <si>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</si>
  <si>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</si>
  <si>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</si>
  <si>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</si>
  <si>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</si>
  <si>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</si>
  <si>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</si>
  <si>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</si>
  <si>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</si>
  <si>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</si>
  <si>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</si>
  <si>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</si>
  <si>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</si>
  <si>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</si>
  <si>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</si>
  <si>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</si>
  <si>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</si>
  <si>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</si>
  <si>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</si>
  <si>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</si>
  <si>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</si>
  <si>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</si>
  <si>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</si>
  <si>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</si>
  <si>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</si>
  <si>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</si>
  <si>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</si>
  <si>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</si>
  <si>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</si>
  <si>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</si>
  <si>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</si>
  <si>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</si>
  <si>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</si>
  <si>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</si>
  <si>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</si>
  <si>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</si>
  <si>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</si>
  <si>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</si>
  <si>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</si>
  <si>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</si>
  <si>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</si>
  <si>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</si>
  <si>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</si>
  <si>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</si>
  <si>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</si>
  <si>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</si>
  <si>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</si>
  <si>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</si>
  <si>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</si>
  <si>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</si>
  <si>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</si>
  <si>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</si>
  <si>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</si>
  <si>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</si>
  <si>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</si>
  <si>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</si>
  <si>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</si>
  <si>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</si>
  <si>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</si>
  <si>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</si>
  <si>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</si>
  <si>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</si>
  <si>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</si>
  <si>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</si>
  <si>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</si>
  <si>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</si>
  <si>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</si>
  <si>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</si>
  <si>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</si>
  <si>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</si>
  <si>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</si>
  <si>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</si>
  <si>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</si>
  <si>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</si>
  <si>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</si>
  <si>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</si>
  <si>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</si>
  <si>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</si>
  <si>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</si>
  <si>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</si>
  <si>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</si>
  <si>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</si>
  <si>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</si>
  <si>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</si>
  <si>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</si>
  <si>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</si>
  <si>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</si>
  <si>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</si>
  <si>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</si>
  <si>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</si>
  <si>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</si>
  <si>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</si>
  <si>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</si>
  <si>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</si>
  <si>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</si>
  <si>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</si>
  <si>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</si>
  <si>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</si>
  <si>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</si>
  <si>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</si>
  <si>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</si>
  <si>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</si>
  <si>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</si>
  <si>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</si>
  <si>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</si>
  <si>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</si>
  <si>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</si>
  <si>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</si>
  <si>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</si>
  <si>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</si>
  <si>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</si>
  <si>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</si>
  <si>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</si>
  <si>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</si>
  <si>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</si>
  <si>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</si>
  <si>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</si>
  <si>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</si>
  <si>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</si>
  <si>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</si>
  <si>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</si>
  <si>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</si>
  <si>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</si>
  <si>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</si>
  <si>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</si>
  <si>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</si>
  <si>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</si>
  <si>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</si>
  <si>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</si>
  <si>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</si>
  <si>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</si>
  <si>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</si>
  <si>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</si>
  <si>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</si>
  <si>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</si>
  <si>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</si>
  <si>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</si>
  <si>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</si>
  <si>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</si>
  <si>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</si>
  <si>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</si>
  <si>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</si>
  <si>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</si>
  <si>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</si>
  <si>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</si>
  <si>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</si>
  <si>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</si>
  <si>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</si>
  <si>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</si>
  <si>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</si>
  <si>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</si>
  <si>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</si>
  <si>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</si>
  <si>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</si>
  <si>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</si>
  <si>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</si>
  <si>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</si>
  <si>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</si>
  <si>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</si>
  <si>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</si>
  <si>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</si>
  <si>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</si>
  <si>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</si>
  <si>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</si>
  <si>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</si>
  <si>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</si>
  <si>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19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</si>
</sst>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58" activePane="bottomRight" state="frozen"/>
      <selection activeCell="A2" sqref="A2"/>
      <selection pane="topRight" activeCell="F2" sqref="F2"/>
      <selection pane="bottomLeft" activeCell="A7" sqref="A7"/>
      <selection pane="bottomRight" activeCell="W223" sqref="W223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0"/>
    </row>
    <row r="2" spans="1:26" s="3" customFormat="1" ht="29.25" customHeight="1" thickBot="1" x14ac:dyDescent="0.3">
      <c r="A2" s="169" t="s">
        <v>218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0" t="s">
        <v>3</v>
      </c>
      <c r="B4" s="173" t="s">
        <v>212</v>
      </c>
      <c r="C4" s="166" t="s">
        <v>213</v>
      </c>
      <c r="D4" s="166" t="s">
        <v>214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8"/>
      <c r="Z4" s="2" t="s">
        <v>0</v>
      </c>
    </row>
    <row r="5" spans="1:26" s="2" customFormat="1" ht="87" customHeight="1" x14ac:dyDescent="0.25">
      <c r="A5" s="171"/>
      <c r="B5" s="174"/>
      <c r="C5" s="167"/>
      <c r="D5" s="167"/>
      <c r="E5" s="164" t="s">
        <v>5</v>
      </c>
      <c r="F5" s="164" t="s">
        <v>6</v>
      </c>
      <c r="G5" s="164" t="s">
        <v>7</v>
      </c>
      <c r="H5" s="164" t="s">
        <v>8</v>
      </c>
      <c r="I5" s="164" t="s">
        <v>9</v>
      </c>
      <c r="J5" s="164" t="s">
        <v>10</v>
      </c>
      <c r="K5" s="164" t="s">
        <v>11</v>
      </c>
      <c r="L5" s="164" t="s">
        <v>12</v>
      </c>
      <c r="M5" s="164" t="s">
        <v>13</v>
      </c>
      <c r="N5" s="164" t="s">
        <v>14</v>
      </c>
      <c r="O5" s="164" t="s">
        <v>15</v>
      </c>
      <c r="P5" s="164" t="s">
        <v>16</v>
      </c>
      <c r="Q5" s="164" t="s">
        <v>17</v>
      </c>
      <c r="R5" s="164" t="s">
        <v>18</v>
      </c>
      <c r="S5" s="164" t="s">
        <v>19</v>
      </c>
      <c r="T5" s="164" t="s">
        <v>20</v>
      </c>
      <c r="U5" s="164" t="s">
        <v>21</v>
      </c>
      <c r="V5" s="164" t="s">
        <v>22</v>
      </c>
      <c r="W5" s="164" t="s">
        <v>23</v>
      </c>
      <c r="X5" s="164" t="s">
        <v>24</v>
      </c>
      <c r="Y5" s="164" t="s">
        <v>25</v>
      </c>
    </row>
    <row r="6" spans="1:26" s="2" customFormat="1" ht="69.75" customHeight="1" thickBot="1" x14ac:dyDescent="0.3">
      <c r="A6" s="172"/>
      <c r="B6" s="175"/>
      <c r="C6" s="168"/>
      <c r="D6" s="168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2">
        <f t="shared" si="1"/>
        <v>1.8017408123791103</v>
      </c>
      <c r="F9" s="142">
        <f t="shared" si="1"/>
        <v>1.0771388499298737</v>
      </c>
      <c r="G9" s="142">
        <f t="shared" si="1"/>
        <v>1.0081546360616127</v>
      </c>
      <c r="H9" s="142">
        <f t="shared" si="1"/>
        <v>1</v>
      </c>
      <c r="I9" s="142">
        <f t="shared" si="1"/>
        <v>1</v>
      </c>
      <c r="J9" s="142">
        <f t="shared" si="1"/>
        <v>1.1718701700154559</v>
      </c>
      <c r="K9" s="142">
        <f t="shared" si="1"/>
        <v>1.0022573363431151</v>
      </c>
      <c r="L9" s="142">
        <f t="shared" si="1"/>
        <v>1.0073397780164697</v>
      </c>
      <c r="M9" s="142">
        <f t="shared" si="1"/>
        <v>1.3853572994300745</v>
      </c>
      <c r="N9" s="142">
        <f t="shared" si="1"/>
        <v>1.199421965317919</v>
      </c>
      <c r="O9" s="142">
        <f t="shared" si="1"/>
        <v>1.0943635212159595</v>
      </c>
      <c r="P9" s="142">
        <f t="shared" si="1"/>
        <v>1</v>
      </c>
      <c r="Q9" s="142">
        <f t="shared" si="1"/>
        <v>1.5239628040057225</v>
      </c>
      <c r="R9" s="142">
        <f t="shared" si="1"/>
        <v>1</v>
      </c>
      <c r="S9" s="142">
        <f t="shared" si="1"/>
        <v>1.0346983432322601</v>
      </c>
      <c r="T9" s="142">
        <f t="shared" si="1"/>
        <v>0.99185946872322195</v>
      </c>
      <c r="U9" s="142">
        <f t="shared" si="1"/>
        <v>1</v>
      </c>
      <c r="V9" s="142">
        <f t="shared" si="1"/>
        <v>1</v>
      </c>
      <c r="W9" s="142">
        <f t="shared" si="1"/>
        <v>1.1708222811671087</v>
      </c>
      <c r="X9" s="142">
        <f t="shared" si="1"/>
        <v>1.0715178794698674</v>
      </c>
      <c r="Y9" s="14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2">
        <f>E10/E8</f>
        <v>1</v>
      </c>
      <c r="F11" s="142">
        <f>F10/F8</f>
        <v>0.95833333333333337</v>
      </c>
      <c r="G11" s="142">
        <f t="shared" ref="G11:Y11" si="2">G10/G8</f>
        <v>1</v>
      </c>
      <c r="H11" s="142">
        <v>0.99</v>
      </c>
      <c r="I11" s="142">
        <f t="shared" si="2"/>
        <v>1</v>
      </c>
      <c r="J11" s="142">
        <f t="shared" si="2"/>
        <v>1</v>
      </c>
      <c r="K11" s="142">
        <v>1</v>
      </c>
      <c r="L11" s="142">
        <v>0.99</v>
      </c>
      <c r="M11" s="142">
        <f t="shared" si="2"/>
        <v>1</v>
      </c>
      <c r="N11" s="142">
        <f t="shared" si="2"/>
        <v>0.97590361445783136</v>
      </c>
      <c r="O11" s="142">
        <v>0.98</v>
      </c>
      <c r="P11" s="142">
        <f t="shared" si="2"/>
        <v>1</v>
      </c>
      <c r="Q11" s="142">
        <v>0.998</v>
      </c>
      <c r="R11" s="142">
        <f t="shared" si="2"/>
        <v>1</v>
      </c>
      <c r="S11" s="142">
        <f t="shared" si="2"/>
        <v>1.0001208459214501</v>
      </c>
      <c r="T11" s="142">
        <v>0.93</v>
      </c>
      <c r="U11" s="142">
        <v>1</v>
      </c>
      <c r="V11" s="142">
        <v>1</v>
      </c>
      <c r="W11" s="142">
        <f t="shared" si="2"/>
        <v>1</v>
      </c>
      <c r="X11" s="142">
        <f t="shared" si="2"/>
        <v>1</v>
      </c>
      <c r="Y11" s="14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3">
        <v>110</v>
      </c>
      <c r="F12" s="143">
        <v>830</v>
      </c>
      <c r="G12" s="143">
        <v>3010</v>
      </c>
      <c r="H12" s="143">
        <v>2395</v>
      </c>
      <c r="I12" s="143">
        <v>873</v>
      </c>
      <c r="J12" s="143">
        <v>3250</v>
      </c>
      <c r="K12" s="143">
        <v>780</v>
      </c>
      <c r="L12" s="143">
        <v>681</v>
      </c>
      <c r="M12" s="143">
        <v>725</v>
      </c>
      <c r="N12" s="143">
        <v>525</v>
      </c>
      <c r="O12" s="143">
        <v>860</v>
      </c>
      <c r="P12" s="143">
        <v>920</v>
      </c>
      <c r="Q12" s="143">
        <v>1513</v>
      </c>
      <c r="R12" s="143"/>
      <c r="S12" s="143">
        <v>1662</v>
      </c>
      <c r="T12" s="143">
        <v>675</v>
      </c>
      <c r="U12" s="143">
        <v>1620</v>
      </c>
      <c r="V12" s="143">
        <v>534</v>
      </c>
      <c r="W12" s="143">
        <v>1349</v>
      </c>
      <c r="X12" s="143">
        <v>4370</v>
      </c>
      <c r="Y12" s="14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5">
        <v>7260</v>
      </c>
      <c r="G41" s="145">
        <v>15601</v>
      </c>
      <c r="H41" s="145">
        <v>13502</v>
      </c>
      <c r="I41" s="145">
        <v>6156</v>
      </c>
      <c r="J41" s="145">
        <v>15698</v>
      </c>
      <c r="K41" s="145">
        <v>7757</v>
      </c>
      <c r="L41" s="145">
        <v>11282</v>
      </c>
      <c r="M41" s="145">
        <v>10636</v>
      </c>
      <c r="N41" s="145">
        <v>3724</v>
      </c>
      <c r="O41" s="145">
        <v>6680</v>
      </c>
      <c r="P41" s="145">
        <v>9900</v>
      </c>
      <c r="Q41" s="145">
        <v>13435</v>
      </c>
      <c r="R41" s="145">
        <v>12998</v>
      </c>
      <c r="S41" s="145">
        <v>11222</v>
      </c>
      <c r="T41" s="145">
        <v>9728</v>
      </c>
      <c r="U41" s="145">
        <v>9102</v>
      </c>
      <c r="V41" s="145">
        <v>4626.5</v>
      </c>
      <c r="W41" s="145">
        <v>8736</v>
      </c>
      <c r="X41" s="145">
        <v>18395</v>
      </c>
      <c r="Y41" s="145">
        <v>10275</v>
      </c>
      <c r="Z41" s="129"/>
    </row>
    <row r="42" spans="1:29" s="2" customFormat="1" ht="30" customHeight="1" x14ac:dyDescent="0.25">
      <c r="A42" s="29" t="s">
        <v>217</v>
      </c>
      <c r="B42" s="22">
        <v>215256</v>
      </c>
      <c r="C42" s="22">
        <f>SUM(E42:Y42)</f>
        <v>223025.45</v>
      </c>
      <c r="D42" s="14">
        <f>C42/B42</f>
        <v>1.0360939997026797</v>
      </c>
      <c r="E42" s="50">
        <v>16095</v>
      </c>
      <c r="F42" s="7">
        <v>7260</v>
      </c>
      <c r="G42" s="7">
        <v>15602</v>
      </c>
      <c r="H42" s="7">
        <v>13688</v>
      </c>
      <c r="I42" s="7">
        <v>6156</v>
      </c>
      <c r="J42" s="7">
        <v>15700</v>
      </c>
      <c r="K42" s="7">
        <v>7757</v>
      </c>
      <c r="L42" s="7">
        <v>11281.95</v>
      </c>
      <c r="M42" s="7">
        <v>10636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8" t="s">
        <v>52</v>
      </c>
      <c r="B44" s="30">
        <v>1.016</v>
      </c>
      <c r="C44" s="30">
        <f>C42/C41</f>
        <v>1.0009512439775867</v>
      </c>
      <c r="D44" s="14">
        <f t="shared" ref="D44:D107" si="14">C44/B44</f>
        <v>0.98518823226140428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132210</v>
      </c>
      <c r="C51" s="22">
        <f t="shared" si="16"/>
        <v>236147</v>
      </c>
      <c r="D51" s="14">
        <f t="shared" si="14"/>
        <v>1.786150820664095</v>
      </c>
      <c r="E51" s="31">
        <v>14400</v>
      </c>
      <c r="F51" s="31">
        <v>7640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3735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80447</v>
      </c>
      <c r="C52" s="22">
        <f t="shared" si="16"/>
        <v>178889.9</v>
      </c>
      <c r="D52" s="14">
        <f t="shared" si="14"/>
        <v>2.2236988327718872</v>
      </c>
      <c r="E52" s="31"/>
      <c r="F52" s="31">
        <v>7640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3735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6">
        <v>180</v>
      </c>
      <c r="F53" s="146">
        <v>130</v>
      </c>
      <c r="G53" s="31">
        <v>802</v>
      </c>
      <c r="H53" s="31">
        <v>367</v>
      </c>
      <c r="I53" s="146">
        <v>10</v>
      </c>
      <c r="J53" s="146">
        <v>150</v>
      </c>
      <c r="K53" s="31">
        <v>505</v>
      </c>
      <c r="L53" s="31">
        <v>767</v>
      </c>
      <c r="M53" s="31">
        <v>250</v>
      </c>
      <c r="N53" s="146">
        <v>30</v>
      </c>
      <c r="O53" s="146">
        <v>180</v>
      </c>
      <c r="P53" s="146">
        <v>291</v>
      </c>
      <c r="Q53" s="146">
        <v>12</v>
      </c>
      <c r="R53" s="146">
        <v>400</v>
      </c>
      <c r="S53" s="146">
        <v>154</v>
      </c>
      <c r="T53" s="31">
        <v>60</v>
      </c>
      <c r="U53" s="31">
        <v>105</v>
      </c>
      <c r="V53" s="31">
        <v>20</v>
      </c>
      <c r="W53" s="31">
        <v>355</v>
      </c>
      <c r="X53" s="146">
        <v>366</v>
      </c>
      <c r="Y53" s="147"/>
      <c r="Z53" s="19"/>
    </row>
    <row r="54" spans="1:26" s="2" customFormat="1" ht="28.5" customHeight="1" x14ac:dyDescent="0.25">
      <c r="A54" s="29" t="s">
        <v>60</v>
      </c>
      <c r="B54" s="22">
        <v>5475</v>
      </c>
      <c r="C54" s="22">
        <f t="shared" si="16"/>
        <v>5143.1499999999996</v>
      </c>
      <c r="D54" s="14">
        <f t="shared" si="14"/>
        <v>0.93938812785388126</v>
      </c>
      <c r="E54" s="148">
        <v>180</v>
      </c>
      <c r="F54" s="148">
        <v>150</v>
      </c>
      <c r="G54" s="149">
        <v>802</v>
      </c>
      <c r="H54" s="149">
        <v>359</v>
      </c>
      <c r="I54" s="149">
        <v>49</v>
      </c>
      <c r="J54" s="149">
        <v>150</v>
      </c>
      <c r="K54" s="149">
        <v>566</v>
      </c>
      <c r="L54" s="149">
        <v>709</v>
      </c>
      <c r="M54" s="149">
        <v>244.25</v>
      </c>
      <c r="N54" s="148">
        <v>30</v>
      </c>
      <c r="O54" s="149">
        <v>217.5</v>
      </c>
      <c r="P54" s="149">
        <v>300</v>
      </c>
      <c r="Q54" s="149">
        <v>13</v>
      </c>
      <c r="R54" s="148">
        <v>401.5</v>
      </c>
      <c r="S54" s="149">
        <v>156.5</v>
      </c>
      <c r="T54" s="149">
        <v>60</v>
      </c>
      <c r="U54" s="149">
        <v>95</v>
      </c>
      <c r="V54" s="149">
        <v>41.4</v>
      </c>
      <c r="W54" s="149">
        <v>253</v>
      </c>
      <c r="X54" s="149">
        <v>366</v>
      </c>
      <c r="Y54" s="149"/>
      <c r="Z54" s="19"/>
    </row>
    <row r="55" spans="1:26" s="130" customFormat="1" ht="30" customHeight="1" x14ac:dyDescent="0.25">
      <c r="A55" s="17" t="s">
        <v>52</v>
      </c>
      <c r="B55" s="30">
        <v>0.99199999999999999</v>
      </c>
      <c r="C55" s="14">
        <f>C54/C53</f>
        <v>1.0017822360732371</v>
      </c>
      <c r="D55" s="14">
        <f t="shared" si="14"/>
        <v>1.0098611250738279</v>
      </c>
      <c r="E55" s="150">
        <f t="shared" ref="E55:X55" si="17">E54/E53</f>
        <v>1</v>
      </c>
      <c r="F55" s="150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50">
        <f t="shared" si="17"/>
        <v>4.9000000000000004</v>
      </c>
      <c r="J55" s="150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0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0">
        <f t="shared" si="17"/>
        <v>1.0833333333333333</v>
      </c>
      <c r="R55" s="150">
        <f t="shared" si="17"/>
        <v>1.0037499999999999</v>
      </c>
      <c r="S55" s="150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50">
        <f t="shared" si="17"/>
        <v>1</v>
      </c>
      <c r="Y55" s="151"/>
      <c r="Z55" s="131"/>
    </row>
    <row r="56" spans="1:26" s="2" customFormat="1" ht="28.5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6"/>
      <c r="G56" s="31">
        <v>690</v>
      </c>
      <c r="H56" s="31"/>
      <c r="I56" s="31"/>
      <c r="J56" s="31"/>
      <c r="K56" s="31"/>
      <c r="L56" s="31"/>
      <c r="M56" s="31"/>
      <c r="N56" s="14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6">
        <v>25</v>
      </c>
      <c r="F57" s="146">
        <v>100</v>
      </c>
      <c r="G57" s="31">
        <v>82</v>
      </c>
      <c r="H57" s="147"/>
      <c r="I57" s="146">
        <v>16</v>
      </c>
      <c r="J57" s="146">
        <v>10</v>
      </c>
      <c r="K57" s="31">
        <v>118</v>
      </c>
      <c r="L57" s="31">
        <v>75</v>
      </c>
      <c r="M57" s="31">
        <v>50</v>
      </c>
      <c r="N57" s="146">
        <v>4</v>
      </c>
      <c r="O57" s="146">
        <v>35</v>
      </c>
      <c r="P57" s="146">
        <v>97</v>
      </c>
      <c r="Q57" s="147"/>
      <c r="R57" s="146">
        <v>6</v>
      </c>
      <c r="S57" s="146">
        <v>36</v>
      </c>
      <c r="T57" s="31">
        <v>28</v>
      </c>
      <c r="U57" s="31">
        <v>5</v>
      </c>
      <c r="V57" s="31">
        <v>10</v>
      </c>
      <c r="W57" s="31">
        <v>95</v>
      </c>
      <c r="X57" s="146">
        <v>90</v>
      </c>
      <c r="Y57" s="146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835.88</v>
      </c>
      <c r="D58" s="14">
        <f t="shared" si="14"/>
        <v>0.89879569892473121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2">
        <v>0.28000000000000003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0.92669623059866957</v>
      </c>
      <c r="D59" s="14">
        <f t="shared" si="14"/>
        <v>0.8371239662137937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32560</v>
      </c>
      <c r="C62" s="25">
        <f>SUM(E62:Y62)</f>
        <v>31748.67</v>
      </c>
      <c r="D62" s="14">
        <f>C62/B62</f>
        <v>0.97508200245700238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38396</v>
      </c>
      <c r="C63" s="25">
        <f>SUM(E63:Y63)</f>
        <v>35160.85</v>
      </c>
      <c r="D63" s="14">
        <f t="shared" si="14"/>
        <v>0.91574252526304822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1589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12853</v>
      </c>
      <c r="C69" s="22">
        <f t="shared" si="22"/>
        <v>13641.9</v>
      </c>
      <c r="D69" s="14">
        <f t="shared" si="14"/>
        <v>1.0613786664591924</v>
      </c>
      <c r="E69" s="33"/>
      <c r="F69" s="33">
        <v>396</v>
      </c>
      <c r="G69" s="33">
        <v>850</v>
      </c>
      <c r="H69" s="33">
        <v>809</v>
      </c>
      <c r="I69" s="33">
        <v>536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16342</v>
      </c>
      <c r="C71" s="22">
        <f t="shared" si="22"/>
        <v>15142.65</v>
      </c>
      <c r="D71" s="14">
        <f t="shared" si="14"/>
        <v>0.92660935014074164</v>
      </c>
      <c r="E71" s="33">
        <v>110</v>
      </c>
      <c r="F71" s="33">
        <v>113</v>
      </c>
      <c r="G71" s="33">
        <v>1840</v>
      </c>
      <c r="H71" s="33">
        <v>701</v>
      </c>
      <c r="I71" s="33">
        <v>656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9189</v>
      </c>
      <c r="C72" s="22">
        <f t="shared" si="22"/>
        <v>6376.3000000000011</v>
      </c>
      <c r="D72" s="14">
        <f t="shared" si="14"/>
        <v>0.69390575688323008</v>
      </c>
      <c r="E72" s="33"/>
      <c r="F72" s="33">
        <v>167</v>
      </c>
      <c r="G72" s="33"/>
      <c r="H72" s="33">
        <v>1179</v>
      </c>
      <c r="I72" s="33">
        <v>397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3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4"/>
      <c r="Q73" s="154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4">
        <v>160</v>
      </c>
      <c r="Q74" s="154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4">
        <v>70</v>
      </c>
      <c r="Q75" s="154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4"/>
      <c r="Q76" s="154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4"/>
      <c r="Q77" s="154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4"/>
      <c r="Q78" s="154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4"/>
      <c r="Q79" s="154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5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22098.75</v>
      </c>
      <c r="D86" s="14">
        <f t="shared" si="14"/>
        <v>7.751227639424763</v>
      </c>
      <c r="E86" s="157">
        <f>(E42-E87)</f>
        <v>1385</v>
      </c>
      <c r="F86" s="157">
        <f t="shared" ref="F86:Y86" si="23">(F42-F87)</f>
        <v>1000</v>
      </c>
      <c r="G86" s="157">
        <f t="shared" si="23"/>
        <v>101</v>
      </c>
      <c r="H86" s="157">
        <f t="shared" si="23"/>
        <v>2400</v>
      </c>
      <c r="I86" s="157">
        <f t="shared" si="23"/>
        <v>161</v>
      </c>
      <c r="J86" s="157">
        <f t="shared" si="23"/>
        <v>0</v>
      </c>
      <c r="K86" s="157">
        <f t="shared" si="23"/>
        <v>580</v>
      </c>
      <c r="L86" s="157">
        <f t="shared" si="23"/>
        <v>216.95000000000073</v>
      </c>
      <c r="M86" s="157">
        <f t="shared" si="23"/>
        <v>1946</v>
      </c>
      <c r="N86" s="157">
        <f t="shared" si="23"/>
        <v>1014</v>
      </c>
      <c r="O86" s="157">
        <f t="shared" si="23"/>
        <v>1167</v>
      </c>
      <c r="P86" s="157">
        <f t="shared" si="23"/>
        <v>1589</v>
      </c>
      <c r="Q86" s="157">
        <f t="shared" si="23"/>
        <v>1581</v>
      </c>
      <c r="R86" s="157">
        <f t="shared" si="23"/>
        <v>566</v>
      </c>
      <c r="S86" s="157">
        <f t="shared" si="23"/>
        <v>1420</v>
      </c>
      <c r="T86" s="157">
        <f t="shared" si="23"/>
        <v>2518.3000000000002</v>
      </c>
      <c r="U86" s="157">
        <f t="shared" si="23"/>
        <v>0</v>
      </c>
      <c r="V86" s="157">
        <f t="shared" si="23"/>
        <v>919.5</v>
      </c>
      <c r="W86" s="157">
        <f t="shared" si="23"/>
        <v>2839</v>
      </c>
      <c r="X86" s="157">
        <f t="shared" si="23"/>
        <v>240</v>
      </c>
      <c r="Y86" s="157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8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292617</v>
      </c>
      <c r="C92" s="37">
        <f>C42+C54+C58+C62+C63</f>
        <v>295914</v>
      </c>
      <c r="D92" s="14">
        <f t="shared" si="14"/>
        <v>1.0112672879566122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4"/>
      <c r="F109" s="144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59"/>
      <c r="F110" s="159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4">
        <v>333</v>
      </c>
      <c r="F116" s="144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4">
        <v>3310</v>
      </c>
      <c r="F124" s="144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59"/>
      <c r="F125" s="159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4">
        <v>48</v>
      </c>
      <c r="F134" s="144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0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5"/>
      <c r="O169" s="160">
        <v>735</v>
      </c>
      <c r="P169" s="160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5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22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0"/>
      <c r="F196" s="160"/>
      <c r="G196" s="103">
        <f>G194/G192*10</f>
        <v>8.35</v>
      </c>
      <c r="H196" s="160"/>
      <c r="I196" s="160"/>
      <c r="J196" s="160"/>
      <c r="K196" s="160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0"/>
      <c r="V196" s="160"/>
      <c r="W196" s="160"/>
      <c r="X196" s="160"/>
      <c r="Y196" s="160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0"/>
      <c r="F197" s="160"/>
      <c r="G197" s="160"/>
      <c r="H197" s="160">
        <v>22</v>
      </c>
      <c r="I197" s="160"/>
      <c r="J197" s="160"/>
      <c r="K197" s="160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0"/>
      <c r="V197" s="160"/>
      <c r="W197" s="160">
        <v>42</v>
      </c>
      <c r="X197" s="160"/>
      <c r="Y197" s="160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0"/>
      <c r="F198" s="160"/>
      <c r="G198" s="103"/>
      <c r="H198" s="160">
        <v>35.200000000000003</v>
      </c>
      <c r="I198" s="160"/>
      <c r="J198" s="160"/>
      <c r="K198" s="160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0"/>
      <c r="V198" s="160"/>
      <c r="W198" s="160">
        <v>85.8</v>
      </c>
      <c r="X198" s="160"/>
      <c r="Y198" s="160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0"/>
      <c r="F199" s="160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0"/>
      <c r="Y199" s="160"/>
    </row>
    <row r="200" spans="1:25" s="111" customFormat="1" ht="30" customHeight="1" x14ac:dyDescent="0.2">
      <c r="A200" s="29" t="s">
        <v>118</v>
      </c>
      <c r="B200" s="22"/>
      <c r="C200" s="25">
        <f>SUM(E200:Y200)</f>
        <v>6043</v>
      </c>
      <c r="D200" s="14" t="e">
        <f t="shared" si="83"/>
        <v>#DIV/0!</v>
      </c>
      <c r="E200" s="89">
        <v>1000</v>
      </c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3263</v>
      </c>
      <c r="R200" s="89"/>
      <c r="S200" s="89"/>
      <c r="T200" s="89"/>
      <c r="U200" s="89">
        <v>680</v>
      </c>
      <c r="V200" s="89"/>
      <c r="W200" s="89"/>
      <c r="X200" s="89"/>
      <c r="Y200" s="89">
        <v>1100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5.7552380952380952E-2</v>
      </c>
      <c r="D201" s="14" t="e">
        <f t="shared" si="83"/>
        <v>#DIV/0!</v>
      </c>
      <c r="E201" s="88">
        <f>E200/E203</f>
        <v>0.13428226131328053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0.45636363636363636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0.20649863346492561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0.38637161924833158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>
        <v>8464</v>
      </c>
      <c r="C210" s="25">
        <f>SUM(E210:Y210)</f>
        <v>36360</v>
      </c>
      <c r="D210" s="14"/>
      <c r="E210" s="33">
        <v>420</v>
      </c>
      <c r="F210" s="33">
        <v>1047</v>
      </c>
      <c r="G210" s="33">
        <v>4271</v>
      </c>
      <c r="H210" s="33">
        <v>2408</v>
      </c>
      <c r="I210" s="33">
        <v>765</v>
      </c>
      <c r="J210" s="33">
        <v>2070</v>
      </c>
      <c r="K210" s="43">
        <v>1580</v>
      </c>
      <c r="L210" s="33">
        <v>1127</v>
      </c>
      <c r="M210" s="33">
        <v>1102</v>
      </c>
      <c r="N210" s="33">
        <v>1437</v>
      </c>
      <c r="O210" s="33">
        <v>640</v>
      </c>
      <c r="P210" s="33">
        <v>1020</v>
      </c>
      <c r="Q210" s="33">
        <v>1820</v>
      </c>
      <c r="R210" s="33">
        <v>592</v>
      </c>
      <c r="S210" s="33">
        <v>2385</v>
      </c>
      <c r="T210" s="33">
        <v>1965</v>
      </c>
      <c r="U210" s="33">
        <v>768</v>
      </c>
      <c r="V210" s="33">
        <v>628</v>
      </c>
      <c r="W210" s="33">
        <v>1766</v>
      </c>
      <c r="X210" s="33">
        <v>5699</v>
      </c>
      <c r="Y210" s="33">
        <v>2850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0.42465721426736119</v>
      </c>
      <c r="D211" s="14"/>
      <c r="E211" s="66">
        <f t="shared" ref="E211:Y211" si="112">E210/E209</f>
        <v>0.8</v>
      </c>
      <c r="F211" s="66">
        <f t="shared" si="112"/>
        <v>0.54108527131782946</v>
      </c>
      <c r="G211" s="66">
        <f t="shared" si="112"/>
        <v>0.49375722543352601</v>
      </c>
      <c r="H211" s="66">
        <f t="shared" si="112"/>
        <v>0.33626588465298141</v>
      </c>
      <c r="I211" s="66">
        <f t="shared" si="112"/>
        <v>0.1480836236933798</v>
      </c>
      <c r="J211" s="66">
        <f t="shared" si="112"/>
        <v>0.41784416633023819</v>
      </c>
      <c r="K211" s="66">
        <f t="shared" si="112"/>
        <v>0.50984188447886414</v>
      </c>
      <c r="L211" s="66">
        <f t="shared" si="112"/>
        <v>0.24801936619718309</v>
      </c>
      <c r="M211" s="66">
        <f t="shared" si="112"/>
        <v>0.46853741496598639</v>
      </c>
      <c r="N211" s="66">
        <f t="shared" si="112"/>
        <v>0.50403367239565067</v>
      </c>
      <c r="O211" s="66">
        <f t="shared" si="112"/>
        <v>0.24777390631049168</v>
      </c>
      <c r="P211" s="66">
        <f t="shared" si="112"/>
        <v>0.2391559202813599</v>
      </c>
      <c r="Q211" s="66">
        <f t="shared" si="112"/>
        <v>0.403637170104236</v>
      </c>
      <c r="R211" s="66">
        <f t="shared" si="112"/>
        <v>0.20040622884224779</v>
      </c>
      <c r="S211" s="66">
        <f t="shared" si="112"/>
        <v>0.73362042448477394</v>
      </c>
      <c r="T211" s="66">
        <f t="shared" si="112"/>
        <v>0.4867475848402279</v>
      </c>
      <c r="U211" s="66">
        <f t="shared" si="112"/>
        <v>0.8430296377607025</v>
      </c>
      <c r="V211" s="66">
        <f t="shared" si="112"/>
        <v>0.39103362391033625</v>
      </c>
      <c r="W211" s="66">
        <f t="shared" si="112"/>
        <v>0.22778279375725527</v>
      </c>
      <c r="X211" s="66">
        <f t="shared" si="112"/>
        <v>0.74976976713590315</v>
      </c>
      <c r="Y211" s="66">
        <f t="shared" si="112"/>
        <v>0.57985757884028488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152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>
        <v>65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1005</v>
      </c>
      <c r="C216" s="25">
        <f>SUM(E216:Y216)</f>
        <v>15659</v>
      </c>
      <c r="D216" s="14"/>
      <c r="E216" s="24">
        <v>502</v>
      </c>
      <c r="F216" s="24">
        <v>704</v>
      </c>
      <c r="G216" s="24">
        <v>679</v>
      </c>
      <c r="H216" s="24">
        <v>1764</v>
      </c>
      <c r="I216" s="24">
        <v>355</v>
      </c>
      <c r="J216" s="24">
        <v>1160</v>
      </c>
      <c r="K216" s="24">
        <v>28</v>
      </c>
      <c r="L216" s="24">
        <v>430</v>
      </c>
      <c r="M216" s="24">
        <v>245</v>
      </c>
      <c r="N216" s="24">
        <v>590</v>
      </c>
      <c r="O216" s="24">
        <v>295</v>
      </c>
      <c r="P216" s="24">
        <v>120</v>
      </c>
      <c r="Q216" s="24">
        <v>560</v>
      </c>
      <c r="R216" s="24">
        <v>93</v>
      </c>
      <c r="S216" s="24">
        <v>899</v>
      </c>
      <c r="T216" s="24">
        <v>65</v>
      </c>
      <c r="U216" s="24">
        <v>820</v>
      </c>
      <c r="V216" s="24">
        <v>60</v>
      </c>
      <c r="W216" s="24">
        <v>561</v>
      </c>
      <c r="X216" s="24">
        <v>3929</v>
      </c>
      <c r="Y216" s="24">
        <v>1800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/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452.25</v>
      </c>
      <c r="C218" s="25">
        <f>C216*0.45</f>
        <v>7046.55</v>
      </c>
      <c r="D218" s="14"/>
      <c r="E218" s="24">
        <f>E216*0.45</f>
        <v>225.9</v>
      </c>
      <c r="F218" s="24">
        <f t="shared" ref="F218:X218" si="113">F216*0.45</f>
        <v>316.8</v>
      </c>
      <c r="G218" s="24">
        <f t="shared" si="113"/>
        <v>305.55</v>
      </c>
      <c r="H218" s="24">
        <f t="shared" si="113"/>
        <v>793.80000000000007</v>
      </c>
      <c r="I218" s="24">
        <f t="shared" si="113"/>
        <v>159.75</v>
      </c>
      <c r="J218" s="24">
        <f t="shared" si="113"/>
        <v>522</v>
      </c>
      <c r="K218" s="24">
        <f t="shared" si="113"/>
        <v>12.6</v>
      </c>
      <c r="L218" s="24">
        <f t="shared" si="113"/>
        <v>193.5</v>
      </c>
      <c r="M218" s="24">
        <f t="shared" si="113"/>
        <v>110.25</v>
      </c>
      <c r="N218" s="24">
        <f t="shared" si="113"/>
        <v>265.5</v>
      </c>
      <c r="O218" s="24">
        <f t="shared" si="113"/>
        <v>132.75</v>
      </c>
      <c r="P218" s="24">
        <f t="shared" si="113"/>
        <v>54</v>
      </c>
      <c r="Q218" s="24">
        <f t="shared" si="113"/>
        <v>252</v>
      </c>
      <c r="R218" s="24">
        <f t="shared" si="113"/>
        <v>41.85</v>
      </c>
      <c r="S218" s="24">
        <f t="shared" si="113"/>
        <v>404.55</v>
      </c>
      <c r="T218" s="24">
        <f t="shared" si="113"/>
        <v>29.25</v>
      </c>
      <c r="U218" s="24">
        <f t="shared" si="113"/>
        <v>369</v>
      </c>
      <c r="V218" s="24">
        <f t="shared" si="113"/>
        <v>27</v>
      </c>
      <c r="W218" s="24">
        <f t="shared" si="113"/>
        <v>252.45000000000002</v>
      </c>
      <c r="X218" s="24">
        <f t="shared" si="113"/>
        <v>1768.05</v>
      </c>
      <c r="Y218" s="24">
        <f>Y216*0.45</f>
        <v>810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0.13009595202659099</v>
      </c>
      <c r="D219" s="14"/>
      <c r="E219" s="66">
        <f t="shared" ref="E219:Y219" si="114">E216/E217</f>
        <v>0.19759630523774535</v>
      </c>
      <c r="F219" s="66">
        <f t="shared" si="114"/>
        <v>0.23005032350826746</v>
      </c>
      <c r="G219" s="66">
        <f t="shared" si="114"/>
        <v>5.2642789496189626E-2</v>
      </c>
      <c r="H219" s="66">
        <f t="shared" si="114"/>
        <v>0.10413942266720347</v>
      </c>
      <c r="I219" s="66">
        <f t="shared" si="114"/>
        <v>5.3096968166109086E-2</v>
      </c>
      <c r="J219" s="66">
        <f t="shared" si="114"/>
        <v>0.2526877113899712</v>
      </c>
      <c r="K219" s="66">
        <f t="shared" si="114"/>
        <v>4.9220565008334678E-3</v>
      </c>
      <c r="L219" s="66">
        <f t="shared" si="114"/>
        <v>5.6396499744685614E-2</v>
      </c>
      <c r="M219" s="66">
        <f t="shared" si="114"/>
        <v>4.8857605485963282E-2</v>
      </c>
      <c r="N219" s="66">
        <f t="shared" si="114"/>
        <v>0.14191207031911454</v>
      </c>
      <c r="O219" s="66">
        <f t="shared" si="114"/>
        <v>9.4475701490089978E-2</v>
      </c>
      <c r="P219" s="66">
        <f t="shared" si="114"/>
        <v>2.3274289048050546E-2</v>
      </c>
      <c r="Q219" s="66">
        <f t="shared" si="114"/>
        <v>6.5802773733141223E-2</v>
      </c>
      <c r="R219" s="66">
        <f t="shared" si="114"/>
        <v>2.9054429325187446E-2</v>
      </c>
      <c r="S219" s="66">
        <f t="shared" si="114"/>
        <v>0.18569111243917016</v>
      </c>
      <c r="T219" s="66">
        <f t="shared" si="114"/>
        <v>1.9553812090874086E-2</v>
      </c>
      <c r="U219" s="66">
        <f t="shared" si="114"/>
        <v>0.34025021761260527</v>
      </c>
      <c r="V219" s="66">
        <f t="shared" si="114"/>
        <v>5.2986370727973867E-2</v>
      </c>
      <c r="W219" s="66">
        <f t="shared" si="114"/>
        <v>9.6299093655589127E-2</v>
      </c>
      <c r="X219" s="66">
        <f t="shared" si="114"/>
        <v>0.59182828092637918</v>
      </c>
      <c r="Y219" s="66">
        <f t="shared" si="114"/>
        <v>0.25701397483344546</v>
      </c>
    </row>
    <row r="220" spans="1:35" s="112" customFormat="1" ht="30" customHeight="1" outlineLevel="1" x14ac:dyDescent="0.2">
      <c r="A220" s="49" t="s">
        <v>135</v>
      </c>
      <c r="B220" s="22">
        <v>13796</v>
      </c>
      <c r="C220" s="25">
        <f>SUM(E220:Y220)</f>
        <v>88703</v>
      </c>
      <c r="D220" s="14"/>
      <c r="E220" s="24"/>
      <c r="F220" s="24">
        <v>4475</v>
      </c>
      <c r="G220" s="24">
        <v>11318</v>
      </c>
      <c r="H220" s="24">
        <v>7900</v>
      </c>
      <c r="I220" s="24">
        <v>1136</v>
      </c>
      <c r="J220" s="24">
        <v>1170</v>
      </c>
      <c r="K220" s="24">
        <v>2100</v>
      </c>
      <c r="L220" s="24">
        <v>1460</v>
      </c>
      <c r="M220" s="24">
        <v>5600</v>
      </c>
      <c r="N220" s="24">
        <v>3150</v>
      </c>
      <c r="O220" s="24">
        <v>3200</v>
      </c>
      <c r="P220" s="24">
        <v>7020</v>
      </c>
      <c r="Q220" s="24">
        <v>717</v>
      </c>
      <c r="R220" s="24">
        <v>2000</v>
      </c>
      <c r="S220" s="24">
        <v>5550</v>
      </c>
      <c r="T220" s="24">
        <v>14455</v>
      </c>
      <c r="U220" s="24">
        <v>1320</v>
      </c>
      <c r="V220" s="24"/>
      <c r="W220" s="24">
        <v>1940</v>
      </c>
      <c r="X220" s="24">
        <v>9542</v>
      </c>
      <c r="Y220" s="24">
        <v>4650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83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4138.8</v>
      </c>
      <c r="C222" s="25">
        <f>C220*0.3</f>
        <v>26610.899999999998</v>
      </c>
      <c r="D222" s="14">
        <f t="shared" si="83"/>
        <v>6.4296172803711213</v>
      </c>
      <c r="E222" s="24">
        <f>E220*0.3</f>
        <v>0</v>
      </c>
      <c r="F222" s="24">
        <f t="shared" ref="F222:Y222" si="115">F220*0.3</f>
        <v>1342.5</v>
      </c>
      <c r="G222" s="24">
        <f t="shared" si="115"/>
        <v>3395.4</v>
      </c>
      <c r="H222" s="24">
        <f t="shared" si="115"/>
        <v>2370</v>
      </c>
      <c r="I222" s="24">
        <f t="shared" si="115"/>
        <v>340.8</v>
      </c>
      <c r="J222" s="24">
        <f t="shared" si="115"/>
        <v>351</v>
      </c>
      <c r="K222" s="24">
        <f t="shared" si="115"/>
        <v>630</v>
      </c>
      <c r="L222" s="24">
        <f t="shared" si="115"/>
        <v>438</v>
      </c>
      <c r="M222" s="24">
        <f t="shared" si="115"/>
        <v>1680</v>
      </c>
      <c r="N222" s="24">
        <f t="shared" si="115"/>
        <v>945</v>
      </c>
      <c r="O222" s="24">
        <f t="shared" si="115"/>
        <v>960</v>
      </c>
      <c r="P222" s="24">
        <f t="shared" si="115"/>
        <v>2106</v>
      </c>
      <c r="Q222" s="24">
        <f t="shared" si="115"/>
        <v>215.1</v>
      </c>
      <c r="R222" s="24">
        <f t="shared" si="115"/>
        <v>600</v>
      </c>
      <c r="S222" s="24">
        <f t="shared" si="115"/>
        <v>1665</v>
      </c>
      <c r="T222" s="24">
        <f t="shared" si="115"/>
        <v>4336.5</v>
      </c>
      <c r="U222" s="24">
        <f t="shared" si="115"/>
        <v>396</v>
      </c>
      <c r="V222" s="24">
        <f t="shared" si="115"/>
        <v>0</v>
      </c>
      <c r="W222" s="24">
        <f t="shared" si="115"/>
        <v>582</v>
      </c>
      <c r="X222" s="24">
        <f t="shared" si="115"/>
        <v>2862.6</v>
      </c>
      <c r="Y222" s="24">
        <f t="shared" si="115"/>
        <v>1395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0.2942778658775288</v>
      </c>
      <c r="D223" s="8"/>
      <c r="E223" s="8"/>
      <c r="F223" s="8">
        <f t="shared" ref="F223:Y223" si="116">F220/F221</f>
        <v>0.54157085804187344</v>
      </c>
      <c r="G223" s="8">
        <f t="shared" si="116"/>
        <v>0.42411751480176874</v>
      </c>
      <c r="H223" s="8">
        <f t="shared" si="116"/>
        <v>0.41085916371957559</v>
      </c>
      <c r="I223" s="8">
        <f t="shared" si="116"/>
        <v>0.12489006156552331</v>
      </c>
      <c r="J223" s="8">
        <f t="shared" si="116"/>
        <v>9.7491875677026912E-2</v>
      </c>
      <c r="K223" s="8">
        <f t="shared" si="116"/>
        <v>0.6</v>
      </c>
      <c r="L223" s="8">
        <f t="shared" si="116"/>
        <v>7.7187417393602964E-2</v>
      </c>
      <c r="M223" s="8">
        <f t="shared" si="116"/>
        <v>0.40488757139758513</v>
      </c>
      <c r="N223" s="8">
        <f t="shared" si="116"/>
        <v>0.22041844517528514</v>
      </c>
      <c r="O223" s="8">
        <f t="shared" si="116"/>
        <v>0.42294475284166005</v>
      </c>
      <c r="P223" s="8">
        <f t="shared" si="116"/>
        <v>0.46351931330472101</v>
      </c>
      <c r="Q223" s="8">
        <f t="shared" si="116"/>
        <v>0.2702600829249906</v>
      </c>
      <c r="R223" s="8">
        <f t="shared" si="116"/>
        <v>0.53404539385847793</v>
      </c>
      <c r="S223" s="8">
        <f t="shared" si="116"/>
        <v>0.5302885534110453</v>
      </c>
      <c r="T223" s="8">
        <f t="shared" si="116"/>
        <v>0.24158101445642183</v>
      </c>
      <c r="U223" s="8">
        <f t="shared" si="116"/>
        <v>0.31953522149600583</v>
      </c>
      <c r="V223" s="8"/>
      <c r="W223" s="8">
        <f t="shared" si="116"/>
        <v>0.26117393645665049</v>
      </c>
      <c r="X223" s="8">
        <f t="shared" si="116"/>
        <v>0.2211253244345569</v>
      </c>
      <c r="Y223" s="8">
        <f t="shared" si="116"/>
        <v>0.23017523017523017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7">C224/B224</f>
        <v>#DIV/0!</v>
      </c>
      <c r="E224" s="132"/>
      <c r="F224" s="137"/>
      <c r="G224" s="132"/>
      <c r="H224" s="139"/>
      <c r="I224" s="139"/>
      <c r="J224" s="137"/>
      <c r="K224" s="137"/>
      <c r="L224" s="24"/>
      <c r="M224" s="137"/>
      <c r="N224" s="137"/>
      <c r="O224" s="132"/>
      <c r="P224" s="132"/>
      <c r="Q224" s="137"/>
      <c r="R224" s="137"/>
      <c r="S224" s="137"/>
      <c r="T224" s="137"/>
      <c r="U224" s="137"/>
      <c r="V224" s="137"/>
      <c r="W224" s="132"/>
      <c r="X224" s="137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7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7"/>
        <v>0</v>
      </c>
      <c r="E226" s="132"/>
      <c r="F226" s="132">
        <f t="shared" ref="F226:Y226" si="118">F224*0.19</f>
        <v>0</v>
      </c>
      <c r="G226" s="132">
        <f t="shared" si="118"/>
        <v>0</v>
      </c>
      <c r="H226" s="132">
        <f t="shared" si="118"/>
        <v>0</v>
      </c>
      <c r="I226" s="132">
        <f t="shared" si="118"/>
        <v>0</v>
      </c>
      <c r="J226" s="132">
        <f t="shared" si="118"/>
        <v>0</v>
      </c>
      <c r="K226" s="132">
        <f t="shared" si="118"/>
        <v>0</v>
      </c>
      <c r="L226" s="24">
        <f t="shared" si="118"/>
        <v>0</v>
      </c>
      <c r="M226" s="132">
        <f t="shared" si="118"/>
        <v>0</v>
      </c>
      <c r="N226" s="132">
        <f t="shared" si="118"/>
        <v>0</v>
      </c>
      <c r="O226" s="132">
        <f t="shared" si="118"/>
        <v>0</v>
      </c>
      <c r="P226" s="132">
        <f t="shared" si="118"/>
        <v>0</v>
      </c>
      <c r="Q226" s="132">
        <f t="shared" si="118"/>
        <v>0</v>
      </c>
      <c r="R226" s="132">
        <f t="shared" si="118"/>
        <v>0</v>
      </c>
      <c r="S226" s="132">
        <f t="shared" si="118"/>
        <v>0</v>
      </c>
      <c r="T226" s="132">
        <f t="shared" si="118"/>
        <v>0</v>
      </c>
      <c r="U226" s="132">
        <f t="shared" si="118"/>
        <v>0</v>
      </c>
      <c r="V226" s="132"/>
      <c r="W226" s="132">
        <f t="shared" si="118"/>
        <v>0</v>
      </c>
      <c r="X226" s="132">
        <f t="shared" si="118"/>
        <v>0</v>
      </c>
      <c r="Y226" s="132">
        <f t="shared" si="118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7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19">I224/I225</f>
        <v>0</v>
      </c>
      <c r="J227" s="133">
        <f t="shared" ref="J227:P227" si="120">J224/J225</f>
        <v>0</v>
      </c>
      <c r="K227" s="133">
        <f t="shared" si="120"/>
        <v>0</v>
      </c>
      <c r="L227" s="88">
        <f t="shared" si="120"/>
        <v>0</v>
      </c>
      <c r="M227" s="133">
        <f t="shared" si="120"/>
        <v>0</v>
      </c>
      <c r="N227" s="133">
        <f t="shared" si="120"/>
        <v>0</v>
      </c>
      <c r="O227" s="133">
        <f t="shared" si="120"/>
        <v>0</v>
      </c>
      <c r="P227" s="133">
        <f t="shared" si="120"/>
        <v>0</v>
      </c>
      <c r="Q227" s="133">
        <f t="shared" ref="Q227" si="121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2">U224/U225</f>
        <v>0</v>
      </c>
      <c r="V227" s="133"/>
      <c r="W227" s="133">
        <f t="shared" si="122"/>
        <v>0</v>
      </c>
      <c r="X227" s="133">
        <f t="shared" si="122"/>
        <v>0</v>
      </c>
      <c r="Y227" s="133">
        <f t="shared" si="122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7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6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7"/>
        <v>#DIV/0!</v>
      </c>
      <c r="E230" s="136"/>
      <c r="F230" s="136"/>
      <c r="G230" s="136"/>
      <c r="H230" s="136"/>
      <c r="I230" s="136"/>
      <c r="J230" s="136"/>
      <c r="K230" s="136"/>
      <c r="L230" s="43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7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6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6"/>
      <c r="F232" s="136"/>
      <c r="G232" s="136"/>
      <c r="H232" s="136"/>
      <c r="I232" s="136"/>
      <c r="J232" s="136"/>
      <c r="K232" s="136"/>
      <c r="L232" s="43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</row>
    <row r="233" spans="1:25" s="44" customFormat="1" ht="30" hidden="1" customHeight="1" x14ac:dyDescent="0.2">
      <c r="A233" s="29" t="s">
        <v>141</v>
      </c>
      <c r="B233" s="25">
        <f>B231+B229+B226+B222+B218</f>
        <v>5475.05</v>
      </c>
      <c r="C233" s="25">
        <f>C231+C229+C226+C222+C218</f>
        <v>33665.85</v>
      </c>
      <c r="D233" s="8">
        <f t="shared" si="117"/>
        <v>6.1489575437667234</v>
      </c>
      <c r="E233" s="132">
        <f>E231+E229+E226+E222+E218</f>
        <v>225.9</v>
      </c>
      <c r="F233" s="132">
        <f>F231+F229+F226+F222+F218</f>
        <v>1659.3</v>
      </c>
      <c r="G233" s="132">
        <f t="shared" ref="G233:Y233" si="123">G231+G229+G226+G222+G218</f>
        <v>3700.9500000000003</v>
      </c>
      <c r="H233" s="132">
        <f>H231+H229+H226+H222+H218</f>
        <v>3163.8</v>
      </c>
      <c r="I233" s="132">
        <f t="shared" si="123"/>
        <v>500.55</v>
      </c>
      <c r="J233" s="132">
        <f t="shared" si="123"/>
        <v>873</v>
      </c>
      <c r="K233" s="132">
        <f t="shared" si="123"/>
        <v>642.6</v>
      </c>
      <c r="L233" s="24">
        <f t="shared" si="123"/>
        <v>631.5</v>
      </c>
      <c r="M233" s="132">
        <f t="shared" si="123"/>
        <v>1790.25</v>
      </c>
      <c r="N233" s="132">
        <f t="shared" si="123"/>
        <v>1210.5</v>
      </c>
      <c r="O233" s="132">
        <f>O231+O229+O226+O222+O218</f>
        <v>1092.75</v>
      </c>
      <c r="P233" s="136">
        <f t="shared" si="123"/>
        <v>2168.4</v>
      </c>
      <c r="Q233" s="132">
        <f t="shared" si="123"/>
        <v>467.1</v>
      </c>
      <c r="R233" s="132">
        <f t="shared" si="123"/>
        <v>641.85</v>
      </c>
      <c r="S233" s="132">
        <f t="shared" si="123"/>
        <v>2069.5500000000002</v>
      </c>
      <c r="T233" s="132">
        <f t="shared" si="123"/>
        <v>4365.75</v>
      </c>
      <c r="U233" s="132">
        <f t="shared" si="123"/>
        <v>765</v>
      </c>
      <c r="V233" s="132">
        <f t="shared" si="123"/>
        <v>27</v>
      </c>
      <c r="W233" s="132">
        <f t="shared" si="123"/>
        <v>834.45</v>
      </c>
      <c r="X233" s="132">
        <f t="shared" si="123"/>
        <v>4630.6499999999996</v>
      </c>
      <c r="Y233" s="132">
        <f t="shared" si="123"/>
        <v>2205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6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4.5701903236316257</v>
      </c>
      <c r="D235" s="8">
        <f t="shared" si="117"/>
        <v>0.19447618398432451</v>
      </c>
      <c r="E235" s="135">
        <f>E233/E234*10</f>
        <v>3.3196179279941216</v>
      </c>
      <c r="F235" s="135">
        <f>F233/F234*10</f>
        <v>7.832058906825262</v>
      </c>
      <c r="G235" s="135">
        <f t="shared" ref="G235:X235" si="124">G233/G234*10</f>
        <v>5.7323079782537985</v>
      </c>
      <c r="H235" s="135">
        <f>H233/H234*10</f>
        <v>4.3000434924431881</v>
      </c>
      <c r="I235" s="135">
        <f t="shared" si="124"/>
        <v>1.8814839873703202</v>
      </c>
      <c r="J235" s="135">
        <f t="shared" si="124"/>
        <v>3.1060983419910344</v>
      </c>
      <c r="K235" s="135">
        <f t="shared" si="124"/>
        <v>5.13094857872884</v>
      </c>
      <c r="L235" s="48">
        <f t="shared" si="124"/>
        <v>1.00493316359007</v>
      </c>
      <c r="M235" s="135">
        <f>M233/M234*10</f>
        <v>5.8287751513967567</v>
      </c>
      <c r="N235" s="135">
        <f t="shared" si="124"/>
        <v>4.0374224534720842</v>
      </c>
      <c r="O235" s="135">
        <f>O233/O234*10</f>
        <v>5.4593824940047959</v>
      </c>
      <c r="P235" s="135">
        <f t="shared" si="124"/>
        <v>5.8318541229627243</v>
      </c>
      <c r="Q235" s="135">
        <f t="shared" si="124"/>
        <v>2.2070497070497068</v>
      </c>
      <c r="R235" s="135">
        <f t="shared" si="124"/>
        <v>4.4560538739239099</v>
      </c>
      <c r="S235" s="135">
        <f t="shared" si="124"/>
        <v>9.6893581160166669</v>
      </c>
      <c r="T235" s="135">
        <f t="shared" si="124"/>
        <v>4.5966875842318053</v>
      </c>
      <c r="U235" s="135">
        <f t="shared" si="124"/>
        <v>5.6784441805225647</v>
      </c>
      <c r="V235" s="135">
        <f t="shared" si="124"/>
        <v>0.91401489505754907</v>
      </c>
      <c r="W235" s="135">
        <f t="shared" si="124"/>
        <v>3.8196923921999453</v>
      </c>
      <c r="X235" s="135">
        <f t="shared" si="124"/>
        <v>5.8126529843720576</v>
      </c>
      <c r="Y235" s="141">
        <f>Y233/Y234*10</f>
        <v>4.1839019392053434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</row>
    <row r="246" spans="1:25" ht="20.25" hidden="1" customHeight="1" x14ac:dyDescent="0.25">
      <c r="A246" s="161"/>
      <c r="B246" s="162"/>
      <c r="C246" s="162"/>
      <c r="D246" s="162"/>
      <c r="E246" s="162"/>
      <c r="F246" s="162"/>
      <c r="G246" s="162"/>
      <c r="H246" s="162"/>
      <c r="I246" s="162"/>
      <c r="J246" s="162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2023-06-19T05:14:47Z</cp:lastPrinted>
  <dcterms:created xsi:type="dcterms:W3CDTF">2017-06-08T05:54:08Z</dcterms:created>
  <dcterms:modified xsi:type="dcterms:W3CDTF">2023-06-19T05:18:39Z</dcterms:modified>
</cp:coreProperties>
</file>