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12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'Лист1'!$A$1:$S$68</definedName>
  </definedNames>
  <calcPr fullCalcOnLoad="1"/>
</workbook>
</file>

<file path=xl/sharedStrings.xml><?xml version="1.0" encoding="utf-8"?>
<sst xmlns="http://schemas.openxmlformats.org/spreadsheetml/2006/main" count="64" uniqueCount="36">
  <si>
    <t>Наименование показателя</t>
  </si>
  <si>
    <t xml:space="preserve"> в том числе:</t>
  </si>
  <si>
    <t xml:space="preserve">к предыдущему году, процентов </t>
  </si>
  <si>
    <t>в том числе:</t>
  </si>
  <si>
    <t xml:space="preserve">                                                                                                                                        Приложение № 1</t>
  </si>
  <si>
    <t>II. Базовый вариант</t>
  </si>
  <si>
    <t>I. Консервативный вариант</t>
  </si>
  <si>
    <t>____________________</t>
  </si>
  <si>
    <t>2019 
(отчет)</t>
  </si>
  <si>
    <t xml:space="preserve">                                                                                                                                             к Бюджетному прогнозу  Шумерлинского муниципального округа Чувашской Республики 
                                                                                                                                               на период до 2035 года 
</t>
  </si>
  <si>
    <t xml:space="preserve">Прогноз основных характеристик бюджета Шумерлинского муниципального округа  Чувашской Республики на период до 2035 года
</t>
  </si>
  <si>
    <t>2020   (отчет)</t>
  </si>
  <si>
    <t>Консолидированный бюджет  (Шумерлинского района 2019-2021 год) Чувашской Республики, с 2022 года  по 2035 год бюджет Шумерлинского муниципального округа</t>
  </si>
  <si>
    <t>Бюджет  Шумерлинского района Чувашской Республики ( 2019- 2021 годы)</t>
  </si>
  <si>
    <t>Доходы консолидированного бюджета Шумерлинского района Чувашской Республики (2019 -2021 годы), доходы бюджета Шумерлинского муниципального округа с 2022 - 2035 годы, тыс. рублей</t>
  </si>
  <si>
    <t xml:space="preserve">налоговые и неналоговые доходы, тыс. рублей </t>
  </si>
  <si>
    <t>безвозмездные перечисления, тыс. рублей</t>
  </si>
  <si>
    <t>Изменение налоговых и неналоговых доходов консолидированного бюджета Шумерлинского райна  Чувашской Республики (Шумерлинского муниципального округа)</t>
  </si>
  <si>
    <t>Расходы консолидированного бюджета  Шумерлинского района Чувашской Республики ( 2019 -2021 годы), расходы Шумерлинского муниципального округа (2022 - 2035 годы), тыс. рублей</t>
  </si>
  <si>
    <t xml:space="preserve">из них условно утверждаемые (утвержденные) расходы, тыс. рублей </t>
  </si>
  <si>
    <t>Дефицит/профицит, тыс. рублей</t>
  </si>
  <si>
    <t>Доходы бюджета Шумерлинского района Чувашской Республики, тыс. рублей</t>
  </si>
  <si>
    <t>налоговые и неналоговые доходы, тыс. рублей</t>
  </si>
  <si>
    <t>Изменение налоговых и неналоговых доходов  бюджета Шумерлинского района Чувашской Республики</t>
  </si>
  <si>
    <t>Расходы  бюджета Шумерлинского района Чувашской Республики, тыс. рублей</t>
  </si>
  <si>
    <t>Муниципальный  долг Шумерлинского района Чувашской Республики, тыс. рублей</t>
  </si>
  <si>
    <t>в том числе рыночные долговые обязательства, тыс. рублей</t>
  </si>
  <si>
    <t>Отношение муниципального  долга Шумерлинского района Чувашской Республики к налоговым и неналоговым доходам, процентов</t>
  </si>
  <si>
    <t>Отношение рыночных долговых обязательств  бюджета Шумерлинского района Чувашской Республики к налоговым и неналоговым доходам, процентов</t>
  </si>
  <si>
    <t>Муниципальный долг  Шумерлинского района Чувашской Республики, тыс. рублей</t>
  </si>
  <si>
    <t>Отношение муниципального  долга Шумерлинского района  Чувашской Республики к налоговым и неналоговым доходам, процентов</t>
  </si>
  <si>
    <t xml:space="preserve">Приложение № 1 </t>
  </si>
  <si>
    <t>2021 (отчет)</t>
  </si>
  <si>
    <r>
      <t>к 2019 г.</t>
    </r>
    <r>
      <rPr>
        <sz val="12"/>
        <rFont val="Times New Roman"/>
        <family val="1"/>
      </rPr>
      <t>,</t>
    </r>
    <r>
      <rPr>
        <sz val="11"/>
        <rFont val="Times New Roman"/>
        <family val="1"/>
      </rPr>
      <t xml:space="preserve"> процентов </t>
    </r>
  </si>
  <si>
    <t xml:space="preserve">к 2019 г., процентов </t>
  </si>
  <si>
    <t>к постановлению от 05.12. 2023г № 899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</si>
</sst>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ET"/>
      <family val="0"/>
    </font>
    <font>
      <i/>
      <sz val="11"/>
      <color indexed="8"/>
      <name val="TimesET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172" fontId="4" fillId="33" borderId="10" xfId="0" applyNumberFormat="1" applyFont="1" applyFill="1" applyBorder="1" applyAlignment="1">
      <alignment horizontal="center" vertical="top" wrapText="1"/>
    </xf>
    <xf numFmtId="172" fontId="4" fillId="33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top"/>
    </xf>
    <xf numFmtId="172" fontId="2" fillId="33" borderId="10" xfId="0" applyNumberFormat="1" applyFont="1" applyFill="1" applyBorder="1" applyAlignment="1">
      <alignment horizontal="center"/>
    </xf>
    <xf numFmtId="173" fontId="4" fillId="33" borderId="10" xfId="0" applyNumberFormat="1" applyFont="1" applyFill="1" applyBorder="1" applyAlignment="1">
      <alignment horizontal="center" vertical="top" wrapText="1"/>
    </xf>
    <xf numFmtId="173" fontId="4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top" wrapText="1"/>
    </xf>
    <xf numFmtId="172" fontId="6" fillId="33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172" fontId="4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/>
    </xf>
    <xf numFmtId="172" fontId="6" fillId="33" borderId="10" xfId="0" applyNumberFormat="1" applyFont="1" applyFill="1" applyBorder="1" applyAlignment="1">
      <alignment horizontal="center" vertical="top"/>
    </xf>
    <xf numFmtId="172" fontId="3" fillId="33" borderId="10" xfId="0" applyNumberFormat="1" applyFont="1" applyFill="1" applyBorder="1" applyAlignment="1">
      <alignment horizontal="center" vertical="top"/>
    </xf>
    <xf numFmtId="173" fontId="2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right" vertical="top" wrapText="1"/>
    </xf>
    <xf numFmtId="0" fontId="0" fillId="33" borderId="0" xfId="0" applyFill="1" applyAlignment="1">
      <alignment horizontal="right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 wrapText="1"/>
    </xf>
    <xf numFmtId="0" fontId="0" fillId="33" borderId="0" xfId="0" applyFill="1" applyAlignment="1">
      <alignment vertical="top" wrapText="1"/>
    </xf>
    <xf numFmtId="0" fontId="41" fillId="33" borderId="0" xfId="0" applyFont="1" applyFill="1" applyAlignment="1">
      <alignment horizontal="right" wrapText="1"/>
    </xf>
    <xf numFmtId="0" fontId="0" fillId="33" borderId="0" xfId="0" applyFill="1" applyAlignment="1">
      <alignment wrapText="1"/>
    </xf>
    <xf numFmtId="0" fontId="41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tabSelected="1" zoomScaleSheetLayoutView="100" zoomScalePageLayoutView="0" workbookViewId="0" topLeftCell="B1">
      <pane ySplit="11" topLeftCell="A12" activePane="bottomLeft" state="frozen"/>
      <selection pane="topLeft" activeCell="A1" sqref="A1"/>
      <selection pane="bottomLeft" activeCell="N2" sqref="N2:R2"/>
    </sheetView>
  </sheetViews>
  <sheetFormatPr defaultColWidth="9.140625" defaultRowHeight="15"/>
  <cols>
    <col min="1" max="1" width="50.28125" style="5" customWidth="1"/>
    <col min="2" max="2" width="11.7109375" style="14" customWidth="1"/>
    <col min="3" max="3" width="11.140625" style="14" customWidth="1"/>
    <col min="4" max="4" width="11.57421875" style="14" customWidth="1"/>
    <col min="5" max="6" width="11.57421875" style="36" customWidth="1"/>
    <col min="7" max="9" width="11.57421875" style="38" customWidth="1"/>
    <col min="10" max="13" width="11.57421875" style="14" customWidth="1"/>
    <col min="14" max="15" width="9.140625" style="14" customWidth="1"/>
    <col min="16" max="16" width="9.421875" style="14" customWidth="1"/>
    <col min="17" max="17" width="9.140625" style="14" customWidth="1"/>
    <col min="18" max="18" width="9.140625" style="17" customWidth="1"/>
    <col min="19" max="19" width="2.421875" style="1" customWidth="1"/>
    <col min="20" max="16384" width="9.140625" style="1" customWidth="1"/>
  </cols>
  <sheetData>
    <row r="1" spans="15:19" ht="14.25">
      <c r="O1" s="49" t="s">
        <v>31</v>
      </c>
      <c r="P1" s="50"/>
      <c r="Q1" s="50"/>
      <c r="R1" s="50"/>
      <c r="S1" s="5"/>
    </row>
    <row r="2" spans="14:19" ht="14.25">
      <c r="N2" s="51" t="s">
        <v>35</v>
      </c>
      <c r="O2" s="44"/>
      <c r="P2" s="44"/>
      <c r="Q2" s="44"/>
      <c r="R2" s="44"/>
      <c r="S2" s="5"/>
    </row>
    <row r="3" spans="18:19" ht="13.5">
      <c r="R3" s="14"/>
      <c r="S3" s="5"/>
    </row>
    <row r="4" spans="1:18" ht="14.25">
      <c r="A4" s="14"/>
      <c r="B4" s="52"/>
      <c r="C4" s="52"/>
      <c r="D4" s="52"/>
      <c r="E4" s="52"/>
      <c r="F4" s="52"/>
      <c r="G4" s="43" t="s">
        <v>4</v>
      </c>
      <c r="H4" s="43"/>
      <c r="I4" s="43"/>
      <c r="J4" s="43"/>
      <c r="K4" s="43"/>
      <c r="L4" s="43"/>
      <c r="M4" s="43"/>
      <c r="N4" s="44"/>
      <c r="O4" s="44"/>
      <c r="P4" s="44"/>
      <c r="Q4" s="44"/>
      <c r="R4" s="44"/>
    </row>
    <row r="5" spans="1:18" ht="51" customHeight="1">
      <c r="A5" s="15"/>
      <c r="B5" s="42"/>
      <c r="C5" s="42"/>
      <c r="D5" s="42"/>
      <c r="E5" s="42"/>
      <c r="F5" s="42"/>
      <c r="G5" s="43" t="s">
        <v>9</v>
      </c>
      <c r="H5" s="43"/>
      <c r="I5" s="43"/>
      <c r="J5" s="43"/>
      <c r="K5" s="43"/>
      <c r="L5" s="43"/>
      <c r="M5" s="43"/>
      <c r="N5" s="44"/>
      <c r="O5" s="44"/>
      <c r="P5" s="44"/>
      <c r="Q5" s="44"/>
      <c r="R5" s="44"/>
    </row>
    <row r="6" spans="1:13" ht="13.5">
      <c r="A6" s="15"/>
      <c r="B6" s="15"/>
      <c r="C6" s="15"/>
      <c r="D6" s="15"/>
      <c r="E6" s="34"/>
      <c r="F6" s="34"/>
      <c r="G6" s="40"/>
      <c r="H6" s="40"/>
      <c r="I6" s="40"/>
      <c r="J6" s="15"/>
      <c r="K6" s="15"/>
      <c r="L6" s="15"/>
      <c r="M6" s="15"/>
    </row>
    <row r="7" spans="1:18" s="2" customFormat="1" ht="14.25">
      <c r="A7" s="47" t="s">
        <v>10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8"/>
      <c r="O7" s="48"/>
      <c r="P7" s="48"/>
      <c r="Q7" s="48"/>
      <c r="R7" s="48"/>
    </row>
    <row r="8" spans="1:18" s="2" customFormat="1" ht="13.5">
      <c r="A8" s="15"/>
      <c r="B8" s="15"/>
      <c r="C8" s="15"/>
      <c r="D8" s="15"/>
      <c r="E8" s="34"/>
      <c r="F8" s="34"/>
      <c r="G8" s="40"/>
      <c r="H8" s="40"/>
      <c r="I8" s="40"/>
      <c r="J8" s="15"/>
      <c r="K8" s="15"/>
      <c r="L8" s="15"/>
      <c r="M8" s="15"/>
      <c r="N8" s="4"/>
      <c r="O8" s="4"/>
      <c r="P8" s="4"/>
      <c r="Q8" s="4"/>
      <c r="R8" s="18"/>
    </row>
    <row r="9" spans="1:18" s="2" customFormat="1" ht="13.5">
      <c r="A9" s="45" t="s">
        <v>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19"/>
      <c r="O9" s="19"/>
      <c r="P9" s="19"/>
      <c r="Q9" s="19"/>
      <c r="R9" s="20"/>
    </row>
    <row r="10" spans="1:18" s="2" customFormat="1" ht="27">
      <c r="A10" s="45"/>
      <c r="B10" s="12" t="s">
        <v>8</v>
      </c>
      <c r="C10" s="12" t="s">
        <v>11</v>
      </c>
      <c r="D10" s="12" t="s">
        <v>32</v>
      </c>
      <c r="E10" s="37">
        <v>2022</v>
      </c>
      <c r="F10" s="37">
        <v>2023</v>
      </c>
      <c r="G10" s="39">
        <v>2024</v>
      </c>
      <c r="H10" s="39">
        <v>2025</v>
      </c>
      <c r="I10" s="39">
        <v>2026</v>
      </c>
      <c r="J10" s="12">
        <v>2027</v>
      </c>
      <c r="K10" s="12">
        <v>2028</v>
      </c>
      <c r="L10" s="12">
        <v>2029</v>
      </c>
      <c r="M10" s="12">
        <v>2030</v>
      </c>
      <c r="N10" s="12">
        <v>2031</v>
      </c>
      <c r="O10" s="12">
        <v>2032</v>
      </c>
      <c r="P10" s="12">
        <v>2033</v>
      </c>
      <c r="Q10" s="12">
        <v>2034</v>
      </c>
      <c r="R10" s="12">
        <v>2035</v>
      </c>
    </row>
    <row r="11" spans="1:18" s="2" customFormat="1" ht="13.5">
      <c r="A11" s="13">
        <v>1</v>
      </c>
      <c r="B11" s="13">
        <v>4</v>
      </c>
      <c r="C11" s="13">
        <v>5</v>
      </c>
      <c r="D11" s="13">
        <v>6</v>
      </c>
      <c r="E11" s="35">
        <v>7</v>
      </c>
      <c r="F11" s="35">
        <v>8</v>
      </c>
      <c r="G11" s="41">
        <v>9</v>
      </c>
      <c r="H11" s="41">
        <v>10</v>
      </c>
      <c r="I11" s="41">
        <v>11</v>
      </c>
      <c r="J11" s="13">
        <v>12</v>
      </c>
      <c r="K11" s="13">
        <v>13</v>
      </c>
      <c r="L11" s="13">
        <v>14</v>
      </c>
      <c r="M11" s="13">
        <v>15</v>
      </c>
      <c r="N11" s="13">
        <v>16</v>
      </c>
      <c r="O11" s="13">
        <v>17</v>
      </c>
      <c r="P11" s="13">
        <v>18</v>
      </c>
      <c r="Q11" s="13">
        <v>19</v>
      </c>
      <c r="R11" s="13">
        <v>20</v>
      </c>
    </row>
    <row r="12" spans="1:18" s="2" customFormat="1" ht="14.25">
      <c r="A12" s="53" t="s">
        <v>6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5"/>
      <c r="O12" s="55"/>
      <c r="P12" s="55"/>
      <c r="Q12" s="55"/>
      <c r="R12" s="55"/>
    </row>
    <row r="13" spans="1:18" s="2" customFormat="1" ht="14.25">
      <c r="A13" s="53" t="s">
        <v>12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5"/>
      <c r="O13" s="55"/>
      <c r="P13" s="55"/>
      <c r="Q13" s="55"/>
      <c r="R13" s="55"/>
    </row>
    <row r="14" spans="1:18" s="2" customFormat="1" ht="62.25" customHeight="1">
      <c r="A14" s="21" t="s">
        <v>14</v>
      </c>
      <c r="B14" s="7">
        <v>281375</v>
      </c>
      <c r="C14" s="7">
        <v>313666.7</v>
      </c>
      <c r="D14" s="7">
        <f>D16+D17</f>
        <v>396982.39999999997</v>
      </c>
      <c r="E14" s="7">
        <f>E16+E17</f>
        <v>612182.8999999999</v>
      </c>
      <c r="F14" s="7">
        <f>F16+F17</f>
        <v>416977.19999999995</v>
      </c>
      <c r="G14" s="7">
        <f>G16+G17</f>
        <v>337795.3</v>
      </c>
      <c r="H14" s="7">
        <f>H16+H17</f>
        <v>212718.6</v>
      </c>
      <c r="I14" s="7">
        <f aca="true" t="shared" si="0" ref="I14:R14">I16+I17</f>
        <v>211104.4</v>
      </c>
      <c r="J14" s="7">
        <f t="shared" si="0"/>
        <v>300130.1</v>
      </c>
      <c r="K14" s="7">
        <f t="shared" si="0"/>
        <v>301489.3</v>
      </c>
      <c r="L14" s="7">
        <f t="shared" si="0"/>
        <v>302939.1</v>
      </c>
      <c r="M14" s="7">
        <f t="shared" si="0"/>
        <v>304484.6</v>
      </c>
      <c r="N14" s="7">
        <f t="shared" si="0"/>
        <v>306131.2</v>
      </c>
      <c r="O14" s="7">
        <f t="shared" si="0"/>
        <v>307885</v>
      </c>
      <c r="P14" s="7">
        <f t="shared" si="0"/>
        <v>309752.3</v>
      </c>
      <c r="Q14" s="7">
        <f t="shared" si="0"/>
        <v>311739.9</v>
      </c>
      <c r="R14" s="7">
        <f t="shared" si="0"/>
        <v>311740</v>
      </c>
    </row>
    <row r="15" spans="1:18" s="2" customFormat="1" ht="13.5">
      <c r="A15" s="21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22"/>
      <c r="O15" s="22"/>
      <c r="P15" s="22"/>
      <c r="Q15" s="22"/>
      <c r="R15" s="23"/>
    </row>
    <row r="16" spans="1:18" s="2" customFormat="1" ht="13.5">
      <c r="A16" s="21" t="s">
        <v>15</v>
      </c>
      <c r="B16" s="7">
        <v>32563.4</v>
      </c>
      <c r="C16" s="7">
        <v>33647.9</v>
      </c>
      <c r="D16" s="7">
        <v>63239.3</v>
      </c>
      <c r="E16" s="7">
        <v>238748.3</v>
      </c>
      <c r="F16" s="7">
        <v>137448.6</v>
      </c>
      <c r="G16" s="7">
        <v>87550.4</v>
      </c>
      <c r="H16" s="7">
        <v>52381.9</v>
      </c>
      <c r="I16" s="7">
        <v>52413.6</v>
      </c>
      <c r="J16" s="7">
        <v>56633.8</v>
      </c>
      <c r="K16" s="7">
        <v>57993</v>
      </c>
      <c r="L16" s="7">
        <v>59442.8</v>
      </c>
      <c r="M16" s="7">
        <v>60988.3</v>
      </c>
      <c r="N16" s="7">
        <v>62634.9</v>
      </c>
      <c r="O16" s="7">
        <v>64388.7</v>
      </c>
      <c r="P16" s="7">
        <v>66256</v>
      </c>
      <c r="Q16" s="7">
        <v>68243.6</v>
      </c>
      <c r="R16" s="7">
        <v>68243.7</v>
      </c>
    </row>
    <row r="17" spans="1:18" s="2" customFormat="1" ht="13.5">
      <c r="A17" s="21" t="s">
        <v>16</v>
      </c>
      <c r="B17" s="7">
        <v>248811.6</v>
      </c>
      <c r="C17" s="7">
        <v>280018.8</v>
      </c>
      <c r="D17" s="7">
        <v>333743.1</v>
      </c>
      <c r="E17" s="7">
        <v>373434.6</v>
      </c>
      <c r="F17" s="7">
        <v>279528.6</v>
      </c>
      <c r="G17" s="7">
        <v>250244.9</v>
      </c>
      <c r="H17" s="7">
        <v>160336.7</v>
      </c>
      <c r="I17" s="7">
        <v>158690.8</v>
      </c>
      <c r="J17" s="7">
        <v>243496.3</v>
      </c>
      <c r="K17" s="7">
        <v>243496.3</v>
      </c>
      <c r="L17" s="7">
        <v>243496.3</v>
      </c>
      <c r="M17" s="7">
        <v>243496.3</v>
      </c>
      <c r="N17" s="7">
        <v>243496.3</v>
      </c>
      <c r="O17" s="7">
        <v>243496.3</v>
      </c>
      <c r="P17" s="7">
        <v>243496.3</v>
      </c>
      <c r="Q17" s="7">
        <v>243496.3</v>
      </c>
      <c r="R17" s="7">
        <v>243496.3</v>
      </c>
    </row>
    <row r="18" spans="1:18" s="3" customFormat="1" ht="54.75">
      <c r="A18" s="24" t="s">
        <v>17</v>
      </c>
      <c r="B18" s="7"/>
      <c r="C18" s="7"/>
      <c r="D18" s="7"/>
      <c r="E18" s="7"/>
      <c r="F18" s="16"/>
      <c r="G18" s="16"/>
      <c r="H18" s="16"/>
      <c r="I18" s="16"/>
      <c r="J18" s="16"/>
      <c r="K18" s="16"/>
      <c r="L18" s="16"/>
      <c r="M18" s="16"/>
      <c r="N18" s="25"/>
      <c r="O18" s="25"/>
      <c r="P18" s="25"/>
      <c r="Q18" s="25"/>
      <c r="R18" s="26"/>
    </row>
    <row r="19" spans="1:18" s="2" customFormat="1" ht="13.5">
      <c r="A19" s="21" t="s">
        <v>2</v>
      </c>
      <c r="B19" s="7">
        <v>97.7</v>
      </c>
      <c r="C19" s="11">
        <f>(C16/B16)*100</f>
        <v>103.33042618399799</v>
      </c>
      <c r="D19" s="11">
        <f aca="true" t="shared" si="1" ref="D19:R19">(D16/C16)*100</f>
        <v>187.94426992472043</v>
      </c>
      <c r="E19" s="11">
        <f>(E16/D16)*100</f>
        <v>377.53153497903986</v>
      </c>
      <c r="F19" s="11">
        <f t="shared" si="1"/>
        <v>57.57050416694067</v>
      </c>
      <c r="G19" s="11">
        <f t="shared" si="1"/>
        <v>63.6968292147028</v>
      </c>
      <c r="H19" s="11">
        <f t="shared" si="1"/>
        <v>59.83056616531736</v>
      </c>
      <c r="I19" s="11">
        <f>(I16/H16)*100</f>
        <v>100.06051708700905</v>
      </c>
      <c r="J19" s="11">
        <f t="shared" si="1"/>
        <v>108.05172703267856</v>
      </c>
      <c r="K19" s="11">
        <f t="shared" si="1"/>
        <v>102.39998022382393</v>
      </c>
      <c r="L19" s="11">
        <f t="shared" si="1"/>
        <v>102.49995689134896</v>
      </c>
      <c r="M19" s="11">
        <f t="shared" si="1"/>
        <v>102.59997846669404</v>
      </c>
      <c r="N19" s="11">
        <f t="shared" si="1"/>
        <v>102.69986210469877</v>
      </c>
      <c r="O19" s="11">
        <f t="shared" si="1"/>
        <v>102.80003640143114</v>
      </c>
      <c r="P19" s="11">
        <f t="shared" si="1"/>
        <v>102.90004301997091</v>
      </c>
      <c r="Q19" s="11">
        <f t="shared" si="1"/>
        <v>102.99987925621832</v>
      </c>
      <c r="R19" s="11">
        <f t="shared" si="1"/>
        <v>100.00014653388743</v>
      </c>
    </row>
    <row r="20" spans="1:18" s="2" customFormat="1" ht="15">
      <c r="A20" s="24" t="s">
        <v>33</v>
      </c>
      <c r="B20" s="7">
        <v>97.7</v>
      </c>
      <c r="C20" s="7">
        <f>(C16/32563.4)*100</f>
        <v>103.33042618399799</v>
      </c>
      <c r="D20" s="7">
        <f aca="true" t="shared" si="2" ref="D20:R20">(D16/32563.4)*100</f>
        <v>194.20361510161715</v>
      </c>
      <c r="E20" s="7">
        <f t="shared" si="2"/>
        <v>733.1798890779218</v>
      </c>
      <c r="F20" s="7">
        <f t="shared" si="2"/>
        <v>422.09535859277594</v>
      </c>
      <c r="G20" s="7">
        <f t="shared" si="2"/>
        <v>268.8613596860278</v>
      </c>
      <c r="H20" s="7">
        <f t="shared" si="2"/>
        <v>160.86127369992076</v>
      </c>
      <c r="I20" s="7">
        <f t="shared" si="2"/>
        <v>160.9586222568896</v>
      </c>
      <c r="J20" s="7">
        <f t="shared" si="2"/>
        <v>173.91857115657456</v>
      </c>
      <c r="K20" s="7">
        <f t="shared" si="2"/>
        <v>178.0925824698895</v>
      </c>
      <c r="L20" s="7">
        <f t="shared" si="2"/>
        <v>182.54482025832684</v>
      </c>
      <c r="M20" s="7">
        <f t="shared" si="2"/>
        <v>187.29094627710865</v>
      </c>
      <c r="N20" s="7">
        <f t="shared" si="2"/>
        <v>192.34754356117605</v>
      </c>
      <c r="O20" s="7">
        <f t="shared" si="2"/>
        <v>197.73334479814758</v>
      </c>
      <c r="P20" s="7">
        <f t="shared" si="2"/>
        <v>203.46769686212127</v>
      </c>
      <c r="Q20" s="7">
        <f t="shared" si="2"/>
        <v>209.5714820933932</v>
      </c>
      <c r="R20" s="7">
        <f t="shared" si="2"/>
        <v>209.57178918663283</v>
      </c>
    </row>
    <row r="21" spans="1:18" s="2" customFormat="1" ht="60" customHeight="1">
      <c r="A21" s="21" t="s">
        <v>18</v>
      </c>
      <c r="B21" s="6">
        <v>269393.4</v>
      </c>
      <c r="C21" s="6">
        <v>327214.9</v>
      </c>
      <c r="D21" s="6">
        <v>393976.9</v>
      </c>
      <c r="E21" s="6">
        <v>419545.2</v>
      </c>
      <c r="F21" s="6">
        <v>599126.8</v>
      </c>
      <c r="G21" s="6">
        <v>337795.3</v>
      </c>
      <c r="H21" s="6">
        <v>212718.6</v>
      </c>
      <c r="I21" s="6">
        <v>211104.4</v>
      </c>
      <c r="J21" s="6">
        <v>300130.1</v>
      </c>
      <c r="K21" s="6">
        <v>301489.3</v>
      </c>
      <c r="L21" s="6">
        <v>302939.1</v>
      </c>
      <c r="M21" s="6">
        <v>304484.6</v>
      </c>
      <c r="N21" s="27">
        <v>306131.2</v>
      </c>
      <c r="O21" s="27">
        <v>307885</v>
      </c>
      <c r="P21" s="27">
        <v>309752.3</v>
      </c>
      <c r="Q21" s="27">
        <v>311739.9</v>
      </c>
      <c r="R21" s="27">
        <v>311740</v>
      </c>
    </row>
    <row r="22" spans="1:18" s="2" customFormat="1" ht="27">
      <c r="A22" s="21" t="s">
        <v>19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2000</v>
      </c>
      <c r="I22" s="6">
        <v>4000</v>
      </c>
      <c r="J22" s="6">
        <v>0</v>
      </c>
      <c r="K22" s="6">
        <v>0</v>
      </c>
      <c r="L22" s="6">
        <v>0</v>
      </c>
      <c r="M22" s="6">
        <v>0</v>
      </c>
      <c r="N22" s="27">
        <v>0</v>
      </c>
      <c r="O22" s="27">
        <v>0</v>
      </c>
      <c r="P22" s="27">
        <v>0</v>
      </c>
      <c r="Q22" s="27">
        <v>0</v>
      </c>
      <c r="R22" s="8">
        <v>0</v>
      </c>
    </row>
    <row r="23" spans="1:18" s="2" customFormat="1" ht="13.5">
      <c r="A23" s="21" t="s">
        <v>20</v>
      </c>
      <c r="B23" s="6">
        <v>11981.6</v>
      </c>
      <c r="C23" s="6">
        <v>-13548.2</v>
      </c>
      <c r="D23" s="6">
        <f>D14-D21</f>
        <v>3005.499999999942</v>
      </c>
      <c r="E23" s="6">
        <f>E14-E21</f>
        <v>192637.6999999999</v>
      </c>
      <c r="F23" s="6">
        <f aca="true" t="shared" si="3" ref="F23:R23">F14-F21</f>
        <v>-182149.6000000001</v>
      </c>
      <c r="G23" s="6">
        <f t="shared" si="3"/>
        <v>0</v>
      </c>
      <c r="H23" s="6">
        <f t="shared" si="3"/>
        <v>0</v>
      </c>
      <c r="I23" s="6">
        <f t="shared" si="3"/>
        <v>0</v>
      </c>
      <c r="J23" s="6">
        <f t="shared" si="3"/>
        <v>0</v>
      </c>
      <c r="K23" s="6">
        <f t="shared" si="3"/>
        <v>0</v>
      </c>
      <c r="L23" s="6">
        <f t="shared" si="3"/>
        <v>0</v>
      </c>
      <c r="M23" s="6">
        <f t="shared" si="3"/>
        <v>0</v>
      </c>
      <c r="N23" s="6">
        <f t="shared" si="3"/>
        <v>0</v>
      </c>
      <c r="O23" s="6">
        <f t="shared" si="3"/>
        <v>0</v>
      </c>
      <c r="P23" s="6">
        <f t="shared" si="3"/>
        <v>0</v>
      </c>
      <c r="Q23" s="6">
        <f t="shared" si="3"/>
        <v>0</v>
      </c>
      <c r="R23" s="6">
        <f t="shared" si="3"/>
        <v>0</v>
      </c>
    </row>
    <row r="24" spans="1:18" s="2" customFormat="1" ht="14.25">
      <c r="A24" s="53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5"/>
      <c r="O24" s="55"/>
      <c r="P24" s="55"/>
      <c r="Q24" s="55"/>
      <c r="R24" s="55"/>
    </row>
    <row r="25" spans="1:18" s="2" customFormat="1" ht="27">
      <c r="A25" s="28" t="s">
        <v>21</v>
      </c>
      <c r="B25" s="7">
        <v>267537.8</v>
      </c>
      <c r="C25" s="7">
        <v>301145.2</v>
      </c>
      <c r="D25" s="7">
        <f>D27+D28</f>
        <v>381654.7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</row>
    <row r="26" spans="1:18" s="2" customFormat="1" ht="13.5">
      <c r="A26" s="28" t="s">
        <v>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2"/>
      <c r="O26" s="22"/>
      <c r="P26" s="22"/>
      <c r="Q26" s="22"/>
      <c r="R26" s="23"/>
    </row>
    <row r="27" spans="1:18" s="2" customFormat="1" ht="13.5">
      <c r="A27" s="28" t="s">
        <v>22</v>
      </c>
      <c r="B27" s="7">
        <v>21592.7</v>
      </c>
      <c r="C27" s="7">
        <v>24183.7</v>
      </c>
      <c r="D27" s="7">
        <v>48799.7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</row>
    <row r="28" spans="1:18" s="2" customFormat="1" ht="13.5">
      <c r="A28" s="28" t="s">
        <v>16</v>
      </c>
      <c r="B28" s="7">
        <v>245945.1</v>
      </c>
      <c r="C28" s="7">
        <v>276961.5</v>
      </c>
      <c r="D28" s="7">
        <v>332855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</row>
    <row r="29" spans="1:18" s="2" customFormat="1" ht="27">
      <c r="A29" s="29" t="s">
        <v>23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22"/>
      <c r="O29" s="22"/>
      <c r="P29" s="22"/>
      <c r="Q29" s="22"/>
      <c r="R29" s="23"/>
    </row>
    <row r="30" spans="1:18" s="2" customFormat="1" ht="13.5">
      <c r="A30" s="28" t="s">
        <v>2</v>
      </c>
      <c r="B30" s="7">
        <v>102.9</v>
      </c>
      <c r="C30" s="7">
        <v>112</v>
      </c>
      <c r="D30" s="7">
        <f>(D27/C27)*100</f>
        <v>201.78756765920846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</row>
    <row r="31" spans="1:18" s="2" customFormat="1" ht="13.5">
      <c r="A31" s="29" t="s">
        <v>34</v>
      </c>
      <c r="B31" s="7">
        <v>102.9</v>
      </c>
      <c r="C31" s="7">
        <v>115.3</v>
      </c>
      <c r="D31" s="7">
        <f>(D27/B27)*100</f>
        <v>226.00091697657075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</row>
    <row r="32" spans="1:18" s="2" customFormat="1" ht="27">
      <c r="A32" s="28" t="s">
        <v>24</v>
      </c>
      <c r="B32" s="6">
        <v>255446.6</v>
      </c>
      <c r="C32" s="6">
        <v>312320.7</v>
      </c>
      <c r="D32" s="6">
        <v>380473.1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</row>
    <row r="33" spans="1:18" s="2" customFormat="1" ht="27">
      <c r="A33" s="28" t="s">
        <v>19</v>
      </c>
      <c r="B33" s="6">
        <v>0</v>
      </c>
      <c r="C33" s="6">
        <v>0</v>
      </c>
      <c r="D33" s="6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</row>
    <row r="34" spans="1:18" s="2" customFormat="1" ht="13.5">
      <c r="A34" s="28" t="s">
        <v>20</v>
      </c>
      <c r="B34" s="6">
        <v>12091.2</v>
      </c>
      <c r="C34" s="6">
        <v>-11175.5</v>
      </c>
      <c r="D34" s="6">
        <f>D25-D32</f>
        <v>1181.600000000035</v>
      </c>
      <c r="E34" s="6">
        <f>E25-E32</f>
        <v>0</v>
      </c>
      <c r="F34" s="6">
        <f>F25-F32</f>
        <v>0</v>
      </c>
      <c r="G34" s="6">
        <f>G25-G32</f>
        <v>0</v>
      </c>
      <c r="H34" s="6">
        <f>H25-H32</f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</row>
    <row r="35" spans="1:18" s="2" customFormat="1" ht="27">
      <c r="A35" s="28" t="s">
        <v>25</v>
      </c>
      <c r="B35" s="6">
        <v>0</v>
      </c>
      <c r="C35" s="6">
        <v>0</v>
      </c>
      <c r="D35" s="6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</row>
    <row r="36" spans="1:18" s="2" customFormat="1" ht="27">
      <c r="A36" s="28" t="s">
        <v>26</v>
      </c>
      <c r="B36" s="6">
        <v>0</v>
      </c>
      <c r="C36" s="6">
        <v>0</v>
      </c>
      <c r="D36" s="6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</row>
    <row r="37" spans="1:18" s="2" customFormat="1" ht="41.25">
      <c r="A37" s="28" t="s">
        <v>27</v>
      </c>
      <c r="B37" s="10">
        <v>0</v>
      </c>
      <c r="C37" s="10">
        <v>0</v>
      </c>
      <c r="D37" s="10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</row>
    <row r="38" spans="1:18" s="2" customFormat="1" ht="41.25">
      <c r="A38" s="28" t="s">
        <v>28</v>
      </c>
      <c r="B38" s="10">
        <v>0</v>
      </c>
      <c r="C38" s="10">
        <v>0</v>
      </c>
      <c r="D38" s="10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</row>
    <row r="39" spans="1:18" s="4" customFormat="1" ht="14.25">
      <c r="A39" s="53" t="s">
        <v>5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</row>
    <row r="40" spans="1:18" s="4" customFormat="1" ht="15" customHeight="1">
      <c r="A40" s="53" t="s">
        <v>12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5"/>
      <c r="O40" s="55"/>
      <c r="P40" s="55"/>
      <c r="Q40" s="55"/>
      <c r="R40" s="55"/>
    </row>
    <row r="41" spans="1:18" s="2" customFormat="1" ht="62.25" customHeight="1">
      <c r="A41" s="28" t="s">
        <v>14</v>
      </c>
      <c r="B41" s="7">
        <v>281375</v>
      </c>
      <c r="C41" s="7">
        <v>313666.7</v>
      </c>
      <c r="D41" s="6">
        <f aca="true" t="shared" si="4" ref="D41:R41">D43+D44</f>
        <v>396982.39999999997</v>
      </c>
      <c r="E41" s="6">
        <f t="shared" si="4"/>
        <v>612182.8999999999</v>
      </c>
      <c r="F41" s="6">
        <f t="shared" si="4"/>
        <v>416977.19999999995</v>
      </c>
      <c r="G41" s="6">
        <f t="shared" si="4"/>
        <v>341801.7</v>
      </c>
      <c r="H41" s="6">
        <f t="shared" si="4"/>
        <v>214617.3</v>
      </c>
      <c r="I41" s="6">
        <f t="shared" si="4"/>
        <v>214141.2</v>
      </c>
      <c r="J41" s="6">
        <f t="shared" si="4"/>
        <v>304683.5</v>
      </c>
      <c r="K41" s="6">
        <f t="shared" si="4"/>
        <v>305241.3</v>
      </c>
      <c r="L41" s="6">
        <f t="shared" si="4"/>
        <v>308461.3</v>
      </c>
      <c r="M41" s="6">
        <f t="shared" si="4"/>
        <v>310668.8</v>
      </c>
      <c r="N41" s="6">
        <f t="shared" si="4"/>
        <v>312939.6</v>
      </c>
      <c r="O41" s="6">
        <f t="shared" si="4"/>
        <v>315360.5</v>
      </c>
      <c r="P41" s="6">
        <f t="shared" si="4"/>
        <v>317921.6</v>
      </c>
      <c r="Q41" s="6">
        <f t="shared" si="4"/>
        <v>320659.3</v>
      </c>
      <c r="R41" s="6">
        <f t="shared" si="4"/>
        <v>321171.3</v>
      </c>
    </row>
    <row r="42" spans="1:18" s="2" customFormat="1" ht="13.5">
      <c r="A42" s="28" t="s">
        <v>1</v>
      </c>
      <c r="B42" s="6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19"/>
      <c r="O42" s="27"/>
      <c r="P42" s="27"/>
      <c r="Q42" s="27"/>
      <c r="R42" s="8"/>
    </row>
    <row r="43" spans="1:18" s="2" customFormat="1" ht="13.5">
      <c r="A43" s="28" t="s">
        <v>15</v>
      </c>
      <c r="B43" s="7">
        <v>32563.4</v>
      </c>
      <c r="C43" s="7">
        <v>33647.9</v>
      </c>
      <c r="D43" s="6">
        <v>63239.3</v>
      </c>
      <c r="E43" s="6">
        <v>238748.3</v>
      </c>
      <c r="F43" s="6">
        <v>137448.6</v>
      </c>
      <c r="G43" s="6">
        <v>89795.3</v>
      </c>
      <c r="H43" s="6">
        <v>54169.5</v>
      </c>
      <c r="I43" s="6">
        <v>54597.5</v>
      </c>
      <c r="J43" s="6">
        <v>61187.2</v>
      </c>
      <c r="K43" s="6">
        <v>61745</v>
      </c>
      <c r="L43" s="6">
        <v>64965</v>
      </c>
      <c r="M43" s="6">
        <v>67172.5</v>
      </c>
      <c r="N43" s="27">
        <v>69443.3</v>
      </c>
      <c r="O43" s="27">
        <v>71864.2</v>
      </c>
      <c r="P43" s="27">
        <v>74425.3</v>
      </c>
      <c r="Q43" s="27">
        <v>77163</v>
      </c>
      <c r="R43" s="8">
        <v>77675</v>
      </c>
    </row>
    <row r="44" spans="1:18" s="2" customFormat="1" ht="13.5">
      <c r="A44" s="28" t="s">
        <v>16</v>
      </c>
      <c r="B44" s="7">
        <v>248811.6</v>
      </c>
      <c r="C44" s="7">
        <v>280018.8</v>
      </c>
      <c r="D44" s="6">
        <v>333743.1</v>
      </c>
      <c r="E44" s="6">
        <v>373434.6</v>
      </c>
      <c r="F44" s="6">
        <v>279528.6</v>
      </c>
      <c r="G44" s="6">
        <v>252006.4</v>
      </c>
      <c r="H44" s="6">
        <v>160447.8</v>
      </c>
      <c r="I44" s="6">
        <v>159543.7</v>
      </c>
      <c r="J44" s="6">
        <v>243496.3</v>
      </c>
      <c r="K44" s="6">
        <v>243496.3</v>
      </c>
      <c r="L44" s="6">
        <v>243496.3</v>
      </c>
      <c r="M44" s="6">
        <v>243496.3</v>
      </c>
      <c r="N44" s="27">
        <v>243496.3</v>
      </c>
      <c r="O44" s="27">
        <v>243496.3</v>
      </c>
      <c r="P44" s="27">
        <v>243496.3</v>
      </c>
      <c r="Q44" s="27">
        <v>243496.3</v>
      </c>
      <c r="R44" s="8">
        <v>243496.3</v>
      </c>
    </row>
    <row r="45" spans="1:18" s="2" customFormat="1" ht="54.75">
      <c r="A45" s="29" t="s">
        <v>17</v>
      </c>
      <c r="B45" s="6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30"/>
      <c r="O45" s="31"/>
      <c r="P45" s="31"/>
      <c r="Q45" s="31"/>
      <c r="R45" s="32"/>
    </row>
    <row r="46" spans="1:18" s="2" customFormat="1" ht="13.5">
      <c r="A46" s="29" t="s">
        <v>2</v>
      </c>
      <c r="B46" s="7">
        <v>97.7</v>
      </c>
      <c r="C46" s="6">
        <f>(C43/B43)*100</f>
        <v>103.33042618399799</v>
      </c>
      <c r="D46" s="6">
        <f aca="true" t="shared" si="5" ref="D46:R46">(D43/C43)*100</f>
        <v>187.94426992472043</v>
      </c>
      <c r="E46" s="6">
        <f t="shared" si="5"/>
        <v>377.53153497903986</v>
      </c>
      <c r="F46" s="6">
        <f t="shared" si="5"/>
        <v>57.57050416694067</v>
      </c>
      <c r="G46" s="6">
        <f t="shared" si="5"/>
        <v>65.33009430434359</v>
      </c>
      <c r="H46" s="6">
        <f t="shared" si="5"/>
        <v>60.32554042360792</v>
      </c>
      <c r="I46" s="6">
        <f>(I43/H43)*100</f>
        <v>100.7901125171914</v>
      </c>
      <c r="J46" s="6">
        <f t="shared" si="5"/>
        <v>112.06960025642199</v>
      </c>
      <c r="K46" s="6">
        <f t="shared" si="5"/>
        <v>100.91162857591132</v>
      </c>
      <c r="L46" s="6">
        <f t="shared" si="5"/>
        <v>105.21499716576241</v>
      </c>
      <c r="M46" s="6">
        <f t="shared" si="5"/>
        <v>103.39798352959286</v>
      </c>
      <c r="N46" s="6">
        <f t="shared" si="5"/>
        <v>103.38055007629612</v>
      </c>
      <c r="O46" s="6">
        <f t="shared" si="5"/>
        <v>103.48615345180887</v>
      </c>
      <c r="P46" s="6">
        <f t="shared" si="5"/>
        <v>103.56380506566553</v>
      </c>
      <c r="Q46" s="6">
        <f t="shared" si="5"/>
        <v>103.67845342914303</v>
      </c>
      <c r="R46" s="6">
        <f t="shared" si="5"/>
        <v>100.66353044853102</v>
      </c>
    </row>
    <row r="47" spans="1:18" ht="13.5">
      <c r="A47" s="29" t="s">
        <v>34</v>
      </c>
      <c r="B47" s="7">
        <v>97.7</v>
      </c>
      <c r="C47" s="6">
        <f>(C43/32563.4)*100</f>
        <v>103.33042618399799</v>
      </c>
      <c r="D47" s="6">
        <f aca="true" t="shared" si="6" ref="D47:R47">(D43/32563.4)*100</f>
        <v>194.20361510161715</v>
      </c>
      <c r="E47" s="6">
        <f t="shared" si="6"/>
        <v>733.1798890779218</v>
      </c>
      <c r="F47" s="6">
        <f t="shared" si="6"/>
        <v>422.09535859277594</v>
      </c>
      <c r="G47" s="6">
        <f t="shared" si="6"/>
        <v>275.75529582291773</v>
      </c>
      <c r="H47" s="6">
        <f t="shared" si="6"/>
        <v>166.35087245189385</v>
      </c>
      <c r="I47" s="6">
        <f t="shared" si="6"/>
        <v>167.66523151759336</v>
      </c>
      <c r="J47" s="6">
        <f t="shared" si="6"/>
        <v>187.90175473077133</v>
      </c>
      <c r="K47" s="6">
        <f t="shared" si="6"/>
        <v>189.61472082153583</v>
      </c>
      <c r="L47" s="6">
        <f t="shared" si="6"/>
        <v>199.50312313824722</v>
      </c>
      <c r="M47" s="6">
        <f t="shared" si="6"/>
        <v>206.28220640350824</v>
      </c>
      <c r="N47" s="6">
        <f t="shared" si="6"/>
        <v>213.2556796894673</v>
      </c>
      <c r="O47" s="6">
        <f t="shared" si="6"/>
        <v>220.69009992814017</v>
      </c>
      <c r="P47" s="6">
        <f t="shared" si="6"/>
        <v>228.55506488880155</v>
      </c>
      <c r="Q47" s="6">
        <f t="shared" si="6"/>
        <v>236.96235651068375</v>
      </c>
      <c r="R47" s="6">
        <f t="shared" si="6"/>
        <v>238.53467389768878</v>
      </c>
    </row>
    <row r="48" spans="1:18" ht="61.5" customHeight="1">
      <c r="A48" s="28" t="s">
        <v>18</v>
      </c>
      <c r="B48" s="6">
        <v>269393.4</v>
      </c>
      <c r="C48" s="6">
        <v>327214.9</v>
      </c>
      <c r="D48" s="8">
        <v>393976.9</v>
      </c>
      <c r="E48" s="8">
        <v>419545.2</v>
      </c>
      <c r="F48" s="8">
        <v>599126.8</v>
      </c>
      <c r="G48" s="8">
        <v>349775.1</v>
      </c>
      <c r="H48" s="8">
        <v>214617.3</v>
      </c>
      <c r="I48" s="8">
        <v>214141.2</v>
      </c>
      <c r="J48" s="8">
        <v>304683.5</v>
      </c>
      <c r="K48" s="8">
        <v>305241.3</v>
      </c>
      <c r="L48" s="8">
        <v>308461.3</v>
      </c>
      <c r="M48" s="8">
        <v>310668.8</v>
      </c>
      <c r="N48" s="8">
        <v>312939.6</v>
      </c>
      <c r="O48" s="8">
        <v>315360.5</v>
      </c>
      <c r="P48" s="8">
        <v>317921.6</v>
      </c>
      <c r="Q48" s="8">
        <v>320659.3</v>
      </c>
      <c r="R48" s="8">
        <v>321171.3</v>
      </c>
    </row>
    <row r="49" spans="1:18" ht="27">
      <c r="A49" s="28" t="s">
        <v>19</v>
      </c>
      <c r="B49" s="6">
        <v>0</v>
      </c>
      <c r="C49" s="6">
        <v>0</v>
      </c>
      <c r="D49" s="8">
        <v>0</v>
      </c>
      <c r="E49" s="8">
        <v>0</v>
      </c>
      <c r="F49" s="8">
        <v>0</v>
      </c>
      <c r="G49" s="8">
        <v>0</v>
      </c>
      <c r="H49" s="8">
        <v>2000</v>
      </c>
      <c r="I49" s="8">
        <v>4000</v>
      </c>
      <c r="J49" s="8">
        <v>4553.4</v>
      </c>
      <c r="K49" s="8">
        <v>3752</v>
      </c>
      <c r="L49" s="8">
        <v>5522.2</v>
      </c>
      <c r="M49" s="8">
        <v>6184.2</v>
      </c>
      <c r="N49" s="8">
        <v>6808.4</v>
      </c>
      <c r="O49" s="8">
        <v>7475.5</v>
      </c>
      <c r="P49" s="8">
        <v>8169.3</v>
      </c>
      <c r="Q49" s="8">
        <v>8919.4</v>
      </c>
      <c r="R49" s="8">
        <v>9431.3</v>
      </c>
    </row>
    <row r="50" spans="1:18" ht="20.25" customHeight="1">
      <c r="A50" s="28" t="s">
        <v>20</v>
      </c>
      <c r="B50" s="6">
        <v>11981.6</v>
      </c>
      <c r="C50" s="6">
        <v>-13548.2</v>
      </c>
      <c r="D50" s="8">
        <f>D41-D48</f>
        <v>3005.499999999942</v>
      </c>
      <c r="E50" s="8">
        <f>E41-E48</f>
        <v>192637.6999999999</v>
      </c>
      <c r="F50" s="8">
        <f>F41-F48</f>
        <v>-182149.6000000001</v>
      </c>
      <c r="G50" s="8">
        <f aca="true" t="shared" si="7" ref="G50:R50">G41-G48</f>
        <v>-7973.399999999965</v>
      </c>
      <c r="H50" s="8">
        <f t="shared" si="7"/>
        <v>0</v>
      </c>
      <c r="I50" s="8">
        <f t="shared" si="7"/>
        <v>0</v>
      </c>
      <c r="J50" s="8">
        <f t="shared" si="7"/>
        <v>0</v>
      </c>
      <c r="K50" s="8">
        <f t="shared" si="7"/>
        <v>0</v>
      </c>
      <c r="L50" s="8">
        <f t="shared" si="7"/>
        <v>0</v>
      </c>
      <c r="M50" s="8">
        <f t="shared" si="7"/>
        <v>0</v>
      </c>
      <c r="N50" s="8">
        <f t="shared" si="7"/>
        <v>0</v>
      </c>
      <c r="O50" s="8">
        <f t="shared" si="7"/>
        <v>0</v>
      </c>
      <c r="P50" s="8">
        <f t="shared" si="7"/>
        <v>0</v>
      </c>
      <c r="Q50" s="8">
        <f t="shared" si="7"/>
        <v>0</v>
      </c>
      <c r="R50" s="8">
        <f t="shared" si="7"/>
        <v>0</v>
      </c>
    </row>
    <row r="51" spans="1:18" ht="15" customHeight="1">
      <c r="A51" s="53" t="s">
        <v>13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5"/>
      <c r="O51" s="55"/>
      <c r="P51" s="55"/>
      <c r="Q51" s="55"/>
      <c r="R51" s="55"/>
    </row>
    <row r="52" spans="1:18" ht="27">
      <c r="A52" s="28" t="s">
        <v>21</v>
      </c>
      <c r="B52" s="7">
        <v>267537.8</v>
      </c>
      <c r="C52" s="7">
        <v>301145.2</v>
      </c>
      <c r="D52" s="6">
        <f>D54+D55</f>
        <v>381654.7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</row>
    <row r="53" spans="1:18" ht="13.5">
      <c r="A53" s="28" t="s">
        <v>3</v>
      </c>
      <c r="B53" s="6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27"/>
      <c r="O53" s="27"/>
      <c r="P53" s="27"/>
      <c r="Q53" s="27"/>
      <c r="R53" s="8"/>
    </row>
    <row r="54" spans="1:18" ht="13.5">
      <c r="A54" s="28" t="s">
        <v>22</v>
      </c>
      <c r="B54" s="7">
        <v>21592.7</v>
      </c>
      <c r="C54" s="7">
        <v>24183.7</v>
      </c>
      <c r="D54" s="6">
        <v>48799.7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</row>
    <row r="55" spans="1:18" ht="13.5">
      <c r="A55" s="28" t="s">
        <v>16</v>
      </c>
      <c r="B55" s="7">
        <v>245945.1</v>
      </c>
      <c r="C55" s="7">
        <v>276961.5</v>
      </c>
      <c r="D55" s="7">
        <v>332855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</row>
    <row r="56" spans="1:18" ht="27">
      <c r="A56" s="29" t="s">
        <v>23</v>
      </c>
      <c r="B56" s="6"/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27"/>
      <c r="O56" s="27"/>
      <c r="P56" s="27"/>
      <c r="Q56" s="27"/>
      <c r="R56" s="8"/>
    </row>
    <row r="57" spans="1:18" ht="13.5">
      <c r="A57" s="29" t="s">
        <v>2</v>
      </c>
      <c r="B57" s="6">
        <v>102.87246626162695</v>
      </c>
      <c r="C57" s="7">
        <v>112</v>
      </c>
      <c r="D57" s="7">
        <f>(D54/C54)*100</f>
        <v>201.78756765920846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</row>
    <row r="58" spans="1:18" ht="13.5">
      <c r="A58" s="29" t="s">
        <v>34</v>
      </c>
      <c r="B58" s="6">
        <v>102.9</v>
      </c>
      <c r="C58" s="7">
        <v>115.3</v>
      </c>
      <c r="D58" s="7">
        <f>(D54/B54)*100</f>
        <v>226.00091697657075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</row>
    <row r="59" spans="1:18" ht="27">
      <c r="A59" s="28" t="s">
        <v>24</v>
      </c>
      <c r="B59" s="8">
        <v>255446.6</v>
      </c>
      <c r="C59" s="6">
        <v>312320.7</v>
      </c>
      <c r="D59" s="8">
        <v>380473.1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</row>
    <row r="60" spans="1:18" ht="27">
      <c r="A60" s="28" t="s">
        <v>19</v>
      </c>
      <c r="B60" s="6">
        <v>0</v>
      </c>
      <c r="C60" s="6">
        <v>0</v>
      </c>
      <c r="D60" s="8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</row>
    <row r="61" spans="1:18" ht="13.5">
      <c r="A61" s="28" t="s">
        <v>20</v>
      </c>
      <c r="B61" s="33">
        <v>12091.2</v>
      </c>
      <c r="C61" s="6">
        <v>-11175.5</v>
      </c>
      <c r="D61" s="9">
        <f>D52-D59</f>
        <v>1181.600000000035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</row>
    <row r="62" spans="1:18" ht="27">
      <c r="A62" s="28" t="s">
        <v>29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</row>
    <row r="63" spans="1:18" ht="27">
      <c r="A63" s="28" t="s">
        <v>26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</row>
    <row r="64" spans="1:18" ht="41.25">
      <c r="A64" s="28" t="s">
        <v>30</v>
      </c>
      <c r="B64" s="6">
        <v>0</v>
      </c>
      <c r="C64" s="10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</row>
    <row r="65" spans="1:18" ht="41.25">
      <c r="A65" s="28" t="s">
        <v>28</v>
      </c>
      <c r="B65" s="6">
        <v>0</v>
      </c>
      <c r="C65" s="10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</row>
    <row r="68" spans="1:18" ht="13.5">
      <c r="A68" s="52" t="s">
        <v>7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</row>
  </sheetData>
  <sheetProtection/>
  <mergeCells count="16">
    <mergeCell ref="O1:R1"/>
    <mergeCell ref="N2:R2"/>
    <mergeCell ref="A68:R68"/>
    <mergeCell ref="A12:R12"/>
    <mergeCell ref="A13:R13"/>
    <mergeCell ref="A24:R24"/>
    <mergeCell ref="A39:R39"/>
    <mergeCell ref="A40:R40"/>
    <mergeCell ref="A51:R51"/>
    <mergeCell ref="B4:F4"/>
    <mergeCell ref="B5:F5"/>
    <mergeCell ref="G4:R4"/>
    <mergeCell ref="A9:A10"/>
    <mergeCell ref="B9:M9"/>
    <mergeCell ref="G5:R5"/>
    <mergeCell ref="A7:R7"/>
  </mergeCells>
  <printOptions/>
  <pageMargins left="0.4330708661417323" right="0.31496062992125984" top="0.2755905511811024" bottom="0.15748031496062992" header="0.15748031496062992" footer="0.31496062992125984"/>
  <pageSetup fitToHeight="2" fitToWidth="1" horizontalDpi="600" verticalDpi="600" orientation="landscape" paperSize="9" scale="58" r:id="rId1"/>
  <headerFooter>
    <oddHeader>&amp;C&amp;P</oddHeader>
  </headerFooter>
  <rowBreaks count="2" manualBreakCount="2">
    <brk id="36" max="18" man="1"/>
    <brk id="6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Ярухин Алексей Владимирович</dc:creator>
  <cp:keywords/>
  <dc:description/>
  <cp:lastModifiedBy>Елена Владимировна Медведева</cp:lastModifiedBy>
  <cp:lastPrinted>2023-11-05T07:51:25Z</cp:lastPrinted>
  <dcterms:created xsi:type="dcterms:W3CDTF">2016-10-20T12:03:55Z</dcterms:created>
  <dcterms:modified xsi:type="dcterms:W3CDTF">2023-12-08T13:15:11Z</dcterms:modified>
  <cp:category/>
  <cp:version/>
  <cp:contentType/>
  <cp:contentStatus/>
</cp:coreProperties>
</file>