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D50" i="1" l="1"/>
  <c r="C77" i="1"/>
  <c r="C79" i="1"/>
  <c r="L49" i="1"/>
  <c r="N62" i="1" l="1"/>
  <c r="L42" i="1" l="1"/>
  <c r="B92" i="1" l="1"/>
  <c r="J49" i="1" l="1"/>
  <c r="G49" i="1" l="1"/>
  <c r="S49" i="1"/>
  <c r="D76" i="1" l="1"/>
  <c r="D77" i="1"/>
  <c r="D78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D79" i="1"/>
  <c r="C78" i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D53" i="1" s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54" i="1" l="1"/>
  <c r="C92" i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<sst xmlns="http://schemas.openxmlformats.org/spreadsheetml/2006/main" count="275" uniqueCount="219">
  <si>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</si>
  <si>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</si>
  <si>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</si>
  <si>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</si>
  <si>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</si>
  <si>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</si>
  <si>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</si>
  <si>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</si>
  <si>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</si>
  <si>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</si>
  <si>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</si>
  <si>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</si>
  <si>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</si>
  <si>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</si>
  <si>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</si>
  <si>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</si>
  <si>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</si>
  <si>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</si>
  <si>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</si>
  <si>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</si>
  <si>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</si>
  <si>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</si>
  <si>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</si>
  <si>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</si>
  <si>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</si>
  <si>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</si>
  <si>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</si>
  <si>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</si>
  <si>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</si>
  <si>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</si>
  <si>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</si>
  <si>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</si>
  <si>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</si>
  <si>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</si>
  <si>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</si>
  <si>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</si>
  <si>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</si>
  <si>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</si>
  <si>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</si>
  <si>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</si>
  <si>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</si>
  <si>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</si>
  <si>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</si>
  <si>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</si>
  <si>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</si>
  <si>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</si>
  <si>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</si>
  <si>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</si>
  <si>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</si>
  <si>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</si>
  <si>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</si>
  <si>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</si>
  <si>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</si>
  <si>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</si>
  <si>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</si>
  <si>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</si>
  <si>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</si>
  <si>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</si>
  <si>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</si>
  <si>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</si>
  <si>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</si>
  <si>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</si>
  <si>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</si>
  <si>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</si>
  <si>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</si>
  <si>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</si>
  <si>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</si>
  <si>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</si>
  <si>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</si>
  <si>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</si>
  <si>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</si>
  <si>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</si>
  <si>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</si>
  <si>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</si>
  <si>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</si>
  <si>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</si>
  <si>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</si>
  <si>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</si>
  <si>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</si>
  <si>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</si>
  <si>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</si>
  <si>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</si>
  <si>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</si>
  <si>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</si>
  <si>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</si>
  <si>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</si>
  <si>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</si>
  <si>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</si>
  <si>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</si>
  <si>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</si>
  <si>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</si>
  <si>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</si>
  <si>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</si>
  <si>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</si>
  <si>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</si>
  <si>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</si>
  <si>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</si>
  <si>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</si>
  <si>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</si>
  <si>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</si>
  <si>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</si>
  <si>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</si>
  <si>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</si>
  <si>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</si>
  <si>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</si>
  <si>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</si>
  <si>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</si>
  <si>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</si>
  <si>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</si>
  <si>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</si>
  <si>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</si>
  <si>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</si>
  <si>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</si>
  <si>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</si>
  <si>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</si>
  <si>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</si>
  <si>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</si>
  <si>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</si>
  <si>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</si>
  <si>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</si>
  <si>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</si>
  <si>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</si>
  <si>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</si>
  <si>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</si>
  <si>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</si>
  <si>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</si>
  <si>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</si>
  <si>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</si>
  <si>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</si>
  <si>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</si>
  <si>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</si>
  <si>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</si>
  <si>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</si>
  <si>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</si>
  <si>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</si>
  <si>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</si>
  <si>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</si>
  <si>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</si>
  <si>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</si>
  <si>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</si>
  <si>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</si>
  <si>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</si>
  <si>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</si>
  <si>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</si>
  <si>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</si>
  <si>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</si>
  <si>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</si>
  <si>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</si>
  <si>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</si>
  <si>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</si>
  <si>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</si>
  <si>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</si>
  <si>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</si>
  <si>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</si>
  <si>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</si>
  <si>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</si>
  <si>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</si>
  <si>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</si>
  <si>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</si>
  <si>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</si>
  <si>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</si>
  <si>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</si>
  <si>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</si>
  <si>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</si>
  <si>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</si>
  <si>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</si>
  <si>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</si>
  <si>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</si>
  <si>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</si>
  <si>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</si>
  <si>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</si>
  <si>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</si>
  <si>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</si>
  <si>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</si>
  <si>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</si>
  <si>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</si>
  <si>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</si>
  <si>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</si>
  <si>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</si>
  <si>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</si>
  <si>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</si>
  <si>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</si>
  <si>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</si>
  <si>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</si>
  <si>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</si>
  <si>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</si>
  <si>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</si>
  <si>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</si>
  <si>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</si>
  <si>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</si>
  <si>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</si>
  <si>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</si>
  <si>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</si>
  <si>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</si>
  <si>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</si>
  <si>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</si>
  <si>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</si>
  <si>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</si>
  <si>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</si>
  <si>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</si>
  <si>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</si>
  <si>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</si>
  <si>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</si>
  <si>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</si>
  <si>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</si>
  <si>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</si>
  <si>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</si>
  <si>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</si>
  <si>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</si>
  <si>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</si>
  <si>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</si>
  <si>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</si>
  <si>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</si>
  <si>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</si>
  <si>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</si>
  <si>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</si>
  <si>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</si>
  <si>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</si>
  <si>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22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</si>
</sst>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48" activePane="bottomRight" state="frozen"/>
      <selection activeCell="A2" sqref="A2"/>
      <selection pane="topRight" activeCell="F2" sqref="F2"/>
      <selection pane="bottomLeft" activeCell="A7" sqref="A7"/>
      <selection pane="bottomRight" activeCell="A44" sqref="A44:XFD44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1" t="s">
        <v>218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2" t="s">
        <v>3</v>
      </c>
      <c r="B4" s="205" t="s">
        <v>214</v>
      </c>
      <c r="C4" s="208" t="s">
        <v>215</v>
      </c>
      <c r="D4" s="208" t="s">
        <v>216</v>
      </c>
      <c r="E4" s="211" t="s">
        <v>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2" t="s">
        <v>0</v>
      </c>
    </row>
    <row r="5" spans="1:26" s="2" customFormat="1" ht="87" customHeight="1" x14ac:dyDescent="0.25">
      <c r="A5" s="203"/>
      <c r="B5" s="206"/>
      <c r="C5" s="209"/>
      <c r="D5" s="209"/>
      <c r="E5" s="214" t="s">
        <v>5</v>
      </c>
      <c r="F5" s="214" t="s">
        <v>6</v>
      </c>
      <c r="G5" s="214" t="s">
        <v>7</v>
      </c>
      <c r="H5" s="214" t="s">
        <v>8</v>
      </c>
      <c r="I5" s="214" t="s">
        <v>9</v>
      </c>
      <c r="J5" s="214" t="s">
        <v>10</v>
      </c>
      <c r="K5" s="214" t="s">
        <v>11</v>
      </c>
      <c r="L5" s="214" t="s">
        <v>12</v>
      </c>
      <c r="M5" s="214" t="s">
        <v>13</v>
      </c>
      <c r="N5" s="214" t="s">
        <v>14</v>
      </c>
      <c r="O5" s="214" t="s">
        <v>15</v>
      </c>
      <c r="P5" s="214" t="s">
        <v>16</v>
      </c>
      <c r="Q5" s="214" t="s">
        <v>17</v>
      </c>
      <c r="R5" s="214" t="s">
        <v>18</v>
      </c>
      <c r="S5" s="214" t="s">
        <v>19</v>
      </c>
      <c r="T5" s="214" t="s">
        <v>20</v>
      </c>
      <c r="U5" s="214" t="s">
        <v>21</v>
      </c>
      <c r="V5" s="214" t="s">
        <v>22</v>
      </c>
      <c r="W5" s="214" t="s">
        <v>23</v>
      </c>
      <c r="X5" s="214" t="s">
        <v>24</v>
      </c>
      <c r="Y5" s="214" t="s">
        <v>25</v>
      </c>
    </row>
    <row r="6" spans="1:26" s="2" customFormat="1" ht="69.75" customHeight="1" thickBot="1" x14ac:dyDescent="0.3">
      <c r="A6" s="204"/>
      <c r="B6" s="207"/>
      <c r="C6" s="210"/>
      <c r="D6" s="210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199431</v>
      </c>
      <c r="C41" s="191">
        <f>SUM(E41:Y41)</f>
        <v>225755</v>
      </c>
      <c r="D41" s="15">
        <f t="shared" si="0"/>
        <v>1.1319955272750977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15912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18155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126515</v>
      </c>
      <c r="C42" s="23">
        <f>SUM(E42:Y42)</f>
        <v>215499.9</v>
      </c>
      <c r="D42" s="15">
        <f>C42/B42</f>
        <v>1.7033545429395724</v>
      </c>
      <c r="E42" s="134">
        <v>15464</v>
      </c>
      <c r="F42" s="112">
        <v>7260</v>
      </c>
      <c r="G42" s="112">
        <v>15597</v>
      </c>
      <c r="H42" s="112">
        <v>12780</v>
      </c>
      <c r="I42" s="112">
        <v>6110</v>
      </c>
      <c r="J42" s="112">
        <v>15700</v>
      </c>
      <c r="K42" s="112">
        <v>7386</v>
      </c>
      <c r="L42" s="112">
        <f>5152+4189+1456+131+222</f>
        <v>11150</v>
      </c>
      <c r="M42" s="112">
        <v>10230.9</v>
      </c>
      <c r="N42" s="112">
        <v>3432</v>
      </c>
      <c r="O42" s="112">
        <v>6358</v>
      </c>
      <c r="P42" s="112">
        <v>9755</v>
      </c>
      <c r="Q42" s="112">
        <v>12927</v>
      </c>
      <c r="R42" s="112">
        <v>12874</v>
      </c>
      <c r="S42" s="112">
        <v>10267</v>
      </c>
      <c r="T42" s="112">
        <v>8992</v>
      </c>
      <c r="U42" s="112">
        <v>9102</v>
      </c>
      <c r="V42" s="112">
        <v>4235</v>
      </c>
      <c r="W42" s="112">
        <v>7290</v>
      </c>
      <c r="X42" s="112">
        <v>18315</v>
      </c>
      <c r="Y42" s="112">
        <v>10275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0.6343798105610462</v>
      </c>
      <c r="C44" s="32">
        <f>C42/C41</f>
        <v>0.95457420655134984</v>
      </c>
      <c r="D44" s="15">
        <f t="shared" si="14"/>
        <v>1.5047361070761747</v>
      </c>
      <c r="E44" s="117">
        <f t="shared" ref="E44:Y44" si="15">E42/E41</f>
        <v>0.96049689440993791</v>
      </c>
      <c r="F44" s="117">
        <f t="shared" si="15"/>
        <v>1</v>
      </c>
      <c r="G44" s="117">
        <f t="shared" si="15"/>
        <v>0.99974360617909108</v>
      </c>
      <c r="H44" s="117">
        <f t="shared" si="15"/>
        <v>0.94652644052732926</v>
      </c>
      <c r="I44" s="117">
        <f t="shared" si="15"/>
        <v>0.96984126984126984</v>
      </c>
      <c r="J44" s="117">
        <f t="shared" si="15"/>
        <v>0.98667672197083967</v>
      </c>
      <c r="K44" s="117">
        <f t="shared" si="15"/>
        <v>0.68042376784891756</v>
      </c>
      <c r="L44" s="117">
        <f t="shared" si="15"/>
        <v>0.97499125568380551</v>
      </c>
      <c r="M44" s="117">
        <f t="shared" si="15"/>
        <v>1.0011644975046481</v>
      </c>
      <c r="N44" s="117">
        <f t="shared" si="15"/>
        <v>0.90962099125364426</v>
      </c>
      <c r="O44" s="117">
        <f>O42/O41</f>
        <v>0.90971526684790383</v>
      </c>
      <c r="P44" s="117">
        <f t="shared" si="15"/>
        <v>0.98535353535353531</v>
      </c>
      <c r="Q44" s="117">
        <f t="shared" si="15"/>
        <v>0.96218831410494976</v>
      </c>
      <c r="R44" s="117">
        <f t="shared" si="15"/>
        <v>0.9981392463947899</v>
      </c>
      <c r="S44" s="117">
        <f t="shared" si="15"/>
        <v>0.89123263888888893</v>
      </c>
      <c r="T44" s="117">
        <f>T42/T41</f>
        <v>0.88950440201800374</v>
      </c>
      <c r="U44" s="117">
        <f t="shared" si="15"/>
        <v>1</v>
      </c>
      <c r="V44" s="117">
        <f t="shared" si="15"/>
        <v>1.2740673886883274</v>
      </c>
      <c r="W44" s="117">
        <f t="shared" si="15"/>
        <v>0.80198019801980203</v>
      </c>
      <c r="X44" s="117">
        <f t="shared" si="15"/>
        <v>1.0088129991737813</v>
      </c>
      <c r="Y44" s="117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51842</v>
      </c>
      <c r="C45" s="23">
        <f>SUM(E45:Y45)</f>
        <v>95278.3</v>
      </c>
      <c r="D45" s="15">
        <f>C45/B45</f>
        <v>1.8378592646888623</v>
      </c>
      <c r="E45" s="118">
        <v>13992</v>
      </c>
      <c r="F45" s="118">
        <v>3986</v>
      </c>
      <c r="G45" s="118">
        <v>6670</v>
      </c>
      <c r="H45" s="118">
        <v>3832</v>
      </c>
      <c r="I45" s="118">
        <v>1536</v>
      </c>
      <c r="J45" s="118">
        <v>7180</v>
      </c>
      <c r="K45" s="118">
        <v>3859</v>
      </c>
      <c r="L45" s="118">
        <v>4260</v>
      </c>
      <c r="M45" s="118">
        <v>4402.6000000000004</v>
      </c>
      <c r="N45" s="118">
        <v>798</v>
      </c>
      <c r="O45" s="118">
        <v>1442</v>
      </c>
      <c r="P45" s="118">
        <v>2790</v>
      </c>
      <c r="Q45" s="118">
        <v>7337</v>
      </c>
      <c r="R45" s="118">
        <v>6605.5</v>
      </c>
      <c r="S45" s="118">
        <v>4325</v>
      </c>
      <c r="T45" s="118">
        <v>2518.1999999999998</v>
      </c>
      <c r="U45" s="118">
        <v>3927</v>
      </c>
      <c r="V45" s="118">
        <v>1600</v>
      </c>
      <c r="W45" s="118">
        <v>1490</v>
      </c>
      <c r="X45" s="118">
        <v>8378</v>
      </c>
      <c r="Y45" s="118">
        <v>4350</v>
      </c>
      <c r="Z45" s="21"/>
    </row>
    <row r="46" spans="1:29" s="2" customFormat="1" ht="30" customHeight="1" x14ac:dyDescent="0.25">
      <c r="A46" s="18" t="s">
        <v>54</v>
      </c>
      <c r="B46" s="23">
        <v>57089</v>
      </c>
      <c r="C46" s="23">
        <f>SUM(E46:Y46)</f>
        <v>95070.8</v>
      </c>
      <c r="D46" s="15">
        <f t="shared" si="14"/>
        <v>1.6653085533114962</v>
      </c>
      <c r="E46" s="93">
        <v>732</v>
      </c>
      <c r="F46" s="93">
        <v>2765</v>
      </c>
      <c r="G46" s="93">
        <v>6991</v>
      </c>
      <c r="H46" s="93">
        <v>8006</v>
      </c>
      <c r="I46" s="93">
        <v>3016</v>
      </c>
      <c r="J46" s="93">
        <v>7300</v>
      </c>
      <c r="K46" s="93">
        <v>2083</v>
      </c>
      <c r="L46" s="93">
        <v>5152</v>
      </c>
      <c r="M46" s="93">
        <v>3325.3</v>
      </c>
      <c r="N46" s="93">
        <v>2092</v>
      </c>
      <c r="O46" s="93">
        <v>4058</v>
      </c>
      <c r="P46" s="93">
        <v>5550</v>
      </c>
      <c r="Q46" s="93">
        <v>3837</v>
      </c>
      <c r="R46" s="93">
        <v>5712.5</v>
      </c>
      <c r="S46" s="93">
        <v>4800</v>
      </c>
      <c r="T46" s="93">
        <v>5075</v>
      </c>
      <c r="U46" s="93">
        <v>3782</v>
      </c>
      <c r="V46" s="93">
        <v>2443</v>
      </c>
      <c r="W46" s="93">
        <v>4784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369</v>
      </c>
      <c r="C47" s="23">
        <f>SUM(E47:Y47)</f>
        <v>2342</v>
      </c>
      <c r="D47" s="15">
        <f t="shared" si="14"/>
        <v>6.3468834688346885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>
        <v>1742</v>
      </c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847</v>
      </c>
      <c r="D48" s="15">
        <f t="shared" si="14"/>
        <v>11.293333333333333</v>
      </c>
      <c r="E48" s="118"/>
      <c r="F48" s="118"/>
      <c r="G48" s="118">
        <v>65</v>
      </c>
      <c r="H48" s="118">
        <v>27</v>
      </c>
      <c r="I48" s="118"/>
      <c r="J48" s="118"/>
      <c r="K48" s="118"/>
      <c r="L48" s="118"/>
      <c r="M48" s="118"/>
      <c r="N48" s="118">
        <v>60</v>
      </c>
      <c r="O48" s="118"/>
      <c r="P48" s="118"/>
      <c r="Q48" s="118">
        <v>170</v>
      </c>
      <c r="R48" s="118"/>
      <c r="S48" s="118"/>
      <c r="T48" s="118"/>
      <c r="U48" s="118">
        <v>150</v>
      </c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7026</v>
      </c>
      <c r="C49" s="23">
        <f>SUM(E49:Y49)</f>
        <v>12247</v>
      </c>
      <c r="D49" s="15">
        <f t="shared" si="14"/>
        <v>1.7430970680330202</v>
      </c>
      <c r="E49" s="93">
        <v>550</v>
      </c>
      <c r="F49" s="93">
        <v>150</v>
      </c>
      <c r="G49" s="93">
        <f>115+470</f>
        <v>585</v>
      </c>
      <c r="H49" s="93">
        <v>563</v>
      </c>
      <c r="I49" s="93">
        <v>517</v>
      </c>
      <c r="J49" s="93">
        <f>190+450</f>
        <v>640</v>
      </c>
      <c r="K49" s="93">
        <v>50</v>
      </c>
      <c r="L49" s="93">
        <f>222+131</f>
        <v>353</v>
      </c>
      <c r="M49" s="93">
        <v>2193</v>
      </c>
      <c r="N49" s="93">
        <v>240</v>
      </c>
      <c r="O49" s="93">
        <v>180</v>
      </c>
      <c r="P49" s="93">
        <v>545</v>
      </c>
      <c r="Q49" s="93">
        <v>605</v>
      </c>
      <c r="R49" s="93">
        <v>350</v>
      </c>
      <c r="S49" s="93">
        <f>63+950</f>
        <v>1013</v>
      </c>
      <c r="T49" s="93">
        <v>1023</v>
      </c>
      <c r="U49" s="93">
        <v>447</v>
      </c>
      <c r="V49" s="93">
        <v>40</v>
      </c>
      <c r="W49" s="93">
        <v>608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3006</v>
      </c>
      <c r="C51" s="23">
        <f t="shared" si="16"/>
        <v>81626</v>
      </c>
      <c r="D51" s="15"/>
      <c r="E51" s="118">
        <v>6800</v>
      </c>
      <c r="F51" s="118">
        <v>2013</v>
      </c>
      <c r="G51" s="118">
        <v>7010</v>
      </c>
      <c r="H51" s="118">
        <v>3995</v>
      </c>
      <c r="I51" s="118">
        <v>3229</v>
      </c>
      <c r="J51" s="118">
        <v>5900</v>
      </c>
      <c r="K51" s="118">
        <v>1396</v>
      </c>
      <c r="L51" s="118">
        <v>1981</v>
      </c>
      <c r="M51" s="118">
        <v>3680</v>
      </c>
      <c r="N51" s="118">
        <v>1396</v>
      </c>
      <c r="O51" s="118">
        <v>1130</v>
      </c>
      <c r="P51" s="118">
        <v>4715</v>
      </c>
      <c r="Q51" s="118">
        <v>8786</v>
      </c>
      <c r="R51" s="118">
        <v>6089</v>
      </c>
      <c r="S51" s="118"/>
      <c r="T51" s="118">
        <v>1990</v>
      </c>
      <c r="U51" s="118">
        <v>1780</v>
      </c>
      <c r="V51" s="118">
        <v>600</v>
      </c>
      <c r="W51" s="118">
        <v>3248</v>
      </c>
      <c r="X51" s="118">
        <v>12538</v>
      </c>
      <c r="Y51" s="118">
        <v>3350</v>
      </c>
      <c r="Z51" s="21"/>
    </row>
    <row r="52" spans="1:26" s="2" customFormat="1" ht="28.5" customHeight="1" outlineLevel="1" x14ac:dyDescent="0.25">
      <c r="A52" s="17" t="s">
        <v>162</v>
      </c>
      <c r="B52" s="23">
        <v>503</v>
      </c>
      <c r="C52" s="23">
        <f t="shared" si="16"/>
        <v>66663</v>
      </c>
      <c r="D52" s="15"/>
      <c r="E52" s="118"/>
      <c r="F52" s="118">
        <v>2013</v>
      </c>
      <c r="G52" s="118">
        <v>6120</v>
      </c>
      <c r="H52" s="118">
        <v>637</v>
      </c>
      <c r="I52" s="118">
        <v>3215</v>
      </c>
      <c r="J52" s="118">
        <v>5860</v>
      </c>
      <c r="K52" s="118">
        <v>1396</v>
      </c>
      <c r="L52" s="118"/>
      <c r="M52" s="118">
        <v>2500</v>
      </c>
      <c r="N52" s="118"/>
      <c r="O52" s="118">
        <v>405</v>
      </c>
      <c r="P52" s="118">
        <v>4715</v>
      </c>
      <c r="Q52" s="118">
        <v>8786</v>
      </c>
      <c r="R52" s="118">
        <v>4802</v>
      </c>
      <c r="S52" s="118">
        <v>7553</v>
      </c>
      <c r="T52" s="118"/>
      <c r="U52" s="118">
        <v>1519</v>
      </c>
      <c r="V52" s="118"/>
      <c r="W52" s="118">
        <v>3248</v>
      </c>
      <c r="X52" s="118">
        <v>12274</v>
      </c>
      <c r="Y52" s="118">
        <v>1620</v>
      </c>
      <c r="Z52" s="21"/>
    </row>
    <row r="53" spans="1:26" s="2" customFormat="1" ht="28.5" hidden="1" customHeight="1" x14ac:dyDescent="0.25">
      <c r="A53" s="190" t="s">
        <v>59</v>
      </c>
      <c r="B53" s="191">
        <v>5500</v>
      </c>
      <c r="C53" s="191">
        <f>SUM(E53:Y53)</f>
        <v>5122.5</v>
      </c>
      <c r="D53" s="165">
        <f t="shared" si="14"/>
        <v>0.93136363636363639</v>
      </c>
      <c r="E53" s="195">
        <v>98</v>
      </c>
      <c r="F53" s="195">
        <v>178</v>
      </c>
      <c r="G53" s="195">
        <v>674</v>
      </c>
      <c r="H53" s="118">
        <v>367</v>
      </c>
      <c r="I53" s="196">
        <v>15</v>
      </c>
      <c r="J53" s="195">
        <v>157</v>
      </c>
      <c r="K53" s="118">
        <v>605</v>
      </c>
      <c r="L53" s="195">
        <v>772</v>
      </c>
      <c r="M53" s="118">
        <v>243</v>
      </c>
      <c r="N53" s="195">
        <v>37</v>
      </c>
      <c r="O53" s="196">
        <v>198.5</v>
      </c>
      <c r="P53" s="196">
        <v>280</v>
      </c>
      <c r="Q53" s="196">
        <v>12</v>
      </c>
      <c r="R53" s="195">
        <v>453</v>
      </c>
      <c r="S53" s="196">
        <v>135</v>
      </c>
      <c r="T53" s="118">
        <v>41</v>
      </c>
      <c r="U53" s="195">
        <v>115</v>
      </c>
      <c r="V53" s="118">
        <v>30</v>
      </c>
      <c r="W53" s="195">
        <v>351</v>
      </c>
      <c r="X53" s="196">
        <v>361</v>
      </c>
      <c r="Y53" s="195"/>
      <c r="Z53" s="20"/>
    </row>
    <row r="54" spans="1:26" s="2" customFormat="1" ht="28.5" customHeight="1" x14ac:dyDescent="0.25">
      <c r="A54" s="31" t="s">
        <v>60</v>
      </c>
      <c r="B54" s="23">
        <v>489</v>
      </c>
      <c r="C54" s="23">
        <f t="shared" si="16"/>
        <v>3952</v>
      </c>
      <c r="D54" s="15">
        <f t="shared" si="14"/>
        <v>8.0817995910020457</v>
      </c>
      <c r="E54" s="118">
        <v>170</v>
      </c>
      <c r="F54" s="118">
        <v>115</v>
      </c>
      <c r="G54" s="118">
        <v>750</v>
      </c>
      <c r="H54" s="118">
        <v>273</v>
      </c>
      <c r="I54" s="118">
        <v>30</v>
      </c>
      <c r="J54" s="118">
        <v>43</v>
      </c>
      <c r="K54" s="118">
        <v>387</v>
      </c>
      <c r="L54" s="118">
        <v>688</v>
      </c>
      <c r="M54" s="118">
        <v>236</v>
      </c>
      <c r="N54" s="118">
        <v>26</v>
      </c>
      <c r="O54" s="118">
        <v>140</v>
      </c>
      <c r="P54" s="118">
        <v>136</v>
      </c>
      <c r="Q54" s="118">
        <v>13</v>
      </c>
      <c r="R54" s="118">
        <v>344.5</v>
      </c>
      <c r="S54" s="118">
        <v>82</v>
      </c>
      <c r="T54" s="118">
        <v>24.5</v>
      </c>
      <c r="U54" s="118">
        <v>75</v>
      </c>
      <c r="V54" s="118">
        <v>7</v>
      </c>
      <c r="W54" s="118">
        <v>161</v>
      </c>
      <c r="X54" s="118">
        <v>251</v>
      </c>
      <c r="Y54" s="118"/>
      <c r="Z54" s="20"/>
    </row>
    <row r="55" spans="1:26" s="193" customFormat="1" ht="28.5" hidden="1" customHeight="1" x14ac:dyDescent="0.25">
      <c r="A55" s="197" t="s">
        <v>52</v>
      </c>
      <c r="B55" s="198">
        <f>B54/B53</f>
        <v>8.890909090909091E-2</v>
      </c>
      <c r="C55" s="165">
        <f>C54/C53</f>
        <v>0.77149829184968277</v>
      </c>
      <c r="D55" s="165">
        <f t="shared" si="14"/>
        <v>8.6773836506610529</v>
      </c>
      <c r="E55" s="199">
        <f t="shared" ref="E55:X55" si="17">E54/E53</f>
        <v>1.7346938775510203</v>
      </c>
      <c r="F55" s="199">
        <f t="shared" si="17"/>
        <v>0.6460674157303371</v>
      </c>
      <c r="G55" s="199">
        <f t="shared" si="17"/>
        <v>1.1127596439169138</v>
      </c>
      <c r="H55" s="117">
        <f t="shared" si="17"/>
        <v>0.7438692098092643</v>
      </c>
      <c r="I55" s="199">
        <f t="shared" si="17"/>
        <v>2</v>
      </c>
      <c r="J55" s="199">
        <f t="shared" si="17"/>
        <v>0.27388535031847133</v>
      </c>
      <c r="K55" s="117">
        <f t="shared" si="17"/>
        <v>0.63966942148760331</v>
      </c>
      <c r="L55" s="199">
        <f t="shared" si="17"/>
        <v>0.89119170984455953</v>
      </c>
      <c r="M55" s="117">
        <f t="shared" si="17"/>
        <v>0.9711934156378601</v>
      </c>
      <c r="N55" s="199">
        <f t="shared" si="17"/>
        <v>0.70270270270270274</v>
      </c>
      <c r="O55" s="117">
        <f t="shared" si="17"/>
        <v>0.70528967254408059</v>
      </c>
      <c r="P55" s="117">
        <f t="shared" si="17"/>
        <v>0.48571428571428571</v>
      </c>
      <c r="Q55" s="199">
        <f t="shared" si="17"/>
        <v>1.0833333333333333</v>
      </c>
      <c r="R55" s="199">
        <f t="shared" si="17"/>
        <v>0.76048565121412803</v>
      </c>
      <c r="S55" s="199">
        <f t="shared" si="17"/>
        <v>0.6074074074074074</v>
      </c>
      <c r="T55" s="117">
        <f t="shared" si="17"/>
        <v>0.59756097560975607</v>
      </c>
      <c r="U55" s="199">
        <f t="shared" si="17"/>
        <v>0.65217391304347827</v>
      </c>
      <c r="V55" s="117">
        <f t="shared" si="17"/>
        <v>0.23333333333333334</v>
      </c>
      <c r="W55" s="199">
        <f t="shared" si="17"/>
        <v>0.45868945868945871</v>
      </c>
      <c r="X55" s="199">
        <f t="shared" si="17"/>
        <v>0.6952908587257618</v>
      </c>
      <c r="Y55" s="199"/>
      <c r="Z55" s="200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collapsed="1" x14ac:dyDescent="0.25">
      <c r="A57" s="190" t="s">
        <v>153</v>
      </c>
      <c r="B57" s="191">
        <v>900</v>
      </c>
      <c r="C57" s="191">
        <f t="shared" si="16"/>
        <v>831</v>
      </c>
      <c r="D57" s="165">
        <f t="shared" si="14"/>
        <v>0.92333333333333334</v>
      </c>
      <c r="E57" s="195">
        <v>12</v>
      </c>
      <c r="F57" s="195">
        <v>105</v>
      </c>
      <c r="G57" s="195">
        <v>72</v>
      </c>
      <c r="H57" s="195"/>
      <c r="I57" s="196">
        <v>7</v>
      </c>
      <c r="J57" s="195">
        <v>9</v>
      </c>
      <c r="K57" s="118">
        <v>121</v>
      </c>
      <c r="L57" s="195">
        <v>70</v>
      </c>
      <c r="M57" s="118">
        <v>47</v>
      </c>
      <c r="N57" s="195">
        <v>5</v>
      </c>
      <c r="O57" s="196">
        <v>45</v>
      </c>
      <c r="P57" s="196">
        <v>100</v>
      </c>
      <c r="Q57" s="195"/>
      <c r="R57" s="195">
        <v>3</v>
      </c>
      <c r="S57" s="196">
        <v>20</v>
      </c>
      <c r="T57" s="118">
        <v>20</v>
      </c>
      <c r="U57" s="195"/>
      <c r="V57" s="118">
        <v>0</v>
      </c>
      <c r="W57" s="195">
        <v>95</v>
      </c>
      <c r="X57" s="196">
        <v>94</v>
      </c>
      <c r="Y57" s="196">
        <v>6</v>
      </c>
      <c r="Z57" s="20"/>
    </row>
    <row r="58" spans="1:26" s="2" customFormat="1" ht="28.5" customHeight="1" x14ac:dyDescent="0.25">
      <c r="A58" s="31" t="s">
        <v>154</v>
      </c>
      <c r="B58" s="27">
        <v>182</v>
      </c>
      <c r="C58" s="27">
        <f t="shared" si="16"/>
        <v>419.5</v>
      </c>
      <c r="D58" s="15">
        <f t="shared" si="14"/>
        <v>2.3049450549450547</v>
      </c>
      <c r="E58" s="93">
        <v>23</v>
      </c>
      <c r="F58" s="93"/>
      <c r="G58" s="93">
        <v>80</v>
      </c>
      <c r="H58" s="93"/>
      <c r="I58" s="93"/>
      <c r="J58" s="93">
        <v>7</v>
      </c>
      <c r="K58" s="93">
        <v>60</v>
      </c>
      <c r="L58" s="93">
        <v>30</v>
      </c>
      <c r="M58" s="93">
        <v>35</v>
      </c>
      <c r="N58" s="122"/>
      <c r="O58" s="93">
        <v>23</v>
      </c>
      <c r="P58" s="93">
        <v>44</v>
      </c>
      <c r="Q58" s="93"/>
      <c r="R58" s="93"/>
      <c r="S58" s="93">
        <v>10</v>
      </c>
      <c r="T58" s="93">
        <v>2.5</v>
      </c>
      <c r="U58" s="93"/>
      <c r="V58" s="93"/>
      <c r="W58" s="93">
        <v>10</v>
      </c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0.20222222222222222</v>
      </c>
      <c r="C59" s="9">
        <f>C58/C57</f>
        <v>0.50481347773766549</v>
      </c>
      <c r="D59" s="15">
        <f t="shared" si="14"/>
        <v>2.496330384417027</v>
      </c>
      <c r="E59" s="115">
        <f>E58/E57</f>
        <v>1.9166666666666667</v>
      </c>
      <c r="F59" s="115">
        <f t="shared" ref="F59:Y59" si="18">F58/F57</f>
        <v>0</v>
      </c>
      <c r="G59" s="115">
        <f t="shared" si="18"/>
        <v>1.1111111111111112</v>
      </c>
      <c r="H59" s="115"/>
      <c r="I59" s="115">
        <f t="shared" si="18"/>
        <v>0</v>
      </c>
      <c r="J59" s="115">
        <f t="shared" si="18"/>
        <v>0.77777777777777779</v>
      </c>
      <c r="K59" s="115">
        <f t="shared" si="18"/>
        <v>0.49586776859504134</v>
      </c>
      <c r="L59" s="115">
        <f t="shared" si="18"/>
        <v>0.42857142857142855</v>
      </c>
      <c r="M59" s="115">
        <f t="shared" si="18"/>
        <v>0.74468085106382975</v>
      </c>
      <c r="N59" s="115">
        <f t="shared" si="18"/>
        <v>0</v>
      </c>
      <c r="O59" s="115">
        <f t="shared" si="18"/>
        <v>0.51111111111111107</v>
      </c>
      <c r="P59" s="115">
        <f t="shared" si="18"/>
        <v>0.44</v>
      </c>
      <c r="Q59" s="115"/>
      <c r="R59" s="115">
        <f t="shared" si="18"/>
        <v>0</v>
      </c>
      <c r="S59" s="115">
        <f t="shared" si="18"/>
        <v>0.5</v>
      </c>
      <c r="T59" s="115">
        <f t="shared" si="18"/>
        <v>0.125</v>
      </c>
      <c r="U59" s="115"/>
      <c r="V59" s="115"/>
      <c r="W59" s="115">
        <f t="shared" si="18"/>
        <v>0.10526315789473684</v>
      </c>
      <c r="X59" s="115">
        <f t="shared" si="18"/>
        <v>1</v>
      </c>
      <c r="Y59" s="115">
        <f t="shared" si="18"/>
        <v>0.16666666666666666</v>
      </c>
      <c r="Z59" s="20"/>
    </row>
    <row r="60" spans="1:26" s="2" customFormat="1" ht="30" customHeight="1" x14ac:dyDescent="0.25">
      <c r="A60" s="13" t="s">
        <v>188</v>
      </c>
      <c r="B60" s="27">
        <v>231</v>
      </c>
      <c r="C60" s="27">
        <f t="shared" si="16"/>
        <v>621.48</v>
      </c>
      <c r="D60" s="15">
        <f t="shared" si="14"/>
        <v>2.6903896103896106</v>
      </c>
      <c r="E60" s="93"/>
      <c r="F60" s="93"/>
      <c r="G60" s="93">
        <v>520</v>
      </c>
      <c r="H60" s="122"/>
      <c r="I60" s="93"/>
      <c r="J60" s="93">
        <v>10</v>
      </c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8690</v>
      </c>
      <c r="C62" s="27">
        <f>SUM(E62:Y62)</f>
        <v>26550</v>
      </c>
      <c r="D62" s="15">
        <f>C62/B62</f>
        <v>3.0552359033371692</v>
      </c>
      <c r="E62" s="118">
        <f>E64+E67+E68+E70+E74+E73+E75</f>
        <v>2100</v>
      </c>
      <c r="F62" s="118">
        <f>F64+F67+F68+F70+F74+F73+F75</f>
        <v>906</v>
      </c>
      <c r="G62" s="118">
        <f>G64+G67+G68+G70+G74+G73+G75</f>
        <v>1490</v>
      </c>
      <c r="H62" s="118">
        <f>H64+H67+H68+H70+H74+H73+H75</f>
        <v>1142</v>
      </c>
      <c r="I62" s="118">
        <f t="shared" ref="I62:Y62" si="19">I64+I67+I68+I70+I74+I73+I75</f>
        <v>1060</v>
      </c>
      <c r="J62" s="118">
        <f t="shared" si="19"/>
        <v>5300</v>
      </c>
      <c r="K62" s="118">
        <f t="shared" si="19"/>
        <v>262</v>
      </c>
      <c r="L62" s="118">
        <f t="shared" si="19"/>
        <v>1117</v>
      </c>
      <c r="M62" s="118">
        <f t="shared" si="19"/>
        <v>1551</v>
      </c>
      <c r="N62" s="118">
        <f t="shared" si="19"/>
        <v>475</v>
      </c>
      <c r="O62" s="118"/>
      <c r="P62" s="118">
        <f t="shared" si="19"/>
        <v>297</v>
      </c>
      <c r="Q62" s="118">
        <f t="shared" si="19"/>
        <v>2319</v>
      </c>
      <c r="R62" s="118">
        <f t="shared" si="19"/>
        <v>664</v>
      </c>
      <c r="S62" s="118">
        <f t="shared" si="19"/>
        <v>1926</v>
      </c>
      <c r="T62" s="118">
        <f t="shared" si="19"/>
        <v>1250</v>
      </c>
      <c r="U62" s="118">
        <f t="shared" si="19"/>
        <v>1952</v>
      </c>
      <c r="V62" s="118"/>
      <c r="W62" s="118">
        <f t="shared" si="19"/>
        <v>977</v>
      </c>
      <c r="X62" s="118">
        <f t="shared" si="19"/>
        <v>1412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v>9950</v>
      </c>
      <c r="C63" s="27">
        <f>SUM(E63:Y63)</f>
        <v>29776.25</v>
      </c>
      <c r="D63" s="15">
        <f t="shared" si="14"/>
        <v>2.9925879396984927</v>
      </c>
      <c r="E63" s="118">
        <f>E69+E71+E72</f>
        <v>110</v>
      </c>
      <c r="F63" s="118">
        <f t="shared" ref="F63:Y63" si="20">F69+F71+F72</f>
        <v>676</v>
      </c>
      <c r="G63" s="118">
        <f t="shared" si="20"/>
        <v>2690</v>
      </c>
      <c r="H63" s="118">
        <f t="shared" si="20"/>
        <v>1511</v>
      </c>
      <c r="I63" s="118">
        <f t="shared" si="20"/>
        <v>930</v>
      </c>
      <c r="J63" s="118">
        <f t="shared" si="20"/>
        <v>1750</v>
      </c>
      <c r="K63" s="118">
        <f t="shared" si="20"/>
        <v>654</v>
      </c>
      <c r="L63" s="118">
        <f t="shared" si="20"/>
        <v>2451.65</v>
      </c>
      <c r="M63" s="118">
        <f t="shared" si="20"/>
        <v>797</v>
      </c>
      <c r="N63" s="118">
        <f t="shared" si="20"/>
        <v>928</v>
      </c>
      <c r="O63" s="118">
        <f t="shared" si="20"/>
        <v>1052</v>
      </c>
      <c r="P63" s="118">
        <f t="shared" si="20"/>
        <v>1595</v>
      </c>
      <c r="Q63" s="118">
        <f t="shared" si="20"/>
        <v>2469</v>
      </c>
      <c r="R63" s="118">
        <f t="shared" si="20"/>
        <v>167.6</v>
      </c>
      <c r="S63" s="118">
        <f t="shared" si="20"/>
        <v>794</v>
      </c>
      <c r="T63" s="118">
        <f t="shared" si="20"/>
        <v>2393</v>
      </c>
      <c r="U63" s="118">
        <f t="shared" si="20"/>
        <v>701</v>
      </c>
      <c r="V63" s="118">
        <f t="shared" si="20"/>
        <v>652</v>
      </c>
      <c r="W63" s="118">
        <f t="shared" si="20"/>
        <v>849</v>
      </c>
      <c r="X63" s="118">
        <f t="shared" si="20"/>
        <v>4357</v>
      </c>
      <c r="Y63" s="118">
        <f t="shared" si="20"/>
        <v>2249</v>
      </c>
      <c r="Z63" s="21"/>
    </row>
    <row r="64" spans="1:26" s="2" customFormat="1" ht="30" customHeight="1" x14ac:dyDescent="0.25">
      <c r="A64" s="18" t="s">
        <v>62</v>
      </c>
      <c r="B64" s="23">
        <v>336</v>
      </c>
      <c r="C64" s="27">
        <f t="shared" si="16"/>
        <v>940</v>
      </c>
      <c r="D64" s="15">
        <f t="shared" si="14"/>
        <v>2.7976190476190474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2329</v>
      </c>
      <c r="C67" s="23">
        <f>SUM(E67:Y67)</f>
        <v>11913</v>
      </c>
      <c r="D67" s="15">
        <f t="shared" si="14"/>
        <v>5.1150708458565912</v>
      </c>
      <c r="E67" s="109">
        <v>2100</v>
      </c>
      <c r="F67" s="109">
        <v>300</v>
      </c>
      <c r="G67" s="109">
        <v>150</v>
      </c>
      <c r="H67" s="109">
        <v>90</v>
      </c>
      <c r="I67" s="109">
        <v>130</v>
      </c>
      <c r="J67" s="109">
        <v>2300</v>
      </c>
      <c r="K67" s="109"/>
      <c r="L67" s="109">
        <v>650</v>
      </c>
      <c r="M67" s="109"/>
      <c r="N67" s="109"/>
      <c r="O67" s="109"/>
      <c r="P67" s="109">
        <v>297</v>
      </c>
      <c r="Q67" s="109">
        <v>1446</v>
      </c>
      <c r="R67" s="109">
        <v>520</v>
      </c>
      <c r="S67" s="109">
        <v>1816</v>
      </c>
      <c r="T67" s="109"/>
      <c r="U67" s="109"/>
      <c r="V67" s="109">
        <v>115</v>
      </c>
      <c r="W67" s="109">
        <v>977</v>
      </c>
      <c r="X67" s="109">
        <v>872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2810</v>
      </c>
      <c r="C68" s="23">
        <f>SUM(E68:Y68)</f>
        <v>6669</v>
      </c>
      <c r="D68" s="15">
        <f t="shared" si="14"/>
        <v>2.3733096085409251</v>
      </c>
      <c r="E68" s="109"/>
      <c r="F68" s="109">
        <v>506</v>
      </c>
      <c r="G68" s="109"/>
      <c r="H68" s="109">
        <v>775</v>
      </c>
      <c r="I68" s="109">
        <v>930</v>
      </c>
      <c r="J68" s="109">
        <v>750</v>
      </c>
      <c r="K68" s="109">
        <v>262</v>
      </c>
      <c r="L68" s="109">
        <v>70</v>
      </c>
      <c r="M68" s="109">
        <v>1551</v>
      </c>
      <c r="N68" s="109">
        <v>365</v>
      </c>
      <c r="O68" s="109"/>
      <c r="P68" s="109"/>
      <c r="Q68" s="109">
        <v>200</v>
      </c>
      <c r="R68" s="109">
        <v>70</v>
      </c>
      <c r="S68" s="109"/>
      <c r="T68" s="109">
        <v>1190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937</v>
      </c>
      <c r="C69" s="23">
        <f t="shared" si="21"/>
        <v>11784</v>
      </c>
      <c r="D69" s="15"/>
      <c r="E69" s="109"/>
      <c r="F69" s="109">
        <v>396</v>
      </c>
      <c r="G69" s="109">
        <v>850</v>
      </c>
      <c r="H69" s="109">
        <v>540</v>
      </c>
      <c r="I69" s="109">
        <v>500</v>
      </c>
      <c r="J69" s="109">
        <v>290</v>
      </c>
      <c r="K69" s="109"/>
      <c r="L69" s="109">
        <v>941</v>
      </c>
      <c r="M69" s="109">
        <v>450</v>
      </c>
      <c r="N69" s="109">
        <v>582</v>
      </c>
      <c r="O69" s="109">
        <v>465</v>
      </c>
      <c r="P69" s="109">
        <v>1010</v>
      </c>
      <c r="Q69" s="109">
        <v>195</v>
      </c>
      <c r="R69" s="109">
        <v>150</v>
      </c>
      <c r="S69" s="109">
        <v>439</v>
      </c>
      <c r="T69" s="109">
        <v>1917</v>
      </c>
      <c r="U69" s="109">
        <v>340</v>
      </c>
      <c r="V69" s="109">
        <v>600</v>
      </c>
      <c r="W69" s="109">
        <v>246</v>
      </c>
      <c r="X69" s="109">
        <v>1075</v>
      </c>
      <c r="Y69" s="109">
        <v>798</v>
      </c>
      <c r="Z69" s="21"/>
    </row>
    <row r="70" spans="1:26" s="2" customFormat="1" ht="30" customHeight="1" x14ac:dyDescent="0.25">
      <c r="A70" s="18" t="s">
        <v>68</v>
      </c>
      <c r="B70" s="23">
        <v>1746</v>
      </c>
      <c r="C70" s="23">
        <f t="shared" si="21"/>
        <v>5247</v>
      </c>
      <c r="D70" s="15">
        <f t="shared" si="14"/>
        <v>3.0051546391752577</v>
      </c>
      <c r="E70" s="109"/>
      <c r="F70" s="109"/>
      <c r="G70" s="109">
        <v>450</v>
      </c>
      <c r="H70" s="109"/>
      <c r="I70" s="109"/>
      <c r="J70" s="109">
        <v>2250</v>
      </c>
      <c r="K70" s="109"/>
      <c r="L70" s="109">
        <v>397</v>
      </c>
      <c r="M70" s="109"/>
      <c r="N70" s="109">
        <v>110</v>
      </c>
      <c r="O70" s="109"/>
      <c r="P70" s="109"/>
      <c r="Q70" s="109">
        <v>230</v>
      </c>
      <c r="R70" s="109"/>
      <c r="S70" s="109"/>
      <c r="T70" s="109"/>
      <c r="U70" s="109">
        <v>1300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5881</v>
      </c>
      <c r="C71" s="23">
        <f t="shared" si="21"/>
        <v>13852.65</v>
      </c>
      <c r="D71" s="15">
        <f t="shared" si="14"/>
        <v>2.3554922632205408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204</v>
      </c>
      <c r="L71" s="123">
        <v>1444.65</v>
      </c>
      <c r="M71" s="109">
        <v>30</v>
      </c>
      <c r="N71" s="109">
        <v>346</v>
      </c>
      <c r="O71" s="109">
        <v>359</v>
      </c>
      <c r="P71" s="109">
        <v>376</v>
      </c>
      <c r="Q71" s="109">
        <v>2033</v>
      </c>
      <c r="R71" s="109"/>
      <c r="S71" s="109">
        <v>229</v>
      </c>
      <c r="T71" s="109">
        <v>405</v>
      </c>
      <c r="U71" s="109">
        <v>361</v>
      </c>
      <c r="V71" s="109">
        <v>35</v>
      </c>
      <c r="W71" s="109">
        <v>265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3129</v>
      </c>
      <c r="C72" s="23">
        <f t="shared" si="21"/>
        <v>4139.6000000000004</v>
      </c>
      <c r="D72" s="15">
        <f t="shared" si="14"/>
        <v>1.3229785874081177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450</v>
      </c>
      <c r="L72" s="109">
        <v>66</v>
      </c>
      <c r="M72" s="109">
        <v>317</v>
      </c>
      <c r="N72" s="109"/>
      <c r="O72" s="109">
        <v>228</v>
      </c>
      <c r="P72" s="174">
        <v>209</v>
      </c>
      <c r="Q72" s="109">
        <v>241</v>
      </c>
      <c r="R72" s="109">
        <v>17.600000000000001</v>
      </c>
      <c r="S72" s="109">
        <v>126</v>
      </c>
      <c r="T72" s="109">
        <v>71</v>
      </c>
      <c r="U72" s="109"/>
      <c r="V72" s="109">
        <v>17</v>
      </c>
      <c r="W72" s="109">
        <v>338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47</v>
      </c>
      <c r="C73" s="23">
        <f t="shared" si="21"/>
        <v>976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110</v>
      </c>
      <c r="T73" s="109"/>
      <c r="U73" s="109">
        <v>352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1299</v>
      </c>
      <c r="C74" s="23">
        <f t="shared" si="21"/>
        <v>643</v>
      </c>
      <c r="D74" s="15">
        <f t="shared" si="14"/>
        <v>0.49499615088529636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443</v>
      </c>
      <c r="R74" s="109">
        <v>60</v>
      </c>
      <c r="S74" s="109"/>
      <c r="T74" s="109">
        <v>60</v>
      </c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277</v>
      </c>
      <c r="D75" s="15">
        <f t="shared" si="14"/>
        <v>1.6294117647058823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75</v>
      </c>
      <c r="C77" s="19">
        <f>SUM(E77:Y77)</f>
        <v>122.2</v>
      </c>
      <c r="D77" s="15">
        <f t="shared" si="14"/>
        <v>1.6293333333333333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32</v>
      </c>
      <c r="C79" s="23">
        <f>SUM(E79:Y79)</f>
        <v>119.2</v>
      </c>
      <c r="D79" s="15">
        <f t="shared" si="14"/>
        <v>3.7250000000000001</v>
      </c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4</v>
      </c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42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14573.2</v>
      </c>
      <c r="D86" s="15">
        <f t="shared" si="14"/>
        <v>5.1116099614170469</v>
      </c>
      <c r="E86" s="152">
        <f>(E42-E87)</f>
        <v>754</v>
      </c>
      <c r="F86" s="152">
        <f t="shared" ref="F86:Y86" si="22">(F42-F87)</f>
        <v>1000</v>
      </c>
      <c r="G86" s="152">
        <f t="shared" si="22"/>
        <v>96</v>
      </c>
      <c r="H86" s="152">
        <f t="shared" si="22"/>
        <v>1492</v>
      </c>
      <c r="I86" s="152">
        <f t="shared" si="22"/>
        <v>115</v>
      </c>
      <c r="J86" s="152">
        <f t="shared" si="22"/>
        <v>0</v>
      </c>
      <c r="K86" s="152">
        <f t="shared" si="22"/>
        <v>209</v>
      </c>
      <c r="L86" s="152">
        <f t="shared" si="22"/>
        <v>85</v>
      </c>
      <c r="M86" s="152">
        <f t="shared" si="22"/>
        <v>1540.8999999999996</v>
      </c>
      <c r="N86" s="152">
        <f t="shared" si="22"/>
        <v>722</v>
      </c>
      <c r="O86" s="152">
        <f t="shared" si="22"/>
        <v>834</v>
      </c>
      <c r="P86" s="152">
        <f t="shared" si="22"/>
        <v>1444</v>
      </c>
      <c r="Q86" s="152">
        <f t="shared" si="22"/>
        <v>1056</v>
      </c>
      <c r="R86" s="152">
        <f t="shared" si="22"/>
        <v>442</v>
      </c>
      <c r="S86" s="152">
        <f t="shared" si="22"/>
        <v>465</v>
      </c>
      <c r="T86" s="152">
        <f t="shared" si="22"/>
        <v>1782.3000000000002</v>
      </c>
      <c r="U86" s="152">
        <f t="shared" si="22"/>
        <v>0</v>
      </c>
      <c r="V86" s="152">
        <f t="shared" si="22"/>
        <v>528</v>
      </c>
      <c r="W86" s="152">
        <f t="shared" si="22"/>
        <v>1393</v>
      </c>
      <c r="X86" s="152">
        <f t="shared" si="22"/>
        <v>160</v>
      </c>
      <c r="Y86" s="152">
        <f t="shared" si="22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>
        <f>B42+B54+B58+B62+B63</f>
        <v>145826</v>
      </c>
      <c r="C92" s="39">
        <f>C42+C54+C58+C62+C63</f>
        <v>276197.65000000002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customHeight="1" outlineLevel="1" x14ac:dyDescent="0.2">
      <c r="A210" s="31" t="s">
        <v>125</v>
      </c>
      <c r="B210" s="27"/>
      <c r="C210" s="27">
        <f>SUM(E210:Y210)</f>
        <v>40</v>
      </c>
      <c r="D210" s="15"/>
      <c r="E210" s="35"/>
      <c r="F210" s="35"/>
      <c r="G210" s="35"/>
      <c r="H210" s="35"/>
      <c r="I210" s="35"/>
      <c r="J210" s="35"/>
      <c r="K210" s="46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109"/>
      <c r="X210" s="35"/>
      <c r="Y210" s="35">
        <v>40</v>
      </c>
    </row>
    <row r="211" spans="1:35" s="47" customFormat="1" ht="30" hidden="1" customHeight="1" x14ac:dyDescent="0.2">
      <c r="A211" s="11" t="s">
        <v>126</v>
      </c>
      <c r="B211" s="49">
        <f>B210/B209</f>
        <v>0</v>
      </c>
      <c r="C211" s="49">
        <f>C210/C209</f>
        <v>4.6716965265936327E-4</v>
      </c>
      <c r="D211" s="15" t="e">
        <f t="shared" si="117"/>
        <v>#DIV/0!</v>
      </c>
      <c r="E211" s="69">
        <f t="shared" ref="E211:Y211" si="118">E210/E209</f>
        <v>0</v>
      </c>
      <c r="F211" s="69">
        <f t="shared" si="118"/>
        <v>0</v>
      </c>
      <c r="G211" s="69">
        <f t="shared" si="118"/>
        <v>0</v>
      </c>
      <c r="H211" s="69">
        <f t="shared" si="118"/>
        <v>0</v>
      </c>
      <c r="I211" s="69">
        <f t="shared" si="118"/>
        <v>0</v>
      </c>
      <c r="J211" s="69">
        <f t="shared" si="118"/>
        <v>0</v>
      </c>
      <c r="K211" s="69">
        <f t="shared" si="118"/>
        <v>0</v>
      </c>
      <c r="L211" s="69">
        <f t="shared" si="118"/>
        <v>0</v>
      </c>
      <c r="M211" s="69">
        <f t="shared" si="118"/>
        <v>0</v>
      </c>
      <c r="N211" s="69">
        <f t="shared" si="118"/>
        <v>0</v>
      </c>
      <c r="O211" s="69">
        <f t="shared" si="118"/>
        <v>0</v>
      </c>
      <c r="P211" s="69">
        <f t="shared" si="118"/>
        <v>0</v>
      </c>
      <c r="Q211" s="69">
        <f t="shared" si="118"/>
        <v>0</v>
      </c>
      <c r="R211" s="69">
        <f t="shared" si="118"/>
        <v>0</v>
      </c>
      <c r="S211" s="69">
        <f t="shared" si="118"/>
        <v>0</v>
      </c>
      <c r="T211" s="69">
        <f t="shared" si="118"/>
        <v>0</v>
      </c>
      <c r="U211" s="69">
        <f t="shared" si="118"/>
        <v>0</v>
      </c>
      <c r="V211" s="69">
        <f t="shared" si="118"/>
        <v>0</v>
      </c>
      <c r="W211" s="189">
        <f t="shared" si="118"/>
        <v>0</v>
      </c>
      <c r="X211" s="69">
        <f t="shared" si="118"/>
        <v>0</v>
      </c>
      <c r="Y211" s="69">
        <f t="shared" si="118"/>
        <v>8.1383519837232958E-3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18"/>
      <c r="Y245" s="218"/>
    </row>
    <row r="246" spans="1:25" ht="20.25" hidden="1" customHeight="1" x14ac:dyDescent="0.25">
      <c r="A246" s="216"/>
      <c r="B246" s="217"/>
      <c r="C246" s="217"/>
      <c r="D246" s="217"/>
      <c r="E246" s="217"/>
      <c r="F246" s="217"/>
      <c r="G246" s="217"/>
      <c r="H246" s="217"/>
      <c r="I246" s="217"/>
      <c r="J246" s="217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2023-05-22T05:10:38Z</cp:lastPrinted>
  <dcterms:created xsi:type="dcterms:W3CDTF">2017-06-08T05:54:08Z</dcterms:created>
  <dcterms:modified xsi:type="dcterms:W3CDTF">2023-05-22T05:10:40Z</dcterms:modified>
</cp:coreProperties>
</file>