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.1-перечень " sheetId="1" state="visible" r:id="rId3"/>
    <sheet name="прил.2-освоение" sheetId="2" state="visible" r:id="rId4"/>
    <sheet name="прил.3-ОС к б-у" sheetId="3" state="visible" r:id="rId5"/>
    <sheet name="прил.4-ввод-2024" sheetId="4" state="visible" r:id="rId6"/>
    <sheet name="прил.5-ввод-2025" sheetId="5" state="visible" r:id="rId7"/>
    <sheet name="прилож.6 -ввод в об экспл." sheetId="6" state="visible" r:id="rId8"/>
    <sheet name="Лист2" sheetId="7" state="hidden" r:id="rId9"/>
    <sheet name="прил.7-Источн. финанс." sheetId="8" state="visible" r:id="rId10"/>
    <sheet name="0" sheetId="9" state="hidden" r:id="rId11"/>
  </sheets>
  <externalReferences>
    <externalReference r:id="rId1"/>
    <externalReference r:id="rId2"/>
  </externalReferences>
  <definedNames>
    <definedName name="_xlnm._FilterDatabase" localSheetId="0" hidden="1">'прил.1-перечень '!$C$14</definedName>
    <definedName name="_xlnm.Print_Area" localSheetId="0">'прил.1-перечень '!$A$1:$AO$28</definedName>
    <definedName name="_xlnm.Print_Area" localSheetId="1">'прил.2-освоение'!$A$1:$S$28</definedName>
    <definedName name="_xlnm._FilterDatabase" localSheetId="2" hidden="1">'прил.3-ОС к б-у'!#REF!</definedName>
    <definedName name="_xlnm.Print_Area" localSheetId="2">'прил.3-ОС к б-у'!$B$1:$AI$32</definedName>
    <definedName name="_xlnm.Print_Area" localSheetId="3">'прил.4-ввод-2024'!$B$1:$AM$31</definedName>
    <definedName name="_xlnm.Print_Area" localSheetId="4">'прил.5-ввод-2025'!$B$1:$AQ$14</definedName>
    <definedName name="_xlnm.Print_Area" localSheetId="5">'прилож.6 -ввод в об экспл.'!$A$1:$J$43</definedName>
    <definedName name="_xlnm._FilterDatabase" localSheetId="6" hidden="1">'Лист2'!$B$1:$B$54</definedName>
    <definedName name="_xlnm.Print_Area" localSheetId="7" hidden="0">'прил.7-Источн. финанс.'!$A$1:$J$86</definedName>
    <definedName name="_xlnm._FilterDatabase" localSheetId="0" hidden="1">'прил.1-перечень '!$C$14</definedName>
    <definedName name="_xlnm._FilterDatabase" localSheetId="6" hidden="1">'Лист2'!$B$1:$B$54</definedName>
  </definedNames>
  <calcPr/>
</workbook>
</file>

<file path=xl/sharedStrings.xml><?xml version="1.0" encoding="utf-8"?>
<sst xmlns="http://schemas.openxmlformats.org/spreadsheetml/2006/main" count="441" uniqueCount="441">
  <si>
    <t xml:space="preserve">Перечни инвестиционных проектов</t>
  </si>
  <si>
    <t xml:space="preserve">Раздел 1.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</si>
  <si>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</si>
  <si>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Номер группы инвестиционных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</si>
  <si>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</si>
  <si>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</si>
  <si>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Фактический объем финансирования на 01.01.2023 года, млн рублей 
(с НДС) </t>
  </si>
  <si>
    <t xml:space="preserve">Год начала  реализации инвестиционного проекта</t>
  </si>
  <si>
    <t xml:space="preserve">Год окончания реализации 
инвестиционного проекта</t>
  </si>
  <si>
    <t xml:space="preserve">Полная сметная стоимость инвестицион-
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</si>
  <si>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млн.рублей (с НДС)</t>
  </si>
  <si>
    <t xml:space="preserve">Остаток финансирования капитальных вложений в прогнозных ценах соответствующих лет,  млн.рублей (с НДС) </t>
  </si>
  <si>
    <t xml:space="preserve">Финансирование капитальных вложений 
 в прогнозных ценах соответствующих лет, млн. рублей (с НДС)</t>
  </si>
  <si>
    <t xml:space="preserve">Утвержденный план 2024 года</t>
  </si>
  <si>
    <t xml:space="preserve">Утвержденный план 2025 года</t>
  </si>
  <si>
    <t xml:space="preserve">Утвержденный план 2026 года</t>
  </si>
  <si>
    <t xml:space="preserve">Утвержденный план 2027 года</t>
  </si>
  <si>
    <t xml:space="preserve">Утвержденный план 2028 года</t>
  </si>
  <si>
    <t xml:space="preserve">Итого (план)</t>
  </si>
  <si>
    <t xml:space="preserve"> План</t>
  </si>
  <si>
    <t xml:space="preserve">План </t>
  </si>
  <si>
    <t xml:space="preserve">в базисном уровне цен, млн.рублей(с НДС)</t>
  </si>
  <si>
    <t xml:space="preserve">в ценах, сложившихся ко времени составления сметной документации, млн рублей (с НДС)</t>
  </si>
  <si>
    <t xml:space="preserve">месяц и год составления сметной документации</t>
  </si>
  <si>
    <t>План</t>
  </si>
  <si>
    <t xml:space="preserve">План 
на 01.01.2024 года </t>
  </si>
  <si>
    <t xml:space="preserve">Общий объем финансирования, в том числе за счет:</t>
  </si>
  <si>
    <t xml:space="preserve">федерального бюджета</t>
  </si>
  <si>
    <t xml:space="preserve">бюджетов субъектов Российской Федерации</t>
  </si>
  <si>
    <t xml:space="preserve"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</si>
  <si>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</si>
  <si>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</si>
  <si>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</si>
  <si>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</si>
  <si>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</si>
  <si>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</si>
  <si>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</si>
  <si>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</si>
  <si>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</si>
  <si>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</si>
  <si>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</si>
  <si>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</si>
  <si>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</si>
  <si>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</si>
  <si>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</si>
  <si>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</si>
  <si>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</si>
  <si>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</si>
  <si>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</si>
  <si>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</si>
  <si>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</si>
  <si>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</si>
  <si>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</si>
  <si>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</si>
  <si>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</si>
  <si>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</si>
  <si>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12</t>
  </si>
  <si>
    <t>13</t>
  </si>
  <si>
    <t>14</t>
  </si>
  <si>
    <t>15</t>
  </si>
  <si>
    <t>16</t>
  </si>
  <si>
    <t>1</t>
  </si>
  <si>
    <t xml:space="preserve">ВСЕГО по инвестиционной программе, в том числе:</t>
  </si>
  <si>
    <t>1.1</t>
  </si>
  <si>
    <t xml:space="preserve">Приобретение компьютеров Intel Core i5</t>
  </si>
  <si>
    <t>I_002</t>
  </si>
  <si>
    <t xml:space="preserve">Приобретение компьютеров в 2025 году</t>
  </si>
  <si>
    <t>О_073</t>
  </si>
  <si>
    <t xml:space="preserve">Приобретение компьютеров Intel Core i5 в 2026 году</t>
  </si>
  <si>
    <t>L_029</t>
  </si>
  <si>
    <t xml:space="preserve">Создание интеллектуальной системы учета электрической энергии (мощности)</t>
  </si>
  <si>
    <t>K_020</t>
  </si>
  <si>
    <t xml:space="preserve">Приобретение и внедрение собственного биллинга</t>
  </si>
  <si>
    <t>М_047</t>
  </si>
  <si>
    <t xml:space="preserve">Приобретение программно-аппаратных комплексов для организации удаленного обслуживания</t>
  </si>
  <si>
    <t>М_051</t>
  </si>
  <si>
    <t xml:space="preserve">Приобретение компьютеров Intel Core I5 в 2027 году</t>
  </si>
  <si>
    <t>М_054</t>
  </si>
  <si>
    <t xml:space="preserve">Разработка и внедрение собственного интерактивного цифрового пользовательского интерфейса</t>
  </si>
  <si>
    <t>N_061</t>
  </si>
  <si>
    <t xml:space="preserve">Приобретение серверного оборудования в 2024 году</t>
  </si>
  <si>
    <t>N_067</t>
  </si>
  <si>
    <t xml:space="preserve">Приобретение серверного оборудования в 2025 году</t>
  </si>
  <si>
    <t>N_068</t>
  </si>
  <si>
    <t xml:space="preserve">Приобретение серверного оборудования в 2026 году</t>
  </si>
  <si>
    <t>N_069</t>
  </si>
  <si>
    <t xml:space="preserve">Приобретение серверного оборудования в 2027 году</t>
  </si>
  <si>
    <t>N_070</t>
  </si>
  <si>
    <t xml:space="preserve">Приобретение серверного оборудования в 2028 году</t>
  </si>
  <si>
    <t>N_071</t>
  </si>
  <si>
    <t xml:space="preserve">Приобретение компьютеров в 2028 году</t>
  </si>
  <si>
    <t>N_072</t>
  </si>
  <si>
    <t xml:space="preserve">Приложение № 2 к приказу  </t>
  </si>
  <si>
    <t xml:space="preserve">Раздел 2. План освоения капитальных вложений по инвестиционным проектам</t>
  </si>
  <si>
    <t xml:space="preserve"> полное наименование субъекта электроэнергетики</t>
  </si>
  <si>
    <t xml:space="preserve">  Наименование инвестиционного проекта 
(группы инвестиционных проектов)</t>
  </si>
  <si>
    <t xml:space="preserve">Год окончания реализации инвестиционного проекта</t>
  </si>
  <si>
    <r>
      <t xml:space="preserve"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1"/>
        <rFont val="Times New Roman"/>
      </rPr>
      <t xml:space="preserve"> </t>
    </r>
    <r>
      <rPr>
        <sz val="11"/>
        <rFont val="Times New Roman"/>
      </rPr>
      <t xml:space="preserve">в базисном уровне цен, млн.рублей (без НДС)</t>
    </r>
  </si>
  <si>
    <t xml:space="preserve">Оценка полной стоимости 
в прогнозных ценах 
соответствующих лет, 
млн. рублей (без НДС)</t>
  </si>
  <si>
    <t xml:space="preserve">Остаток освоения капитальных вложений, 
млн.рублей
(без НДС)</t>
  </si>
  <si>
    <t xml:space="preserve">Освоения капитальных вложений 
в прогнозных ценах соответствующих лет, 
млн. рублей (без НДС)</t>
  </si>
  <si>
    <t xml:space="preserve">План на 
01.01.2024 года</t>
  </si>
  <si>
    <t xml:space="preserve">2024
 год</t>
  </si>
  <si>
    <t xml:space="preserve">2025
 год</t>
  </si>
  <si>
    <t xml:space="preserve">2026
год</t>
  </si>
  <si>
    <t xml:space="preserve">2027
 год</t>
  </si>
  <si>
    <t xml:space="preserve">2028
 год</t>
  </si>
  <si>
    <t xml:space="preserve">Итого                                     (план)</t>
  </si>
  <si>
    <t xml:space="preserve">Всего, в т.ч.:</t>
  </si>
  <si>
    <t xml:space="preserve">проектно-изыскательские работы</t>
  </si>
  <si>
    <t xml:space="preserve">строительные работы, реконструк-ция, монтаж оборудования</t>
  </si>
  <si>
    <t>оборудование</t>
  </si>
  <si>
    <t xml:space="preserve">прочие затраты</t>
  </si>
  <si>
    <t xml:space="preserve">в базисном уровне цен</t>
  </si>
  <si>
    <t xml:space="preserve">в прогнозных ценах соответствующих 
лет</t>
  </si>
  <si>
    <t xml:space="preserve">Утвержденный план</t>
  </si>
  <si>
    <t>14.2</t>
  </si>
  <si>
    <t>14.3</t>
  </si>
  <si>
    <t>14.4</t>
  </si>
  <si>
    <t>14.5</t>
  </si>
  <si>
    <t>14.6</t>
  </si>
  <si>
    <t>нд</t>
  </si>
  <si>
    <t xml:space="preserve">Плановые показатели реализации инвестиционной программы</t>
  </si>
  <si>
    <t xml:space="preserve">Раздел 1. План принятия основных средств и нематериальных активов к бухгалтерскому учету</t>
  </si>
  <si>
    <t xml:space="preserve">Первоначальная стоимость принимаемых к учету основных средств и нематериальных активов, млн.рублей (без НДС)</t>
  </si>
  <si>
    <t xml:space="preserve">Принятие основных средств и нематериальных активов к бухгалтерскому учету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</si>
  <si>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</si>
  <si>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</si>
  <si>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</si>
  <si>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</si>
  <si>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</si>
  <si>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>Итого</t>
  </si>
  <si>
    <t xml:space="preserve">нематериальные активы</t>
  </si>
  <si>
    <t xml:space="preserve">основные
 средства</t>
  </si>
  <si>
    <t xml:space="preserve">млн. рублей (без НДС)</t>
  </si>
  <si>
    <t>шт.</t>
  </si>
  <si>
    <t>5.1.1</t>
  </si>
  <si>
    <t>5.1.2</t>
  </si>
  <si>
    <t>5.1.3</t>
  </si>
  <si>
    <t>5.2.1</t>
  </si>
  <si>
    <t>5.2.2</t>
  </si>
  <si>
    <t>5.2.3</t>
  </si>
  <si>
    <t>5.3.1</t>
  </si>
  <si>
    <t>5.3.2</t>
  </si>
  <si>
    <t>5.3.3</t>
  </si>
  <si>
    <t>5.4.1</t>
  </si>
  <si>
    <t>5.4.2</t>
  </si>
  <si>
    <t>5.4.3</t>
  </si>
  <si>
    <t>5.5.1</t>
  </si>
  <si>
    <t>5.5.2</t>
  </si>
  <si>
    <t>5.5.3</t>
  </si>
  <si>
    <t>6.1.1</t>
  </si>
  <si>
    <t>6.1.2</t>
  </si>
  <si>
    <t>6.1.3</t>
  </si>
  <si>
    <t xml:space="preserve">ВСЕГО по инвестиционной программе, 
в том числе:</t>
  </si>
  <si>
    <t xml:space="preserve">План ввода основных средств</t>
  </si>
  <si>
    <t xml:space="preserve">Раздел 1.1. План принятия основных средств и нематериальных активов к бухгалтерскому учету на 2024 год 
с распределением по кварталам</t>
  </si>
  <si>
    <t xml:space="preserve">Номер группы инвести-ционных проектов</t>
  </si>
  <si>
    <t xml:space="preserve">Идентификатор 
инвестиционного проекта</t>
  </si>
  <si>
    <t xml:space="preserve">Утвержденный план принятия основных средств и нематериальных активов к бухгалтерскому учету на год 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</si>
  <si>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</si>
  <si>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</si>
  <si>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</si>
  <si>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</si>
  <si>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утвержденный  план за год</t>
  </si>
  <si>
    <t xml:space="preserve">основные средства</t>
  </si>
  <si>
    <t xml:space="preserve">млн.рублей (без НДС)</t>
  </si>
  <si>
    <t xml:space="preserve">Однофазный счетчик с возможностью подключения к ИСУ, шт. </t>
  </si>
  <si>
    <t xml:space="preserve">Трехфазный счетчик прямого включения с возможностью подключения к ИСУ, шт. </t>
  </si>
  <si>
    <t xml:space="preserve">Трехфазный счетчик трансформаторного включения с возможностью подключения к  ИСУ, шт. </t>
  </si>
  <si>
    <t xml:space="preserve">Измерительные трансформаторы тока, шт.</t>
  </si>
  <si>
    <t xml:space="preserve">Управляемый коммутатор, шт.</t>
  </si>
  <si>
    <t xml:space="preserve">Система хранения данных, шт.</t>
  </si>
  <si>
    <t xml:space="preserve">Сервер, шт.</t>
  </si>
  <si>
    <t>4.1.1</t>
  </si>
  <si>
    <t>4.1.2</t>
  </si>
  <si>
    <t>4.1.3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</si>
  <si>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</si>
  <si>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</si>
  <si>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</si>
  <si>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</si>
  <si>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</si>
  <si>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</si>
  <si>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</si>
  <si>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</si>
  <si>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</si>
  <si>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</si>
  <si>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</si>
  <si>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</si>
  <si>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</si>
  <si>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</si>
  <si>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</si>
  <si>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</si>
  <si>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</si>
  <si>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</si>
  <si>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</si>
  <si>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</si>
  <si>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</si>
  <si>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</si>
  <si>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</si>
  <si>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</si>
  <si>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</si>
  <si>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</si>
  <si>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</si>
  <si>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</si>
  <si>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11</t>
  </si>
  <si>
    <t xml:space="preserve">Раздел 1.2. План принятия основных средств и нематериальных активов к бухгалтерскому учету на 2025 год 
с распределением по кварталам</t>
  </si>
  <si>
    <t xml:space="preserve">Трансформаторы тока, шт.</t>
  </si>
  <si>
    <t>4.1.4</t>
  </si>
  <si>
    <t>4.1.5</t>
  </si>
  <si>
    <t>4.1.6</t>
  </si>
  <si>
    <t>4.4.7</t>
  </si>
  <si>
    <t xml:space="preserve">Раздел 2. Ввод объектов инвестиционной деятельности (мощностей) в эксплуатацию</t>
  </si>
  <si>
    <t xml:space="preserve">полное наименование субъекта электроэнергетики</t>
  </si>
  <si>
    <t xml:space="preserve">Идентифика-тор инвестицион-ного проекта</t>
  </si>
  <si>
    <t xml:space="preserve">Характеристика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</si>
  <si>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</si>
  <si>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</si>
  <si>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</si>
  <si>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</si>
  <si>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</si>
  <si>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</si>
  <si>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Итого </t>
  </si>
  <si>
    <t xml:space="preserve">Утвержден-
ный план</t>
  </si>
  <si>
    <t xml:space="preserve">объект основных средств</t>
  </si>
  <si>
    <t xml:space="preserve">Компьютер персональный Intel Core i5</t>
  </si>
  <si>
    <t>O_073</t>
  </si>
  <si>
    <t xml:space="preserve">Компьютер персональный Intel Core i6</t>
  </si>
  <si>
    <t xml:space="preserve">Однофазный счетчик с возможностью подключения к ИСУ </t>
  </si>
  <si>
    <t xml:space="preserve">Трехфазный счетчик прямого включения с возможностью подключения к ИСУ </t>
  </si>
  <si>
    <t xml:space="preserve">Трехфазный счетчик трансформаторного включения 
с возможностью подключения к  ИСУ </t>
  </si>
  <si>
    <t xml:space="preserve">Измерительные трансформаторы тока</t>
  </si>
  <si>
    <t xml:space="preserve">Программно-аппаратный комплекс 
для организации удаленного обслуживания</t>
  </si>
  <si>
    <t xml:space="preserve">Модернизация системы АИИС КУЭ ОРЭМ </t>
  </si>
  <si>
    <t>N_058</t>
  </si>
  <si>
    <t xml:space="preserve">АИИС КУЭ оптового рынка электроэнергии</t>
  </si>
  <si>
    <t xml:space="preserve">Управляемый коммутатор</t>
  </si>
  <si>
    <t xml:space="preserve">Система хранения данных</t>
  </si>
  <si>
    <t>Сервер</t>
  </si>
  <si>
    <t xml:space="preserve">Полка расширения</t>
  </si>
  <si>
    <t xml:space="preserve">Технологическое присоединение, всего</t>
  </si>
  <si>
    <t xml:space="preserve">Реконструкция, модернизация, техническое перевооружение, всего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</si>
  <si>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</si>
  <si>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Прочее новое строительство объектов электросетевого хозяйства, всего</t>
  </si>
  <si>
    <t xml:space="preserve">Покупка земельных участков для целей реализации инвестиционных проектов, всего</t>
  </si>
  <si>
    <t xml:space="preserve">Прочие инвестиционные проекты, всего</t>
  </si>
  <si>
    <t xml:space="preserve">Наименование субъекта Российской Федерации</t>
  </si>
  <si>
    <t xml:space="preserve">Технологическое присоединение, всего, в том числе: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</si>
  <si>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</si>
  <si>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</si>
  <si>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</si>
  <si>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</si>
  <si>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</si>
  <si>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</si>
  <si>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</si>
  <si>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</si>
  <si>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</si>
  <si>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</si>
  <si>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</si>
  <si>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</si>
  <si>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 xml:space="preserve">Технологическое присоединение объектов по производству электрической энергии,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</si>
  <si>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</si>
  <si>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</si>
  <si>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</si>
  <si>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</si>
  <si>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</si>
  <si>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</si>
  <si>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</si>
  <si>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</si>
  <si>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</si>
  <si>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</si>
  <si>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</si>
  <si>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</si>
  <si>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Реконструкция, модернизация, техническое перевооружение, всего, в том числе: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</si>
  <si>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</si>
  <si>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</si>
  <si>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</si>
  <si>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</si>
  <si>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</si>
  <si>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</si>
  <si>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</si>
  <si>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</si>
  <si>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</si>
  <si>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</si>
  <si>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</si>
  <si>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</si>
  <si>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"Установка приборов учета, класс напряжения 0,22 (0,4) кВ, всего, в том числе:"</t>
  </si>
  <si>
    <t>1.2.3.2</t>
  </si>
  <si>
    <t xml:space="preserve">"Установка приборов учета, класс напряжения 6 (10) кВ, всего, в том числе:"</t>
  </si>
  <si>
    <t>1.2.3.3</t>
  </si>
  <si>
    <t xml:space="preserve">"Установка приборов учета, класс напряжения 35 кВ, всего, в том числе:"</t>
  </si>
  <si>
    <t>1.2.3.4</t>
  </si>
  <si>
    <t xml:space="preserve">"Установка приборов учета, класс напряжения 110 кВ и выше, всего, в том числе:"</t>
  </si>
  <si>
    <t>1.2.3.5</t>
  </si>
  <si>
    <t xml:space="preserve">"Включение приборов учета в систему сбора и передачи данных, класс напряжения 0,22 (0,4) кВ, всего, в том числе:"</t>
  </si>
  <si>
    <t>1.2.3.6</t>
  </si>
  <si>
    <t xml:space="preserve">"Включение приборов учета в систему сбора и передачи данных, класс напряжения 6 (10) кВ, всего, в том числе:"</t>
  </si>
  <si>
    <t>1.2.3.7</t>
  </si>
  <si>
    <t xml:space="preserve">"Включение приборов учета в систему сбора и передачи данных, класс напряжения 35 кВ, всего, в том числе:"</t>
  </si>
  <si>
    <t>1.2.3.8</t>
  </si>
  <si>
    <t xml:space="preserve">"Включение приборов учета в систему сбора и передачи данных, класс напряжения 110 кВ и выше, всего, в том числе:"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</si>
  <si>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</si>
  <si>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</si>
  <si>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</si>
  <si>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</si>
  <si>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</si>
  <si>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</si>
  <si>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</si>
  <si>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</si>
  <si>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 xml:space="preserve">Прочее новое строительство объектов электросетевого хозяйства, всего, в том числе:</t>
  </si>
  <si>
    <t xml:space="preserve">Покупка земельных участков для целей реализации инвестиционных проектов, всего, в том числе:</t>
  </si>
  <si>
    <t xml:space="preserve">Прочие инвестиционные проекты, всего, в том числе:</t>
  </si>
  <si>
    <t xml:space="preserve">Раздел 3. Источники финансирования инвистиционной программы</t>
  </si>
  <si>
    <t xml:space="preserve">Всего по инвестиционной программе</t>
  </si>
  <si>
    <t xml:space="preserve">№ п/п</t>
  </si>
  <si>
    <t>Показатель</t>
  </si>
  <si>
    <t xml:space="preserve">Ед. изм.</t>
  </si>
  <si>
    <t xml:space="preserve">2019 год</t>
  </si>
  <si>
    <t>Факт</t>
  </si>
  <si>
    <t xml:space="preserve">
Утверж-денный план</t>
  </si>
  <si>
    <t>4</t>
  </si>
  <si>
    <t>4.1</t>
  </si>
  <si>
    <t>4.2</t>
  </si>
  <si>
    <t>4.3</t>
  </si>
  <si>
    <t>4.4</t>
  </si>
  <si>
    <t>4.5</t>
  </si>
  <si>
    <t xml:space="preserve">Источники финансирования инвестиционной программы всего (строка I+строка II), в том числе:</t>
  </si>
  <si>
    <t xml:space="preserve">млн рублей</t>
  </si>
  <si>
    <t>I</t>
  </si>
  <si>
    <t xml:space="preserve">Собственные средства всего, в том числе:</t>
  </si>
  <si>
    <t>-</t>
  </si>
  <si>
    <t xml:space="preserve">Прибыль, направляемая на инвестиции, в том числе:</t>
  </si>
  <si>
    <t>1.1.1</t>
  </si>
  <si>
    <t xml:space="preserve">полученная от реализации продукции и оказанных услуг по регулируемым ценам (тарифам):</t>
  </si>
  <si>
    <t xml:space="preserve">производства и поставки электрической энергии и мощности</t>
  </si>
  <si>
    <t>1.1.1.1.1</t>
  </si>
  <si>
    <t xml:space="preserve">производство и поставка электрической энергии на оптовом рынке электрической энергии и мощности</t>
  </si>
  <si>
    <t>1.1.1.1.2</t>
  </si>
  <si>
    <t xml:space="preserve">производство и поставка электрической мощности на оптовом рынке электрической энергии и мощности</t>
  </si>
  <si>
    <t>1.1.1.1.3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</si>
  <si>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</si>
  <si>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производства и поставки тепловой энергии (мощности)</t>
  </si>
  <si>
    <t xml:space="preserve">оказания услуг по передаче электрической энергии</t>
  </si>
  <si>
    <t>1.1.1.4</t>
  </si>
  <si>
    <t xml:space="preserve">оказания услуг по передаче тепловой энергии, теплоносителя</t>
  </si>
  <si>
    <t>1.1.1.5</t>
  </si>
  <si>
    <t xml:space="preserve">от технологического присоединения, в том числе</t>
  </si>
  <si>
    <t>1.1.1.5.1</t>
  </si>
  <si>
    <t xml:space="preserve"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</si>
  <si>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</si>
  <si>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</si>
  <si>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</si>
  <si>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 xml:space="preserve">от технологического присоединения потребителей</t>
  </si>
  <si>
    <t>1.1.1.5.2.а</t>
  </si>
  <si>
    <t>1.1.1.6</t>
  </si>
  <si>
    <t xml:space="preserve">реализации электрической энергии и мощности</t>
  </si>
  <si>
    <t>1.1.1.7</t>
  </si>
  <si>
    <t xml:space="preserve">реализации тепловой энергии (мощности)</t>
  </si>
  <si>
    <t>1.1.1.8</t>
  </si>
  <si>
    <t xml:space="preserve">оказания услуг по оперативно-диспетчерскому управлению в электроэнергетике всего,
 в том числе:</t>
  </si>
  <si>
    <t>1.1.1.8.1</t>
  </si>
  <si>
    <t xml:space="preserve">в части управления технологическими режимами </t>
  </si>
  <si>
    <t>1.1.1.8.2</t>
  </si>
  <si>
    <t xml:space="preserve">в части обеспечения надежности</t>
  </si>
  <si>
    <t>1.1.2</t>
  </si>
  <si>
    <t xml:space="preserve">прибыль от продажи электрической энергии (мощности) по нерегулируемым ценам, всего в том числе:</t>
  </si>
  <si>
    <t>1.1.2.3</t>
  </si>
  <si>
    <t>1.1.3</t>
  </si>
  <si>
    <t xml:space="preserve">прочая прибыль</t>
  </si>
  <si>
    <t>1.2</t>
  </si>
  <si>
    <t xml:space="preserve">Амортизация основных средств всего, в том числе:</t>
  </si>
  <si>
    <t>1.2.1</t>
  </si>
  <si>
    <t xml:space="preserve">текущая амортизация, учтенная в ценах (тарифах) всего, в том числе:</t>
  </si>
  <si>
    <t xml:space="preserve">производство и поставка электрической энергии и мощности</t>
  </si>
  <si>
    <t>1.2.1.1.1</t>
  </si>
  <si>
    <t>1.2.1.1.2</t>
  </si>
  <si>
    <t>1.2.1.1.3</t>
  </si>
  <si>
    <t xml:space="preserve">производство и поставка тепловой энергии (мощности)</t>
  </si>
  <si>
    <t>1.2.1.3</t>
  </si>
  <si>
    <t xml:space="preserve">оказание услуг по передаче электрической энергии</t>
  </si>
  <si>
    <t>1.2.1.4</t>
  </si>
  <si>
    <t xml:space="preserve">оказание услуг по передаче тепловой энергии, теплоносителя</t>
  </si>
  <si>
    <t>1.2.1.5</t>
  </si>
  <si>
    <t xml:space="preserve">реализация электрической энергии и мощности</t>
  </si>
  <si>
    <t>1.2.1.6</t>
  </si>
  <si>
    <t>1.2.1.7</t>
  </si>
  <si>
    <t xml:space="preserve">оказание услуг по оперативно-диспетчерскому управлению в электроэнергетике всего, 
в том числе:</t>
  </si>
  <si>
    <t>1.2.1.7.1</t>
  </si>
  <si>
    <t>1.2.1.7.2</t>
  </si>
  <si>
    <t>1.2.2</t>
  </si>
  <si>
    <t xml:space="preserve">прочая текущая амортизация </t>
  </si>
  <si>
    <t>1.2.3</t>
  </si>
  <si>
    <t xml:space="preserve">недоиспользованная амортизация прошлых лет всего, в том числе:</t>
  </si>
  <si>
    <t>1.2.3.1.1</t>
  </si>
  <si>
    <t>1.2.3.1.2.</t>
  </si>
  <si>
    <t>1.2.3.1.3</t>
  </si>
  <si>
    <t>1.2.3.7.1</t>
  </si>
  <si>
    <t>1.2.3.7.2</t>
  </si>
  <si>
    <t>1.3</t>
  </si>
  <si>
    <t xml:space="preserve">Возврат налога на добавленную стоимость</t>
  </si>
  <si>
    <t>1.4</t>
  </si>
  <si>
    <t xml:space="preserve">Прочие собственные средства </t>
  </si>
  <si>
    <t>1.4.1</t>
  </si>
  <si>
    <t xml:space="preserve">средства от эмиссии акций</t>
  </si>
  <si>
    <t>1.4.2</t>
  </si>
  <si>
    <t xml:space="preserve">остаток собственных средств на начало года</t>
  </si>
  <si>
    <t>II</t>
  </si>
  <si>
    <t xml:space="preserve">Привлеченные средства всего, в том числе:</t>
  </si>
  <si>
    <t>2.1</t>
  </si>
  <si>
    <t>Кредиты</t>
  </si>
  <si>
    <t>2.2</t>
  </si>
  <si>
    <t xml:space="preserve">Облигационные займы</t>
  </si>
  <si>
    <t>2.3</t>
  </si>
  <si>
    <t>Вексели</t>
  </si>
  <si>
    <t>2.4</t>
  </si>
  <si>
    <t xml:space="preserve">Займы организаций</t>
  </si>
  <si>
    <t>2.5</t>
  </si>
  <si>
    <t xml:space="preserve">Бюджетное финансирование</t>
  </si>
  <si>
    <t>2.5.1</t>
  </si>
  <si>
    <t xml:space="preserve">средства федерального бюджета</t>
  </si>
  <si>
    <t>2.5.1.1</t>
  </si>
  <si>
    <t xml:space="preserve">в том числе средства федерального бюджета, недоиспользованные в прошлых периодах</t>
  </si>
  <si>
    <t>2.5.2</t>
  </si>
  <si>
    <t xml:space="preserve">средства консолидированного бюджета субъекта Российской Федерации</t>
  </si>
  <si>
    <t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</si>
  <si>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</si>
  <si>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>2.6</t>
  </si>
  <si>
    <t xml:space="preserve">Использование лизинга</t>
  </si>
  <si>
    <t>2.7</t>
  </si>
  <si>
    <t xml:space="preserve">Прочие привлеченные средства</t>
  </si>
  <si>
    <t>нетар.</t>
  </si>
  <si>
    <t>тар.</t>
  </si>
  <si>
    <t>2023-2028</t>
  </si>
  <si>
    <t xml:space="preserve">Минпромэнерго Чувашии от 01.11.2024 № 01-04/93</t>
  </si>
  <si>
    <t xml:space="preserve">Приложение № 1 к приказу  </t>
  </si>
  <si>
    <t xml:space="preserve">Приложение № 3 к приказу </t>
  </si>
  <si>
    <t xml:space="preserve">Приложение № 4 к приказу  </t>
  </si>
  <si>
    <t xml:space="preserve">Приложение № 5 к приказу </t>
  </si>
  <si>
    <t xml:space="preserve">Приложение № 6 к приказу  </t>
  </si>
  <si>
    <t xml:space="preserve">Приложение № 7 к приказу  </t>
  </si>
  <si>
    <t xml:space="preserve">Акционерное общество «Чувашская энергосбытовая компания»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</si>
</sst>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6">
    <numFmt numFmtId="160" formatCode="_-* #,##0.00_р_._-;\-* #,##0.00_р_._-;_-* &quot;-&quot;??_р_._-;_-@_-"/>
    <numFmt numFmtId="161" formatCode="#,##0_ ;\-#,##0\ "/>
    <numFmt numFmtId="162" formatCode="_-* #,##0.00\ _р_._-;\-* #,##0.00\ _р_._-;_-* &quot;-&quot;??\ _р_._-;_-@_-"/>
    <numFmt numFmtId="163" formatCode="#,##0.0"/>
    <numFmt numFmtId="164" formatCode="#,##0.000;#,##0.000;;"/>
    <numFmt numFmtId="165" formatCode="0.00000_ ;\-0.00000\ "/>
    <numFmt numFmtId="166" formatCode="#,##0.00000;#,##0.00000;;"/>
    <numFmt numFmtId="167" formatCode="#,##0.00000;#,##0.00000;"/>
    <numFmt numFmtId="168" formatCode="0.00000;&quot;-&quot;0.00000;;@"/>
    <numFmt numFmtId="169" formatCode="#,##0.000;#,##0.000;"/>
    <numFmt numFmtId="170" formatCode="0.000;\-0.000;;@"/>
    <numFmt numFmtId="171" formatCode="#,##0.000"/>
    <numFmt numFmtId="172" formatCode="#,##0.00000"/>
    <numFmt numFmtId="173" formatCode="#,##0;;;"/>
    <numFmt numFmtId="174" formatCode="#,##0;#,##0;"/>
    <numFmt numFmtId="175" formatCode="#,##0.0;#,##0.0;"/>
    <numFmt numFmtId="176" formatCode="#,##0.0000;#,##0.0000;"/>
    <numFmt numFmtId="177" formatCode="#,##0.0000000;#,##0.0000000;;"/>
    <numFmt numFmtId="178" formatCode="0.00000"/>
    <numFmt numFmtId="179" formatCode="#,##0.0;#,##0;\ &quot;нд&quot;"/>
    <numFmt numFmtId="180" formatCode="#,##0;#,##0;;"/>
    <numFmt numFmtId="181" formatCode="0.0"/>
    <numFmt numFmtId="182" formatCode="#,##0.000000"/>
    <numFmt numFmtId="183" formatCode="#,##0.00000000"/>
    <numFmt numFmtId="184" formatCode="#,##0.0000000"/>
    <numFmt numFmtId="185" formatCode="_-* #,##0.0\ _₽_-;\-* #,##0.0\ _₽_-;_-* &quot;-&quot;?\ _₽_-;_-@_-"/>
  </numFmts>
  <fonts count="76">
    <font>
      <sz val="12.000000"/>
      <color theme="1"/>
      <name val="Times New Roman"/>
    </font>
    <font>
      <sz val="11.000000"/>
      <name val="Calibri"/>
    </font>
    <font>
      <sz val="11.000000"/>
      <color indexed="65"/>
      <name val="Calibri"/>
    </font>
    <font>
      <sz val="10.000000"/>
      <name val="Arial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 Cyr"/>
    </font>
    <font>
      <sz val="11.000000"/>
      <name val="SimSun"/>
    </font>
    <font>
      <sz val="11.000000"/>
      <color indexed="20"/>
      <name val="Calibri"/>
    </font>
    <font>
      <i/>
      <sz val="11.000000"/>
      <color indexed="23"/>
      <name val="Calibri"/>
    </font>
    <font>
      <sz val="10.000000"/>
      <color indexed="62"/>
      <name val="Arial Cyr"/>
    </font>
    <font>
      <sz val="11.000000"/>
      <color indexed="52"/>
      <name val="Calibri"/>
    </font>
    <font>
      <sz val="10.000000"/>
      <name val="Helv"/>
    </font>
    <font>
      <sz val="11.000000"/>
      <color indexed="2"/>
      <name val="Calibri"/>
    </font>
    <font>
      <sz val="10.000000"/>
      <name val="Arial Narrow"/>
    </font>
    <font>
      <sz val="11.000000"/>
      <color indexed="17"/>
      <name val="Calibri"/>
    </font>
    <font>
      <sz val="14.000000"/>
      <name val="Times New Roman"/>
    </font>
    <font>
      <sz val="14.000000"/>
      <color theme="1"/>
      <name val="Times New Roman"/>
    </font>
    <font>
      <u/>
      <sz val="14.000000"/>
      <color theme="1"/>
      <name val="Times New Roman"/>
    </font>
    <font>
      <sz val="10.000000"/>
      <name val="Times New Roman"/>
    </font>
    <font>
      <sz val="9.000000"/>
      <name val="Times New Roman"/>
    </font>
    <font>
      <sz val="9.000000"/>
      <color theme="1"/>
      <name val="Times New Roman"/>
    </font>
    <font>
      <sz val="8.500000"/>
      <name val="Times New Roman"/>
    </font>
    <font>
      <sz val="8.000000"/>
      <name val="Times New Roman"/>
    </font>
    <font>
      <sz val="6.000000"/>
      <name val="Times New Roman"/>
    </font>
    <font>
      <sz val="5.000000"/>
      <name val="Arial"/>
    </font>
    <font>
      <b/>
      <sz val="12.000000"/>
      <name val="Times New Roman"/>
    </font>
    <font>
      <b/>
      <sz val="10.000000"/>
      <name val="Times New Roman"/>
    </font>
    <font>
      <i/>
      <sz val="12.000000"/>
      <name val="Times New Roman"/>
    </font>
    <font>
      <sz val="10.000000"/>
      <color theme="1"/>
      <name val="Times New Roman"/>
    </font>
    <font>
      <i/>
      <sz val="12.000000"/>
      <color theme="1"/>
      <name val="Times New Roman"/>
    </font>
    <font>
      <b/>
      <sz val="11.000000"/>
      <name val="Times New Roman"/>
    </font>
    <font>
      <sz val="16.000000"/>
      <name val="Times New Roman"/>
    </font>
    <font>
      <sz val="15.000000"/>
      <name val="Times New Roman"/>
    </font>
    <font>
      <sz val="18.000000"/>
      <name val="Times New Roman"/>
    </font>
    <font>
      <sz val="17.000000"/>
      <name val="Times New Roman"/>
    </font>
    <font>
      <u/>
      <sz val="17.000000"/>
      <name val="Times New Roman"/>
    </font>
    <font>
      <sz val="11.000000"/>
      <name val="Times New Roman"/>
    </font>
    <font>
      <sz val="10.500000"/>
      <name val="Times New Roman"/>
    </font>
    <font>
      <b/>
      <sz val="12.000000"/>
      <color theme="1"/>
      <name val="Times New Roman"/>
    </font>
    <font>
      <sz val="11.000000"/>
      <color theme="1"/>
      <name val="Times New Roman"/>
    </font>
    <font>
      <sz val="11.000000"/>
      <color indexed="2"/>
      <name val="Times New Roman"/>
    </font>
    <font>
      <sz val="20.000000"/>
      <name val="Times New Roman"/>
    </font>
    <font>
      <b/>
      <sz val="20.000000"/>
      <name val="Times New Roman"/>
    </font>
    <font>
      <u/>
      <sz val="20.000000"/>
      <name val="Times New Roman"/>
    </font>
    <font>
      <sz val="12.000000"/>
      <name val="Arial"/>
    </font>
    <font>
      <b/>
      <sz val="11.000000"/>
      <name val="Arial"/>
    </font>
    <font>
      <sz val="11.000000"/>
      <name val="Arial"/>
    </font>
    <font>
      <sz val="15.000000"/>
      <color theme="1"/>
      <name val="Times New Roman"/>
    </font>
    <font>
      <sz val="17.000000"/>
      <color theme="1"/>
      <name val="Times New Roman"/>
    </font>
    <font>
      <b/>
      <sz val="20.000000"/>
      <color theme="1"/>
      <name val="Times New Roman"/>
    </font>
    <font>
      <b/>
      <sz val="17.000000"/>
      <color theme="1"/>
      <name val="Times New Roman"/>
    </font>
    <font>
      <u/>
      <sz val="17.000000"/>
      <color theme="1"/>
      <name val="Times New Roman"/>
    </font>
    <font>
      <sz val="23.000000"/>
      <color theme="1"/>
      <name val="Times New Roman"/>
    </font>
    <font>
      <b/>
      <sz val="14.000000"/>
      <color theme="1"/>
      <name val="Times New Roman"/>
    </font>
    <font>
      <sz val="13.000000"/>
      <color theme="1"/>
      <name val="Times New Roman"/>
    </font>
    <font>
      <sz val="11.500000"/>
      <color theme="1"/>
      <name val="Times New Roman"/>
    </font>
    <font>
      <sz val="11.000000"/>
      <color indexed="4"/>
      <name val="Calibri"/>
    </font>
    <font>
      <u/>
      <sz val="18.000000"/>
      <name val="Times New Roman"/>
    </font>
    <font>
      <b/>
      <sz val="10.000000"/>
      <name val="Times New Roman CYR"/>
    </font>
    <font>
      <b/>
      <sz val="12.000000"/>
      <name val="Times New Roman CYR"/>
    </font>
    <font>
      <b/>
      <sz val="14.000000"/>
      <name val="Times New Roman"/>
    </font>
    <font>
      <i/>
      <sz val="10.000000"/>
      <name val="Times New Roman CYR"/>
    </font>
    <font>
      <sz val="14.000000"/>
      <name val="Calibri"/>
      <scheme val="minor"/>
    </font>
    <font>
      <sz val="10.000000"/>
      <color theme="0"/>
      <name val="Times New Roman"/>
    </font>
    <font>
      <sz val="12.000000"/>
      <color theme="0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37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auto="1"/>
      </bottom>
      <diagonal style="none"/>
    </border>
    <border>
      <left style="none"/>
      <right style="none"/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40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5" borderId="0" numFmtId="0" applyNumberFormat="0" applyFont="1" applyFill="1" applyBorder="0" applyProtection="0"/>
    <xf fontId="3" fillId="0" borderId="0" numFmtId="0" applyNumberFormat="1" applyFont="1" applyFill="1" applyBorder="1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9" borderId="0" numFmtId="0" applyNumberFormat="0" applyFont="1" applyFill="1" applyBorder="0" applyProtection="0"/>
    <xf fontId="4" fillId="7" borderId="1" numFmtId="0" applyNumberFormat="0" applyFont="1" applyFill="1" applyBorder="1" applyProtection="0"/>
    <xf fontId="5" fillId="20" borderId="2" numFmtId="0" applyNumberFormat="0" applyFont="1" applyFill="1" applyBorder="1" applyProtection="0"/>
    <xf fontId="6" fillId="20" borderId="1" numFmtId="0" applyNumberFormat="0" applyFont="1" applyFill="1" applyBorder="1" applyProtection="0"/>
    <xf fontId="7" fillId="0" borderId="3" numFmtId="0" applyNumberFormat="0" applyFont="1" applyFill="0" applyBorder="1" applyProtection="0"/>
    <xf fontId="8" fillId="0" borderId="4" numFmtId="0" applyNumberFormat="0" applyFont="1" applyFill="0" applyBorder="1" applyProtection="0"/>
    <xf fontId="9" fillId="0" borderId="5" numFmtId="0" applyNumberFormat="0" applyFont="1" applyFill="0" applyBorder="1" applyProtection="0"/>
    <xf fontId="9" fillId="0" borderId="0" numFmtId="0" applyNumberFormat="0" applyFont="1" applyFill="0" applyBorder="0" applyProtection="0"/>
    <xf fontId="10" fillId="0" borderId="6" numFmtId="0" applyNumberFormat="0" applyFont="1" applyFill="0" applyBorder="1" applyProtection="0"/>
    <xf fontId="11" fillId="21" borderId="7" numFmtId="0" applyNumberFormat="0" applyFont="1" applyFill="1" applyBorder="1" applyProtection="0"/>
    <xf fontId="12" fillId="0" borderId="0" numFmtId="0" applyNumberFormat="0" applyFont="1" applyFill="0" applyBorder="0" applyProtection="0"/>
    <xf fontId="13" fillId="22" borderId="0" numFmtId="0" applyNumberFormat="0" applyFont="1" applyFill="1" applyBorder="0" applyProtection="0"/>
    <xf fontId="14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3" fillId="0" borderId="0" numFmtId="0" applyNumberFormat="1" applyFont="1" applyFill="1" applyBorder="1"/>
    <xf fontId="16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3" fillId="0" borderId="0" numFmtId="0" applyNumberFormat="1" applyFont="1" applyFill="1" applyBorder="1"/>
    <xf fontId="14" fillId="0" borderId="0" numFmtId="0" applyNumberFormat="1" applyFont="1" applyFill="1" applyBorder="1"/>
    <xf fontId="3" fillId="0" borderId="0" numFmtId="0" applyNumberFormat="1" applyFont="1" applyFill="1" applyBorder="1"/>
    <xf fontId="17" fillId="0" borderId="0" numFmtId="0" applyNumberFormat="1" applyFont="1" applyFill="1" applyBorder="1"/>
    <xf fontId="14" fillId="0" borderId="0" numFmtId="0" applyNumberFormat="1" applyFont="1" applyFill="1" applyBorder="1"/>
    <xf fontId="17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18" fillId="3" borderId="0" numFmtId="0" applyNumberFormat="0" applyFont="1" applyFill="1" applyBorder="0" applyProtection="0"/>
    <xf fontId="19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3" fillId="0" borderId="0" numFmtId="9" applyNumberFormat="1" applyFont="0" applyFill="0" applyBorder="0" applyProtection="0"/>
    <xf fontId="20" fillId="0" borderId="0" numFmtId="9" applyNumberFormat="1" applyFont="1" applyFill="0" applyBorder="0" applyProtection="0"/>
    <xf fontId="16" fillId="0" borderId="0" numFmtId="9" applyNumberFormat="1" applyFont="0" applyFill="0" applyBorder="0" applyProtection="0"/>
    <xf fontId="14" fillId="0" borderId="0" numFmtId="9" applyNumberFormat="1" applyFont="0" applyFill="0" applyBorder="0" applyProtection="0"/>
    <xf fontId="15" fillId="0" borderId="0" numFmtId="9" applyNumberFormat="1" applyFont="0" applyFill="0" applyBorder="0" applyProtection="0"/>
    <xf fontId="15" fillId="0" borderId="0" numFmtId="9" applyNumberFormat="1" applyFont="0" applyFill="0" applyBorder="0" applyProtection="0"/>
    <xf fontId="15" fillId="0" borderId="0" numFmtId="9" applyNumberFormat="1" applyFont="0" applyFill="0" applyBorder="0" applyProtection="0"/>
    <xf fontId="21" fillId="0" borderId="9" numFmtId="0" applyNumberFormat="0" applyFont="1" applyFill="0" applyBorder="1" applyProtection="0"/>
    <xf fontId="22" fillId="0" borderId="0" numFmtId="0" applyNumberFormat="1" applyFont="1" applyFill="1" applyBorder="1"/>
    <xf fontId="23" fillId="0" borderId="0" numFmtId="0" applyNumberFormat="0" applyFont="1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3" fillId="0" borderId="0" numFmtId="161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2" applyNumberFormat="1" applyFont="0" applyFill="0" applyBorder="0" applyProtection="0"/>
    <xf fontId="15" fillId="0" borderId="0" numFmtId="160" applyNumberFormat="1" applyFont="0" applyFill="0" applyBorder="0" applyProtection="0"/>
    <xf fontId="24" fillId="0" borderId="0" numFmtId="160" applyNumberFormat="1" applyFont="0" applyFill="0" applyBorder="0" applyProtection="0"/>
    <xf fontId="3" fillId="0" borderId="0" numFmtId="162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15" fillId="0" borderId="0" numFmtId="160" applyNumberFormat="1" applyFont="0" applyFill="0" applyBorder="0" applyProtection="0"/>
    <xf fontId="25" fillId="4" borderId="0" numFmtId="0" applyNumberFormat="0" applyFont="1" applyFill="1" applyBorder="0" applyProtection="0"/>
  </cellStyleXfs>
  <cellXfs count="447">
    <xf fontId="0" fillId="0" borderId="0" numFmtId="0" xfId="0"/>
    <xf fontId="14" fillId="24" borderId="0" numFmtId="0" xfId="0" applyFont="1" applyFill="1"/>
    <xf fontId="14" fillId="0" borderId="0" numFmtId="0" xfId="0" applyFont="1"/>
    <xf fontId="26" fillId="0" borderId="0" numFmtId="0" xfId="0" applyFont="1"/>
    <xf fontId="26" fillId="0" borderId="0" numFmtId="0" xfId="191" applyFont="1" applyAlignment="1">
      <alignment horizontal="right" vertical="center"/>
    </xf>
    <xf fontId="26" fillId="0" borderId="0" numFmtId="0" xfId="191" applyFont="1" applyAlignment="1">
      <alignment horizontal="center" vertical="center"/>
    </xf>
    <xf fontId="26" fillId="0" borderId="0" numFmtId="163" xfId="0" applyNumberFormat="1" applyFont="1"/>
    <xf fontId="26" fillId="0" borderId="0" numFmtId="0" xfId="191" applyFont="1" applyAlignment="1">
      <alignment horizontal="right"/>
    </xf>
    <xf fontId="26" fillId="0" borderId="0" numFmtId="0" xfId="0" applyFont="1" applyAlignment="1">
      <alignment horizontal="center" vertical="center"/>
    </xf>
    <xf fontId="27" fillId="0" borderId="0" numFmtId="0" xfId="305" applyFont="1" applyAlignment="1">
      <alignment horizontal="center" vertical="center"/>
    </xf>
    <xf fontId="28" fillId="0" borderId="0" numFmtId="0" xfId="305" applyFont="1" applyAlignment="1">
      <alignment horizontal="center" vertical="center"/>
    </xf>
    <xf fontId="27" fillId="0" borderId="0" numFmtId="0" xfId="305" applyFont="1" applyAlignment="1">
      <alignment horizontal="center" vertical="top"/>
    </xf>
    <xf fontId="29" fillId="0" borderId="10" numFmtId="0" xfId="0" applyFont="1" applyBorder="1" applyAlignment="1">
      <alignment horizontal="center" textRotation="90" vertical="center" wrapText="1"/>
    </xf>
    <xf fontId="29" fillId="0" borderId="11" numFmtId="0" xfId="0" applyFont="1" applyBorder="1" applyAlignment="1">
      <alignment horizontal="center" vertical="center" wrapText="1"/>
    </xf>
    <xf fontId="30" fillId="0" borderId="10" numFmtId="0" xfId="0" applyFont="1" applyBorder="1" applyAlignment="1">
      <alignment horizontal="center" textRotation="90" vertical="center" wrapText="1"/>
    </xf>
    <xf fontId="31" fillId="0" borderId="10" numFmtId="0" xfId="0" applyFont="1" applyBorder="1" applyAlignment="1">
      <alignment horizontal="center" vertical="center" wrapText="1"/>
    </xf>
    <xf fontId="32" fillId="0" borderId="12" numFmtId="0" xfId="0" applyFont="1" applyBorder="1" applyAlignment="1">
      <alignment horizontal="center" vertical="top" wrapText="1"/>
    </xf>
    <xf fontId="32" fillId="0" borderId="13" numFmtId="0" xfId="0" applyFont="1" applyBorder="1" applyAlignment="1">
      <alignment horizontal="center" vertical="top" wrapText="1"/>
    </xf>
    <xf fontId="32" fillId="0" borderId="14" numFmtId="0" xfId="0" applyFont="1" applyBorder="1" applyAlignment="1">
      <alignment horizontal="center" vertical="top" wrapText="1"/>
    </xf>
    <xf fontId="30" fillId="0" borderId="11" numFmtId="0" xfId="0" applyFont="1" applyBorder="1" applyAlignment="1">
      <alignment horizontal="center" textRotation="90" vertical="center" wrapText="1"/>
    </xf>
    <xf fontId="30" fillId="0" borderId="11" numFmtId="0" xfId="0" applyFont="1" applyBorder="1" applyAlignment="1">
      <alignment horizontal="center" vertical="center" wrapText="1"/>
    </xf>
    <xf fontId="29" fillId="0" borderId="15" numFmtId="0" xfId="0" applyFont="1" applyBorder="1" applyAlignment="1">
      <alignment horizontal="center" textRotation="90" vertical="center" wrapText="1"/>
    </xf>
    <xf fontId="30" fillId="0" borderId="15" numFmtId="0" xfId="0" applyFont="1" applyBorder="1" applyAlignment="1">
      <alignment horizontal="center" textRotation="90" vertical="center" wrapText="1"/>
    </xf>
    <xf fontId="31" fillId="0" borderId="15" numFmtId="0" xfId="0" applyFont="1" applyBorder="1" applyAlignment="1">
      <alignment horizontal="center" vertical="center" wrapText="1"/>
    </xf>
    <xf fontId="32" fillId="0" borderId="16" numFmtId="0" xfId="0" applyFont="1" applyBorder="1" applyAlignment="1">
      <alignment horizontal="center" vertical="top" wrapText="1"/>
    </xf>
    <xf fontId="32" fillId="0" borderId="17" numFmtId="0" xfId="0" applyFont="1" applyBorder="1" applyAlignment="1">
      <alignment horizontal="center" vertical="top" wrapText="1"/>
    </xf>
    <xf fontId="32" fillId="0" borderId="18" numFmtId="0" xfId="0" applyFont="1" applyBorder="1" applyAlignment="1">
      <alignment horizontal="center" vertical="top" wrapText="1"/>
    </xf>
    <xf fontId="30" fillId="0" borderId="12" numFmtId="0" xfId="0" applyFont="1" applyBorder="1" applyAlignment="1">
      <alignment horizontal="center" vertical="center" wrapText="1"/>
    </xf>
    <xf fontId="30" fillId="0" borderId="13" numFmtId="0" xfId="0" applyFont="1" applyBorder="1" applyAlignment="1">
      <alignment horizontal="center" vertical="center" wrapText="1"/>
    </xf>
    <xf fontId="30" fillId="0" borderId="14" numFmtId="0" xfId="0" applyFont="1" applyBorder="1" applyAlignment="1">
      <alignment horizontal="center" vertical="center" wrapText="1"/>
    </xf>
    <xf fontId="30" fillId="0" borderId="12" numFmtId="0" xfId="187" applyFont="1" applyBorder="1" applyAlignment="1">
      <alignment horizontal="center" vertical="center" wrapText="1"/>
    </xf>
    <xf fontId="30" fillId="0" borderId="13" numFmtId="0" xfId="187" applyFont="1" applyBorder="1" applyAlignment="1">
      <alignment horizontal="center" vertical="center" wrapText="1"/>
    </xf>
    <xf fontId="30" fillId="0" borderId="14" numFmtId="0" xfId="187" applyFont="1" applyBorder="1" applyAlignment="1">
      <alignment horizontal="center" vertical="center" wrapText="1"/>
    </xf>
    <xf fontId="30" fillId="0" borderId="19" numFmtId="0" xfId="0" applyFont="1" applyBorder="1" applyAlignment="1">
      <alignment horizontal="center" textRotation="90" vertical="center" wrapText="1"/>
    </xf>
    <xf fontId="29" fillId="0" borderId="20" numFmtId="0" xfId="0" applyFont="1" applyBorder="1" applyAlignment="1">
      <alignment horizontal="center" vertical="center" wrapText="1"/>
    </xf>
    <xf fontId="29" fillId="0" borderId="21" numFmtId="0" xfId="0" applyFont="1" applyBorder="1" applyAlignment="1">
      <alignment horizontal="center" vertical="center" wrapText="1"/>
    </xf>
    <xf fontId="29" fillId="0" borderId="22" numFmtId="0" xfId="0" applyFont="1" applyBorder="1" applyAlignment="1">
      <alignment horizontal="center" vertical="center" wrapText="1"/>
    </xf>
    <xf fontId="30" fillId="0" borderId="0" numFmtId="0" xfId="0" applyFont="1" applyAlignment="1">
      <alignment horizontal="center" vertical="center" wrapText="1"/>
    </xf>
    <xf fontId="30" fillId="0" borderId="16" numFmtId="0" xfId="0" applyFont="1" applyBorder="1" applyAlignment="1">
      <alignment horizontal="center" vertical="center" wrapText="1"/>
    </xf>
    <xf fontId="30" fillId="0" borderId="23" numFmtId="0" xfId="187" applyFont="1" applyBorder="1" applyAlignment="1">
      <alignment horizontal="center" vertical="center" wrapText="1"/>
    </xf>
    <xf fontId="30" fillId="0" borderId="0" numFmtId="0" xfId="187" applyFont="1" applyAlignment="1">
      <alignment horizontal="center" vertical="center" wrapText="1"/>
    </xf>
    <xf fontId="30" fillId="0" borderId="17" numFmtId="0" xfId="187" applyFont="1" applyBorder="1" applyAlignment="1">
      <alignment horizontal="center" vertical="center" wrapText="1"/>
    </xf>
    <xf fontId="30" fillId="0" borderId="18" numFmtId="0" xfId="187" applyFont="1" applyBorder="1" applyAlignment="1">
      <alignment horizontal="center" vertical="center" wrapText="1"/>
    </xf>
    <xf fontId="29" fillId="0" borderId="19" numFmtId="0" xfId="0" applyFont="1" applyBorder="1" applyAlignment="1">
      <alignment horizontal="center" textRotation="90" vertical="center" wrapText="1"/>
    </xf>
    <xf fontId="31" fillId="0" borderId="19" numFmtId="0" xfId="0" applyFont="1" applyBorder="1" applyAlignment="1">
      <alignment horizontal="center" vertical="center" wrapText="1"/>
    </xf>
    <xf fontId="33" fillId="0" borderId="11" numFmtId="0" xfId="0" applyFont="1" applyBorder="1" applyAlignment="1">
      <alignment horizontal="center" textRotation="90" vertical="center" wrapText="1"/>
    </xf>
    <xf fontId="30" fillId="0" borderId="11" numFmtId="0" xfId="0" applyFont="1" applyBorder="1" applyAlignment="1">
      <alignment horizontal="left" textRotation="90" vertical="center" wrapText="1"/>
    </xf>
    <xf fontId="30" fillId="0" borderId="11" numFmtId="0" xfId="0" applyFont="1" applyBorder="1" applyAlignment="1">
      <alignment textRotation="90" vertical="center" wrapText="1"/>
    </xf>
    <xf fontId="30" fillId="0" borderId="20" numFmtId="0" xfId="0" applyFont="1" applyBorder="1" applyAlignment="1">
      <alignment horizontal="center" textRotation="90" vertical="center" wrapText="1"/>
    </xf>
    <xf fontId="30" fillId="0" borderId="24" numFmtId="0" xfId="0" applyFont="1" applyBorder="1" applyAlignment="1">
      <alignment horizontal="center" textRotation="90" vertical="center" wrapText="1"/>
    </xf>
    <xf fontId="30" fillId="0" borderId="22" numFmtId="0" xfId="0" applyFont="1" applyBorder="1" applyAlignment="1">
      <alignment horizontal="left" textRotation="90" vertical="center" wrapText="1"/>
    </xf>
    <xf fontId="34" fillId="24" borderId="0" numFmtId="0" xfId="0" applyFont="1" applyFill="1"/>
    <xf fontId="35" fillId="0" borderId="11" numFmtId="0" xfId="0" applyFont="1" applyBorder="1" applyAlignment="1">
      <alignment horizontal="center" vertical="center" wrapText="1"/>
    </xf>
    <xf fontId="35" fillId="0" borderId="11" numFmtId="49" xfId="305" applyNumberFormat="1" applyFont="1" applyBorder="1" applyAlignment="1">
      <alignment horizontal="center" vertical="center"/>
    </xf>
    <xf fontId="35" fillId="0" borderId="20" numFmtId="49" xfId="305" applyNumberFormat="1" applyFont="1" applyBorder="1" applyAlignment="1">
      <alignment horizontal="center" vertical="center"/>
    </xf>
    <xf fontId="35" fillId="0" borderId="24" numFmtId="49" xfId="305" applyNumberFormat="1" applyFont="1" applyBorder="1" applyAlignment="1">
      <alignment horizontal="center" vertical="center"/>
    </xf>
    <xf fontId="35" fillId="0" borderId="22" numFmtId="49" xfId="305" applyNumberFormat="1" applyFont="1" applyBorder="1" applyAlignment="1">
      <alignment horizontal="center" vertical="center"/>
    </xf>
    <xf fontId="36" fillId="0" borderId="11" numFmtId="49" xfId="305" applyNumberFormat="1" applyFont="1" applyBorder="1" applyAlignment="1">
      <alignment horizontal="center" vertical="center"/>
    </xf>
    <xf fontId="36" fillId="0" borderId="11" numFmtId="0" xfId="305" applyFont="1" applyBorder="1" applyAlignment="1">
      <alignment horizontal="center" vertical="center" wrapText="1"/>
    </xf>
    <xf fontId="36" fillId="0" borderId="11" numFmtId="0" xfId="0" applyFont="1" applyBorder="1" applyAlignment="1">
      <alignment horizontal="center" vertical="center" wrapText="1"/>
    </xf>
    <xf fontId="36" fillId="0" borderId="11" numFmtId="164" xfId="0" applyNumberFormat="1" applyFont="1" applyBorder="1" applyAlignment="1">
      <alignment horizontal="center" vertical="center" wrapText="1"/>
    </xf>
    <xf fontId="36" fillId="0" borderId="11" numFmtId="165" xfId="0" applyNumberFormat="1" applyFont="1" applyBorder="1" applyAlignment="1">
      <alignment horizontal="center" vertical="center" wrapText="1"/>
    </xf>
    <xf fontId="37" fillId="24" borderId="0" numFmtId="166" xfId="0" applyNumberFormat="1" applyFont="1" applyFill="1" applyAlignment="1">
      <alignment horizontal="center" vertical="center" wrapText="1"/>
    </xf>
    <xf fontId="37" fillId="24" borderId="11" numFmtId="166" xfId="0" applyNumberFormat="1" applyFont="1" applyFill="1" applyBorder="1" applyAlignment="1">
      <alignment horizontal="center" vertical="center" wrapText="1"/>
    </xf>
    <xf fontId="37" fillId="0" borderId="11" numFmtId="166" xfId="0" applyNumberFormat="1" applyFont="1" applyBorder="1" applyAlignment="1">
      <alignment horizontal="center" vertical="center" wrapText="1"/>
    </xf>
    <xf fontId="37" fillId="0" borderId="11" numFmtId="167" xfId="0" applyNumberFormat="1" applyFont="1" applyBorder="1" applyAlignment="1">
      <alignment horizontal="center" vertical="center" wrapText="1"/>
    </xf>
    <xf fontId="37" fillId="0" borderId="20" numFmtId="167" xfId="0" applyNumberFormat="1" applyFont="1" applyBorder="1" applyAlignment="1">
      <alignment horizontal="center" vertical="center" wrapText="1"/>
    </xf>
    <xf fontId="37" fillId="0" borderId="24" numFmtId="168" xfId="0" applyNumberFormat="1" applyFont="1" applyBorder="1" applyAlignment="1">
      <alignment horizontal="right" vertical="center" wrapText="1"/>
    </xf>
    <xf fontId="0" fillId="0" borderId="11" numFmtId="49" xfId="305" applyNumberFormat="1" applyBorder="1" applyAlignment="1">
      <alignment horizontal="center" vertical="center"/>
    </xf>
    <xf fontId="38" fillId="0" borderId="11" numFmtId="49" xfId="305" applyNumberFormat="1" applyFont="1" applyBorder="1" applyAlignment="1">
      <alignment horizontal="left" vertical="center" wrapText="1"/>
    </xf>
    <xf fontId="0" fillId="0" borderId="11" numFmtId="0" xfId="0" applyBorder="1" applyAlignment="1">
      <alignment horizontal="center" vertical="center" wrapText="1"/>
    </xf>
    <xf fontId="0" fillId="0" borderId="11" numFmtId="164" xfId="0" applyNumberFormat="1" applyBorder="1" applyAlignment="1">
      <alignment horizontal="center" vertical="center" wrapText="1"/>
    </xf>
    <xf fontId="0" fillId="0" borderId="11" numFmtId="1" xfId="0" applyNumberFormat="1" applyBorder="1" applyAlignment="1">
      <alignment horizontal="center" vertical="center" wrapText="1"/>
    </xf>
    <xf fontId="14" fillId="0" borderId="11" numFmtId="0" xfId="0" applyFont="1" applyBorder="1"/>
    <xf fontId="29" fillId="24" borderId="11" numFmtId="166" xfId="0" applyNumberFormat="1" applyFont="1" applyFill="1" applyBorder="1" applyAlignment="1">
      <alignment horizontal="center" vertical="center" wrapText="1"/>
    </xf>
    <xf fontId="39" fillId="0" borderId="11" numFmtId="166" xfId="0" applyNumberFormat="1" applyFont="1" applyBorder="1" applyAlignment="1">
      <alignment horizontal="center" vertical="center" wrapText="1"/>
    </xf>
    <xf fontId="39" fillId="0" borderId="11" numFmtId="167" xfId="0" applyNumberFormat="1" applyFont="1" applyBorder="1" applyAlignment="1">
      <alignment horizontal="center" vertical="center" wrapText="1"/>
    </xf>
    <xf fontId="39" fillId="0" borderId="20" numFmtId="167" xfId="0" applyNumberFormat="1" applyFont="1" applyBorder="1" applyAlignment="1">
      <alignment horizontal="center" vertical="center" wrapText="1"/>
    </xf>
    <xf fontId="29" fillId="24" borderId="0" numFmtId="166" xfId="0" applyNumberFormat="1" applyFont="1" applyFill="1" applyAlignment="1">
      <alignment horizontal="center" vertical="center" wrapText="1"/>
    </xf>
    <xf fontId="40" fillId="0" borderId="11" numFmtId="49" xfId="305" applyNumberFormat="1" applyFont="1" applyBorder="1" applyAlignment="1">
      <alignment horizontal="left" vertical="center" wrapText="1"/>
    </xf>
    <xf fontId="14" fillId="0" borderId="11" numFmtId="0" xfId="0" applyFont="1" applyBorder="1" applyAlignment="1">
      <alignment horizontal="center" vertical="center" wrapText="1"/>
    </xf>
    <xf fontId="14" fillId="0" borderId="11" numFmtId="1" xfId="0" applyNumberFormat="1" applyFont="1" applyBorder="1" applyAlignment="1">
      <alignment horizontal="center" vertical="center" wrapText="1"/>
    </xf>
    <xf fontId="29" fillId="0" borderId="11" numFmtId="2" xfId="0" applyNumberFormat="1" applyFont="1" applyBorder="1"/>
    <xf fontId="29" fillId="0" borderId="11" numFmtId="0" xfId="0" applyFont="1" applyBorder="1"/>
    <xf fontId="29" fillId="0" borderId="11" numFmtId="167" xfId="0" applyNumberFormat="1" applyFont="1" applyBorder="1"/>
    <xf fontId="29" fillId="0" borderId="20" numFmtId="167" xfId="0" applyNumberFormat="1" applyFont="1" applyBorder="1"/>
    <xf fontId="0" fillId="24" borderId="0" numFmtId="49" xfId="305" applyNumberFormat="1" applyFill="1" applyAlignment="1">
      <alignment horizontal="center" vertical="center"/>
    </xf>
    <xf fontId="40" fillId="24" borderId="0" numFmtId="49" xfId="305" applyNumberFormat="1" applyFont="1" applyFill="1" applyAlignment="1">
      <alignment horizontal="left" vertical="center" wrapText="1"/>
    </xf>
    <xf fontId="14" fillId="24" borderId="0" numFmtId="0" xfId="0" applyFont="1" applyFill="1" applyAlignment="1">
      <alignment horizontal="center" vertical="center" wrapText="1"/>
    </xf>
    <xf fontId="14" fillId="24" borderId="0" numFmtId="1" xfId="0" applyNumberFormat="1" applyFont="1" applyFill="1" applyAlignment="1">
      <alignment horizontal="center" vertical="center" wrapText="1"/>
    </xf>
    <xf fontId="14" fillId="24" borderId="0" numFmtId="169" xfId="0" applyNumberFormat="1" applyFont="1" applyFill="1"/>
    <xf fontId="41" fillId="24" borderId="0" numFmtId="170" xfId="0" applyNumberFormat="1" applyFont="1" applyFill="1" applyAlignment="1">
      <alignment horizontal="right" vertical="center" wrapText="1"/>
    </xf>
    <xf fontId="14" fillId="24" borderId="0" numFmtId="170" xfId="0" applyNumberFormat="1" applyFont="1" applyFill="1" applyAlignment="1">
      <alignment horizontal="center" vertical="center" wrapText="1"/>
    </xf>
    <xf fontId="14" fillId="0" borderId="0" numFmtId="171" xfId="0" applyNumberFormat="1" applyFont="1"/>
    <xf fontId="14" fillId="24" borderId="0" numFmtId="171" xfId="0" applyNumberFormat="1" applyFont="1" applyFill="1"/>
    <xf fontId="42" fillId="0" borderId="0" numFmtId="0" xfId="305" applyFont="1" applyAlignment="1">
      <alignment horizontal="center"/>
    </xf>
    <xf fontId="43" fillId="0" borderId="0" numFmtId="0" xfId="191" applyFont="1" applyAlignment="1">
      <alignment horizontal="center" vertical="center"/>
    </xf>
    <xf fontId="43" fillId="0" borderId="0" numFmtId="0" xfId="191" applyFont="1" applyAlignment="1">
      <alignment vertical="center"/>
    </xf>
    <xf fontId="42" fillId="0" borderId="0" numFmtId="0" xfId="305" applyFont="1" applyAlignment="1">
      <alignment horizontal="center" vertical="top"/>
    </xf>
    <xf fontId="43" fillId="0" borderId="0" numFmtId="0" xfId="0" applyFont="1" applyAlignment="1">
      <alignment horizontal="center"/>
    </xf>
    <xf fontId="43" fillId="0" borderId="0" numFmtId="0" xfId="0" applyFont="1"/>
    <xf fontId="44" fillId="0" borderId="0" numFmtId="0" xfId="305" applyFont="1" applyAlignment="1">
      <alignment horizontal="center"/>
    </xf>
    <xf fontId="45" fillId="24" borderId="0" numFmtId="0" xfId="198" applyFont="1" applyFill="1" applyAlignment="1">
      <alignment horizontal="center"/>
    </xf>
    <xf fontId="45" fillId="24" borderId="0" numFmtId="0" xfId="0" applyFont="1" applyFill="1" applyAlignment="1">
      <alignment horizontal="center" vertical="center"/>
    </xf>
    <xf fontId="45" fillId="0" borderId="0" numFmtId="0" xfId="198" applyFont="1" applyAlignment="1">
      <alignment horizontal="center"/>
    </xf>
    <xf fontId="45" fillId="0" borderId="0" numFmtId="0" xfId="0" applyFont="1"/>
    <xf fontId="46" fillId="0" borderId="0" numFmtId="0" xfId="0" applyFont="1" applyAlignment="1">
      <alignment horizontal="center"/>
    </xf>
    <xf fontId="14" fillId="0" borderId="0" numFmtId="0" xfId="305" applyFont="1" applyAlignment="1">
      <alignment horizontal="center" vertical="center"/>
    </xf>
    <xf fontId="14" fillId="0" borderId="10" numFmtId="0" xfId="200" applyFont="1" applyBorder="1" applyAlignment="1">
      <alignment horizontal="center" textRotation="90" vertical="center" wrapText="1"/>
    </xf>
    <xf fontId="0" fillId="0" borderId="11" numFmtId="0" xfId="200" applyBorder="1" applyAlignment="1">
      <alignment horizontal="center" vertical="center" wrapText="1"/>
    </xf>
    <xf fontId="0" fillId="0" borderId="11" numFmtId="0" xfId="0" applyBorder="1" applyAlignment="1">
      <alignment horizontal="center" textRotation="90" vertical="center" wrapText="1"/>
    </xf>
    <xf fontId="0" fillId="0" borderId="10" numFmtId="0" xfId="0" applyBorder="1" applyAlignment="1">
      <alignment horizontal="center" textRotation="90" vertical="center" wrapText="1"/>
    </xf>
    <xf fontId="47" fillId="0" borderId="10" numFmtId="0" xfId="0" applyFont="1" applyBorder="1" applyAlignment="1">
      <alignment horizontal="center" textRotation="90" vertical="center" wrapText="1"/>
    </xf>
    <xf fontId="14" fillId="0" borderId="20" numFmtId="0" xfId="0" applyFont="1" applyBorder="1" applyAlignment="1">
      <alignment horizontal="center" vertical="center" wrapText="1"/>
    </xf>
    <xf fontId="14" fillId="0" borderId="21" numFmtId="0" xfId="0" applyFont="1" applyBorder="1" applyAlignment="1">
      <alignment horizontal="center" vertical="center" wrapText="1"/>
    </xf>
    <xf fontId="14" fillId="0" borderId="22" numFmtId="0" xfId="0" applyFont="1" applyBorder="1" applyAlignment="1">
      <alignment horizontal="center" vertical="center" wrapText="1"/>
    </xf>
    <xf fontId="14" fillId="0" borderId="20" numFmtId="0" xfId="200" applyFont="1" applyBorder="1" applyAlignment="1">
      <alignment horizontal="center" vertical="center" wrapText="1"/>
    </xf>
    <xf fontId="14" fillId="0" borderId="21" numFmtId="0" xfId="200" applyFont="1" applyBorder="1" applyAlignment="1">
      <alignment horizontal="center" vertical="center" wrapText="1"/>
    </xf>
    <xf fontId="14" fillId="0" borderId="22" numFmtId="0" xfId="200" applyFont="1" applyBorder="1" applyAlignment="1">
      <alignment horizontal="center" vertical="center" wrapText="1"/>
    </xf>
    <xf fontId="14" fillId="0" borderId="15" numFmtId="0" xfId="200" applyFont="1" applyBorder="1" applyAlignment="1">
      <alignment horizontal="center" textRotation="90" vertical="center" wrapText="1"/>
    </xf>
    <xf fontId="0" fillId="0" borderId="15" numFmtId="0" xfId="0" applyBorder="1" applyAlignment="1">
      <alignment horizontal="center" textRotation="90" vertical="center" wrapText="1"/>
    </xf>
    <xf fontId="47" fillId="0" borderId="15" numFmtId="0" xfId="0" applyFont="1" applyBorder="1" applyAlignment="1">
      <alignment horizontal="center" textRotation="90" vertical="center" wrapText="1"/>
    </xf>
    <xf fontId="0" fillId="0" borderId="20" numFmtId="0" xfId="0" applyBorder="1" applyAlignment="1">
      <alignment horizontal="center" vertical="center" wrapText="1"/>
    </xf>
    <xf fontId="0" fillId="0" borderId="21" numFmtId="0" xfId="0" applyBorder="1" applyAlignment="1">
      <alignment horizontal="center" vertical="center" wrapText="1"/>
    </xf>
    <xf fontId="0" fillId="0" borderId="22" numFmtId="0" xfId="0" applyBorder="1" applyAlignment="1">
      <alignment horizontal="center" vertical="center" wrapText="1"/>
    </xf>
    <xf fontId="14" fillId="0" borderId="11" numFmtId="0" xfId="200" applyFont="1" applyBorder="1" applyAlignment="1">
      <alignment horizontal="center" vertical="center" wrapText="1"/>
    </xf>
    <xf fontId="0" fillId="0" borderId="19" numFmtId="0" xfId="0" applyBorder="1" applyAlignment="1">
      <alignment horizontal="center" textRotation="90" vertical="center" wrapText="1"/>
    </xf>
    <xf fontId="47" fillId="0" borderId="19" numFmtId="0" xfId="0" applyFont="1" applyBorder="1" applyAlignment="1">
      <alignment horizontal="center" textRotation="90" vertical="center" wrapText="1"/>
    </xf>
    <xf fontId="47" fillId="0" borderId="10" numFmtId="0" xfId="191" applyFont="1" applyBorder="1" applyAlignment="1">
      <alignment horizontal="center" textRotation="90" vertical="center" wrapText="1"/>
    </xf>
    <xf fontId="0" fillId="0" borderId="10" numFmtId="0" xfId="0" applyBorder="1" applyAlignment="1">
      <alignment textRotation="90" vertical="center" wrapText="1"/>
    </xf>
    <xf fontId="0" fillId="0" borderId="11" numFmtId="0" xfId="200" applyBorder="1" applyAlignment="1">
      <alignment horizontal="center" textRotation="90" vertical="center" wrapText="1"/>
    </xf>
    <xf fontId="14" fillId="0" borderId="19" numFmtId="0" xfId="200" applyFont="1" applyBorder="1" applyAlignment="1">
      <alignment horizontal="center" textRotation="90" vertical="center" wrapText="1"/>
    </xf>
    <xf fontId="0" fillId="0" borderId="19" numFmtId="0" xfId="0" applyBorder="1" applyAlignment="1">
      <alignment horizontal="center" vertical="center" wrapText="1"/>
    </xf>
    <xf fontId="47" fillId="0" borderId="19" numFmtId="0" xfId="191" applyFont="1" applyBorder="1" applyAlignment="1">
      <alignment horizontal="center" textRotation="90" vertical="center" wrapText="1"/>
    </xf>
    <xf fontId="0" fillId="0" borderId="19" numFmtId="0" xfId="0" applyBorder="1" applyAlignment="1">
      <alignment textRotation="90" vertical="center" wrapText="1"/>
    </xf>
    <xf fontId="48" fillId="0" borderId="0" numFmtId="0" xfId="0" applyFont="1"/>
    <xf fontId="48" fillId="0" borderId="20" numFmtId="0" xfId="200" applyFont="1" applyBorder="1" applyAlignment="1">
      <alignment horizontal="center" vertical="center"/>
    </xf>
    <xf fontId="48" fillId="0" borderId="11" numFmtId="0" xfId="200" applyFont="1" applyBorder="1" applyAlignment="1">
      <alignment horizontal="center" vertical="center"/>
    </xf>
    <xf fontId="48" fillId="0" borderId="10" numFmtId="0" xfId="200" applyFont="1" applyBorder="1" applyAlignment="1">
      <alignment horizontal="center" vertical="center"/>
    </xf>
    <xf fontId="48" fillId="0" borderId="10" numFmtId="49" xfId="200" applyNumberFormat="1" applyFont="1" applyBorder="1" applyAlignment="1">
      <alignment horizontal="center" vertical="center"/>
    </xf>
    <xf fontId="36" fillId="24" borderId="11" numFmtId="49" xfId="305" applyNumberFormat="1" applyFont="1" applyFill="1" applyBorder="1" applyAlignment="1">
      <alignment horizontal="center" vertical="center"/>
    </xf>
    <xf fontId="49" fillId="24" borderId="11" numFmtId="0" xfId="305" applyFont="1" applyFill="1" applyBorder="1" applyAlignment="1">
      <alignment horizontal="center" vertical="center" wrapText="1"/>
    </xf>
    <xf fontId="41" fillId="24" borderId="0" numFmtId="0" xfId="0" applyFont="1" applyFill="1" applyAlignment="1">
      <alignment horizontal="center" vertical="center" wrapText="1"/>
    </xf>
    <xf fontId="41" fillId="24" borderId="11" numFmtId="0" xfId="0" applyFont="1" applyFill="1" applyBorder="1" applyAlignment="1">
      <alignment horizontal="center" vertical="center" wrapText="1"/>
    </xf>
    <xf fontId="41" fillId="24" borderId="0" numFmtId="164" xfId="0" applyNumberFormat="1" applyFont="1" applyFill="1" applyAlignment="1">
      <alignment horizontal="center" vertical="center" wrapText="1"/>
    </xf>
    <xf fontId="47" fillId="0" borderId="24" numFmtId="0" xfId="0" applyFont="1" applyBorder="1"/>
    <xf fontId="41" fillId="24" borderId="24" numFmtId="166" xfId="0" applyNumberFormat="1" applyFont="1" applyFill="1" applyBorder="1" applyAlignment="1">
      <alignment horizontal="center" vertical="center" wrapText="1"/>
    </xf>
    <xf fontId="14" fillId="0" borderId="0" numFmtId="166" xfId="0" applyNumberFormat="1" applyFont="1"/>
    <xf fontId="14" fillId="0" borderId="11" numFmtId="49" xfId="305" applyNumberFormat="1" applyFont="1" applyBorder="1" applyAlignment="1">
      <alignment horizontal="center" vertical="center"/>
    </xf>
    <xf fontId="0" fillId="24" borderId="11" numFmtId="49" xfId="305" applyNumberFormat="1" applyFill="1" applyBorder="1" applyAlignment="1">
      <alignment horizontal="left" vertical="center" wrapText="1"/>
    </xf>
    <xf fontId="50" fillId="24" borderId="11" numFmtId="49" xfId="305" applyNumberFormat="1" applyFont="1" applyFill="1" applyBorder="1" applyAlignment="1">
      <alignment horizontal="center" vertical="center"/>
    </xf>
    <xf fontId="50" fillId="24" borderId="20" numFmtId="49" xfId="305" applyNumberFormat="1" applyFont="1" applyFill="1" applyBorder="1" applyAlignment="1">
      <alignment horizontal="center" vertical="center"/>
    </xf>
    <xf fontId="47" fillId="24" borderId="24" numFmtId="166" xfId="0" applyNumberFormat="1" applyFont="1" applyFill="1" applyBorder="1" applyAlignment="1">
      <alignment horizontal="center" vertical="center"/>
    </xf>
    <xf fontId="47" fillId="24" borderId="24" numFmtId="166" xfId="0" applyNumberFormat="1" applyFont="1" applyFill="1" applyBorder="1" applyAlignment="1">
      <alignment horizontal="center" vertical="center" wrapText="1"/>
    </xf>
    <xf fontId="14" fillId="25" borderId="0" numFmtId="0" xfId="0" applyFont="1" applyFill="1"/>
    <xf fontId="51" fillId="24" borderId="24" numFmtId="166" xfId="0" applyNumberFormat="1" applyFont="1" applyFill="1" applyBorder="1" applyAlignment="1">
      <alignment horizontal="center" vertical="center"/>
    </xf>
    <xf fontId="14" fillId="0" borderId="0" numFmtId="167" xfId="0" applyNumberFormat="1" applyFont="1"/>
    <xf fontId="14" fillId="0" borderId="0" numFmtId="172" xfId="0" applyNumberFormat="1" applyFont="1"/>
    <xf fontId="45" fillId="0" borderId="0" numFmtId="0" xfId="0" applyFont="1" applyAlignment="1">
      <alignment horizontal="center" vertical="center"/>
    </xf>
    <xf fontId="45" fillId="0" borderId="0" numFmtId="0" xfId="0" applyFont="1" applyAlignment="1">
      <alignment vertical="center"/>
    </xf>
    <xf fontId="45" fillId="0" borderId="0" numFmtId="0" xfId="0" applyFont="1" applyAlignment="1">
      <alignment horizontal="left" vertical="center"/>
    </xf>
    <xf fontId="26" fillId="0" borderId="20" numFmtId="0" xfId="200" applyFont="1" applyBorder="1" applyAlignment="1">
      <alignment horizontal="center" vertical="center" wrapText="1"/>
    </xf>
    <xf fontId="26" fillId="0" borderId="21" numFmtId="0" xfId="200" applyFont="1" applyBorder="1" applyAlignment="1">
      <alignment horizontal="center" vertical="center" wrapText="1"/>
    </xf>
    <xf fontId="26" fillId="0" borderId="22" numFmtId="0" xfId="200" applyFont="1" applyBorder="1" applyAlignment="1">
      <alignment horizontal="center" vertical="center" wrapText="1"/>
    </xf>
    <xf fontId="26" fillId="0" borderId="0" numFmtId="0" xfId="200" applyFont="1" applyAlignment="1">
      <alignment vertical="center" wrapText="1"/>
    </xf>
    <xf fontId="14" fillId="0" borderId="11" numFmtId="0" xfId="200" applyFont="1" applyBorder="1" applyAlignment="1">
      <alignment horizontal="center" textRotation="90" vertical="center" wrapText="1"/>
    </xf>
    <xf fontId="0" fillId="0" borderId="20" numFmtId="0" xfId="200" applyBorder="1" applyAlignment="1">
      <alignment horizontal="center" vertical="center" wrapText="1"/>
    </xf>
    <xf fontId="0" fillId="0" borderId="21" numFmtId="0" xfId="200" applyBorder="1" applyAlignment="1">
      <alignment horizontal="center" vertical="center" wrapText="1"/>
    </xf>
    <xf fontId="0" fillId="0" borderId="22" numFmtId="0" xfId="200" applyBorder="1" applyAlignment="1">
      <alignment horizontal="center" vertical="center" wrapText="1"/>
    </xf>
    <xf fontId="0" fillId="0" borderId="19" numFmtId="0" xfId="200" applyBorder="1" applyAlignment="1">
      <alignment horizontal="center" textRotation="90" vertical="center" wrapText="1"/>
    </xf>
    <xf fontId="14" fillId="0" borderId="0" numFmtId="0" xfId="200" applyFont="1" applyAlignment="1">
      <alignment horizontal="center" textRotation="90" vertical="center" wrapText="1"/>
    </xf>
    <xf fontId="36" fillId="0" borderId="0" numFmtId="0" xfId="0" applyFont="1"/>
    <xf fontId="41" fillId="0" borderId="20" numFmtId="0" xfId="200" applyFont="1" applyBorder="1" applyAlignment="1">
      <alignment horizontal="center" vertical="center"/>
    </xf>
    <xf fontId="41" fillId="0" borderId="11" numFmtId="0" xfId="200" applyFont="1" applyBorder="1" applyAlignment="1">
      <alignment horizontal="center" vertical="center"/>
    </xf>
    <xf fontId="47" fillId="0" borderId="11" numFmtId="49" xfId="200" applyNumberFormat="1" applyFont="1" applyBorder="1" applyAlignment="1">
      <alignment horizontal="center" vertical="center"/>
    </xf>
    <xf fontId="47" fillId="0" borderId="10" numFmtId="49" xfId="200" applyNumberFormat="1" applyFont="1" applyBorder="1" applyAlignment="1">
      <alignment horizontal="center" vertical="center"/>
    </xf>
    <xf fontId="36" fillId="24" borderId="11" numFmtId="0" xfId="0" applyFont="1" applyFill="1" applyBorder="1" applyAlignment="1">
      <alignment horizontal="center" vertical="center" wrapText="1"/>
    </xf>
    <xf fontId="36" fillId="24" borderId="0" numFmtId="166" xfId="0" applyNumberFormat="1" applyFont="1" applyFill="1" applyAlignment="1">
      <alignment horizontal="center" vertical="center" wrapText="1"/>
    </xf>
    <xf fontId="36" fillId="24" borderId="11" numFmtId="166" xfId="0" applyNumberFormat="1" applyFont="1" applyFill="1" applyBorder="1" applyAlignment="1">
      <alignment horizontal="center" vertical="center"/>
    </xf>
    <xf fontId="36" fillId="24" borderId="0" numFmtId="166" xfId="0" applyNumberFormat="1" applyFont="1" applyFill="1" applyAlignment="1">
      <alignment horizontal="center" vertical="center"/>
    </xf>
    <xf fontId="36" fillId="24" borderId="11" numFmtId="173" xfId="200" applyNumberFormat="1" applyFont="1" applyFill="1" applyBorder="1" applyAlignment="1">
      <alignment horizontal="center" vertical="center"/>
    </xf>
    <xf fontId="36" fillId="24" borderId="0" numFmtId="164" xfId="0" applyNumberFormat="1" applyFont="1" applyFill="1" applyAlignment="1">
      <alignment horizontal="center" vertical="center"/>
    </xf>
    <xf fontId="36" fillId="0" borderId="11" numFmtId="167" xfId="200" applyNumberFormat="1" applyFont="1" applyBorder="1" applyAlignment="1">
      <alignment horizontal="center" vertical="center"/>
    </xf>
    <xf fontId="36" fillId="0" borderId="20" numFmtId="167" xfId="200" applyNumberFormat="1" applyFont="1" applyBorder="1" applyAlignment="1">
      <alignment horizontal="center" vertical="center"/>
    </xf>
    <xf fontId="36" fillId="0" borderId="24" numFmtId="174" xfId="200" applyNumberFormat="1" applyFont="1" applyBorder="1" applyAlignment="1">
      <alignment horizontal="center" vertical="center"/>
    </xf>
    <xf fontId="36" fillId="0" borderId="0" numFmtId="174" xfId="200" applyNumberFormat="1" applyFont="1" applyAlignment="1">
      <alignment horizontal="center" vertical="center"/>
    </xf>
    <xf fontId="36" fillId="0" borderId="22" numFmtId="174" xfId="200" applyNumberFormat="1" applyFont="1" applyBorder="1" applyAlignment="1">
      <alignment horizontal="center" vertical="center"/>
    </xf>
    <xf fontId="36" fillId="0" borderId="11" numFmtId="174" xfId="200" applyNumberFormat="1" applyFont="1" applyBorder="1" applyAlignment="1">
      <alignment horizontal="center" vertical="center"/>
    </xf>
    <xf fontId="36" fillId="0" borderId="11" numFmtId="164" xfId="200" applyNumberFormat="1" applyFont="1" applyBorder="1" applyAlignment="1">
      <alignment horizontal="center" vertical="center"/>
    </xf>
    <xf fontId="36" fillId="0" borderId="11" numFmtId="175" xfId="200" applyNumberFormat="1" applyFont="1" applyBorder="1" applyAlignment="1">
      <alignment horizontal="center" vertical="center"/>
    </xf>
    <xf fontId="14" fillId="0" borderId="0" numFmtId="176" xfId="0" applyNumberFormat="1" applyFont="1"/>
    <xf fontId="14" fillId="0" borderId="0" numFmtId="174" xfId="0" applyNumberFormat="1" applyFont="1"/>
    <xf fontId="50" fillId="24" borderId="11" numFmtId="49" xfId="305" applyNumberFormat="1" applyFont="1" applyFill="1" applyBorder="1" applyAlignment="1">
      <alignment horizontal="left" vertical="center" wrapText="1"/>
    </xf>
    <xf fontId="0" fillId="24" borderId="11" numFmtId="49" xfId="305" applyNumberFormat="1" applyFill="1" applyBorder="1" applyAlignment="1">
      <alignment horizontal="center" vertical="center"/>
    </xf>
    <xf fontId="14" fillId="24" borderId="11" numFmtId="166" xfId="0" applyNumberFormat="1" applyFont="1" applyFill="1" applyBorder="1" applyAlignment="1">
      <alignment horizontal="center" vertical="center"/>
    </xf>
    <xf fontId="14" fillId="24" borderId="0" numFmtId="166" xfId="0" applyNumberFormat="1" applyFont="1" applyFill="1" applyAlignment="1">
      <alignment horizontal="center" vertical="center"/>
    </xf>
    <xf fontId="14" fillId="24" borderId="0" numFmtId="173" xfId="0" applyNumberFormat="1" applyFont="1" applyFill="1" applyAlignment="1">
      <alignment horizontal="center" vertical="center"/>
    </xf>
    <xf fontId="14" fillId="24" borderId="11" numFmtId="177" xfId="0" applyNumberFormat="1" applyFont="1" applyFill="1" applyBorder="1" applyAlignment="1">
      <alignment horizontal="center" vertical="center"/>
    </xf>
    <xf fontId="14" fillId="24" borderId="11" numFmtId="174" xfId="0" applyNumberFormat="1" applyFont="1" applyFill="1" applyBorder="1" applyAlignment="1">
      <alignment horizontal="center" vertical="center"/>
    </xf>
    <xf fontId="14" fillId="24" borderId="11" numFmtId="164" xfId="0" applyNumberFormat="1" applyFont="1" applyFill="1" applyBorder="1" applyAlignment="1">
      <alignment horizontal="center" vertical="center"/>
    </xf>
    <xf fontId="36" fillId="0" borderId="25" numFmtId="174" xfId="200" applyNumberFormat="1" applyFont="1" applyBorder="1" applyAlignment="1">
      <alignment horizontal="center" vertical="center"/>
    </xf>
    <xf fontId="0" fillId="0" borderId="0" numFmtId="174" xfId="0" applyNumberFormat="1" applyAlignment="1">
      <alignment horizontal="center" vertical="center"/>
    </xf>
    <xf fontId="0" fillId="0" borderId="22" numFmtId="174" xfId="0" applyNumberFormat="1" applyBorder="1" applyAlignment="1">
      <alignment horizontal="center" vertical="center"/>
    </xf>
    <xf fontId="0" fillId="0" borderId="11" numFmtId="174" xfId="0" applyNumberFormat="1" applyBorder="1" applyAlignment="1">
      <alignment horizontal="center" vertical="center"/>
    </xf>
    <xf fontId="0" fillId="0" borderId="11" numFmtId="164" xfId="0" applyNumberFormat="1" applyBorder="1" applyAlignment="1">
      <alignment horizontal="center" vertical="center"/>
    </xf>
    <xf fontId="0" fillId="0" borderId="11" numFmtId="175" xfId="0" applyNumberFormat="1" applyBorder="1" applyAlignment="1">
      <alignment horizontal="center" vertical="center"/>
    </xf>
    <xf fontId="14" fillId="24" borderId="0" numFmtId="177" xfId="0" applyNumberFormat="1" applyFont="1" applyFill="1" applyAlignment="1">
      <alignment horizontal="center" vertical="center"/>
    </xf>
    <xf fontId="14" fillId="24" borderId="0" numFmtId="174" xfId="0" applyNumberFormat="1" applyFont="1" applyFill="1" applyAlignment="1">
      <alignment horizontal="center" vertical="center"/>
    </xf>
    <xf fontId="14" fillId="24" borderId="0" numFmtId="164" xfId="0" applyNumberFormat="1" applyFont="1" applyFill="1" applyAlignment="1">
      <alignment horizontal="center" vertical="center"/>
    </xf>
    <xf fontId="14" fillId="24" borderId="11" numFmtId="173" xfId="0" applyNumberFormat="1" applyFont="1" applyFill="1" applyBorder="1" applyAlignment="1">
      <alignment horizontal="center" vertical="center"/>
    </xf>
    <xf fontId="0" fillId="0" borderId="0" numFmtId="49" xfId="305" applyNumberFormat="1" applyAlignment="1">
      <alignment horizontal="center" vertical="center"/>
    </xf>
    <xf fontId="0" fillId="0" borderId="0" numFmtId="0" xfId="305" applyAlignment="1">
      <alignment horizontal="left" vertical="center" wrapText="1"/>
    </xf>
    <xf fontId="47" fillId="0" borderId="0" numFmtId="2" xfId="0" applyNumberFormat="1" applyFont="1" applyAlignment="1">
      <alignment horizontal="center" vertical="center" wrapText="1"/>
    </xf>
    <xf fontId="26" fillId="0" borderId="0" numFmtId="2" xfId="0" applyNumberFormat="1" applyFont="1" applyAlignment="1">
      <alignment horizontal="center" vertical="center" wrapText="1"/>
    </xf>
    <xf fontId="0" fillId="0" borderId="0" numFmtId="0" xfId="305" applyAlignment="1">
      <alignment vertical="top" wrapText="1"/>
    </xf>
    <xf fontId="0" fillId="0" borderId="0" numFmtId="0" xfId="305" applyAlignment="1">
      <alignment vertical="center" wrapText="1"/>
    </xf>
    <xf fontId="47" fillId="0" borderId="0" numFmtId="0" xfId="0" applyFont="1"/>
    <xf fontId="52" fillId="0" borderId="0" numFmtId="0" xfId="0" applyFont="1" applyAlignment="1">
      <alignment horizontal="center"/>
    </xf>
    <xf fontId="52" fillId="0" borderId="0" numFmtId="0" xfId="0" applyFont="1" applyAlignment="1">
      <alignment horizontal="center" vertical="top"/>
    </xf>
    <xf fontId="14" fillId="0" borderId="0" numFmtId="0" xfId="0" applyFont="1" applyAlignment="1">
      <alignment horizontal="center"/>
    </xf>
    <xf fontId="44" fillId="0" borderId="0" numFmtId="0" xfId="0" applyFont="1" applyAlignment="1">
      <alignment horizontal="center"/>
    </xf>
    <xf fontId="52" fillId="24" borderId="0" numFmtId="0" xfId="198" applyFont="1" applyFill="1" applyAlignment="1">
      <alignment horizontal="center"/>
    </xf>
    <xf fontId="52" fillId="24" borderId="0" numFmtId="0" xfId="305" applyFont="1" applyFill="1" applyAlignment="1">
      <alignment horizontal="center" wrapText="1"/>
    </xf>
    <xf fontId="52" fillId="24" borderId="0" numFmtId="0" xfId="305" applyFont="1" applyFill="1" applyAlignment="1">
      <alignment horizontal="center"/>
    </xf>
    <xf fontId="53" fillId="24" borderId="0" numFmtId="0" xfId="0" applyFont="1" applyFill="1" applyAlignment="1">
      <alignment horizontal="center"/>
    </xf>
    <xf fontId="53" fillId="24" borderId="0" numFmtId="1" xfId="0" applyNumberFormat="1" applyFont="1" applyFill="1" applyAlignment="1">
      <alignment horizontal="center"/>
    </xf>
    <xf fontId="54" fillId="0" borderId="0" numFmtId="0" xfId="0" applyFont="1" applyAlignment="1">
      <alignment horizontal="center"/>
    </xf>
    <xf fontId="55" fillId="24" borderId="0" numFmtId="0" xfId="305" applyFont="1" applyFill="1" applyAlignment="1">
      <alignment horizontal="center" vertical="top"/>
    </xf>
    <xf fontId="44" fillId="0" borderId="10" numFmtId="0" xfId="200" applyFont="1" applyBorder="1" applyAlignment="1">
      <alignment horizontal="center" textRotation="90" vertical="center" wrapText="1"/>
    </xf>
    <xf fontId="44" fillId="0" borderId="11" numFmtId="0" xfId="200" applyFont="1" applyBorder="1" applyAlignment="1">
      <alignment horizontal="center" vertical="center" wrapText="1"/>
    </xf>
    <xf fontId="0" fillId="24" borderId="20" numFmtId="0" xfId="200" applyFill="1" applyBorder="1" applyAlignment="1">
      <alignment horizontal="center" vertical="center"/>
    </xf>
    <xf fontId="0" fillId="24" borderId="21" numFmtId="0" xfId="200" applyFill="1" applyBorder="1" applyAlignment="1">
      <alignment horizontal="center" vertical="center"/>
    </xf>
    <xf fontId="44" fillId="0" borderId="15" numFmtId="0" xfId="200" applyFont="1" applyBorder="1" applyAlignment="1">
      <alignment horizontal="center" textRotation="90" vertical="center" wrapText="1"/>
    </xf>
    <xf fontId="44" fillId="0" borderId="23" numFmtId="0" xfId="200" applyFont="1" applyBorder="1" applyAlignment="1">
      <alignment horizontal="center" textRotation="90" vertical="center" wrapText="1"/>
    </xf>
    <xf fontId="0" fillId="24" borderId="11" numFmtId="0" xfId="200" applyFill="1" applyBorder="1" applyAlignment="1">
      <alignment horizontal="center" vertical="center"/>
    </xf>
    <xf fontId="0" fillId="24" borderId="11" numFmtId="0" xfId="200" applyFill="1" applyBorder="1" applyAlignment="1">
      <alignment horizontal="center" vertical="center" wrapText="1"/>
    </xf>
    <xf fontId="0" fillId="24" borderId="11" numFmtId="0" xfId="200" applyFill="1" applyBorder="1" applyAlignment="1">
      <alignment horizontal="center" textRotation="90" vertical="center" wrapText="1"/>
    </xf>
    <xf fontId="44" fillId="0" borderId="19" numFmtId="0" xfId="200" applyFont="1" applyBorder="1" applyAlignment="1">
      <alignment horizontal="center" textRotation="90" vertical="center" wrapText="1"/>
    </xf>
    <xf fontId="0" fillId="24" borderId="11" numFmtId="0" xfId="0" applyFill="1" applyBorder="1" applyAlignment="1">
      <alignment horizontal="center" textRotation="90" vertical="center" wrapText="1"/>
    </xf>
    <xf fontId="14" fillId="0" borderId="11" numFmtId="0" xfId="200" applyFont="1" applyBorder="1" applyAlignment="1">
      <alignment horizontal="center" vertical="center"/>
    </xf>
    <xf fontId="14" fillId="0" borderId="11" numFmtId="49" xfId="200" applyNumberFormat="1" applyFont="1" applyBorder="1" applyAlignment="1">
      <alignment horizontal="center" vertical="center"/>
    </xf>
    <xf fontId="0" fillId="0" borderId="11" numFmtId="49" xfId="200" applyNumberFormat="1" applyBorder="1" applyAlignment="1">
      <alignment horizontal="center" vertical="center"/>
    </xf>
    <xf fontId="49" fillId="24" borderId="11" numFmtId="49" xfId="305" applyNumberFormat="1" applyFont="1" applyFill="1" applyBorder="1" applyAlignment="1">
      <alignment horizontal="center" vertical="center"/>
    </xf>
    <xf fontId="49" fillId="24" borderId="11" numFmtId="0" xfId="200" applyFont="1" applyFill="1" applyBorder="1" applyAlignment="1">
      <alignment horizontal="center" vertical="center"/>
    </xf>
    <xf fontId="49" fillId="24" borderId="11" numFmtId="164" xfId="200" applyNumberFormat="1" applyFont="1" applyFill="1" applyBorder="1" applyAlignment="1">
      <alignment horizontal="center" vertical="center"/>
    </xf>
    <xf fontId="49" fillId="24" borderId="11" numFmtId="174" xfId="200" applyNumberFormat="1" applyFont="1" applyFill="1" applyBorder="1" applyAlignment="1">
      <alignment horizontal="center" vertical="center"/>
    </xf>
    <xf fontId="49" fillId="24" borderId="11" numFmtId="174" xfId="0" applyNumberFormat="1" applyFont="1" applyFill="1" applyBorder="1" applyAlignment="1">
      <alignment horizontal="center" vertical="center"/>
    </xf>
    <xf fontId="49" fillId="24" borderId="11" numFmtId="169" xfId="200" applyNumberFormat="1" applyFont="1" applyFill="1" applyBorder="1" applyAlignment="1">
      <alignment horizontal="center" vertical="center"/>
    </xf>
    <xf fontId="40" fillId="24" borderId="11" numFmtId="49" xfId="305" applyNumberFormat="1" applyFont="1" applyFill="1" applyBorder="1" applyAlignment="1">
      <alignment horizontal="left" vertical="center" wrapText="1"/>
    </xf>
    <xf fontId="0" fillId="24" borderId="11" numFmtId="164" xfId="0" applyNumberFormat="1" applyFill="1" applyBorder="1" applyAlignment="1">
      <alignment horizontal="center" vertical="center"/>
    </xf>
    <xf fontId="0" fillId="24" borderId="11" numFmtId="174" xfId="0" applyNumberFormat="1" applyFill="1" applyBorder="1" applyAlignment="1">
      <alignment horizontal="center" vertical="center"/>
    </xf>
    <xf fontId="0" fillId="24" borderId="11" numFmtId="169" xfId="0" applyNumberFormat="1" applyFill="1" applyBorder="1" applyAlignment="1">
      <alignment horizontal="center" vertical="center"/>
    </xf>
    <xf fontId="0" fillId="24" borderId="11" numFmtId="164" xfId="200" applyNumberFormat="1" applyFill="1" applyBorder="1" applyAlignment="1">
      <alignment horizontal="center" vertical="center"/>
    </xf>
    <xf fontId="0" fillId="24" borderId="11" numFmtId="169" xfId="200" applyNumberFormat="1" applyFill="1" applyBorder="1" applyAlignment="1">
      <alignment horizontal="center" vertical="center"/>
    </xf>
    <xf fontId="56" fillId="0" borderId="0" numFmtId="2" xfId="305" applyNumberFormat="1" applyFont="1" applyAlignment="1">
      <alignment horizontal="center" vertical="center" wrapText="1"/>
    </xf>
    <xf fontId="56" fillId="0" borderId="0" numFmtId="178" xfId="305" applyNumberFormat="1" applyFont="1" applyAlignment="1">
      <alignment horizontal="center" vertical="center" wrapText="1"/>
    </xf>
    <xf fontId="57" fillId="0" borderId="0" numFmtId="49" xfId="187" applyNumberFormat="1" applyFont="1" applyAlignment="1">
      <alignment horizontal="center" vertical="center" wrapText="1"/>
    </xf>
    <xf fontId="52" fillId="24" borderId="0" numFmtId="0" xfId="0" applyFont="1" applyFill="1" applyAlignment="1">
      <alignment horizontal="center"/>
    </xf>
    <xf fontId="55" fillId="24" borderId="17" numFmtId="0" xfId="305" applyFont="1" applyFill="1" applyBorder="1" applyAlignment="1">
      <alignment horizontal="center" vertical="top"/>
    </xf>
    <xf fontId="44" fillId="0" borderId="12" numFmtId="0" xfId="200" applyFont="1" applyBorder="1" applyAlignment="1">
      <alignment horizontal="center" textRotation="90" vertical="center" wrapText="1"/>
    </xf>
    <xf fontId="44" fillId="0" borderId="12" numFmtId="0" xfId="200" applyFont="1" applyBorder="1" applyAlignment="1">
      <alignment horizontal="center" vertical="center" wrapText="1"/>
    </xf>
    <xf fontId="44" fillId="0" borderId="13" numFmtId="0" xfId="200" applyFont="1" applyBorder="1" applyAlignment="1">
      <alignment horizontal="center" vertical="center" wrapText="1"/>
    </xf>
    <xf fontId="0" fillId="24" borderId="20" numFmtId="0" xfId="200" applyFill="1" applyBorder="1" applyAlignment="1">
      <alignment horizontal="center" vertical="center" wrapText="1"/>
    </xf>
    <xf fontId="0" fillId="24" borderId="21" numFmtId="0" xfId="200" applyFill="1" applyBorder="1" applyAlignment="1">
      <alignment horizontal="center" vertical="center" wrapText="1"/>
    </xf>
    <xf fontId="0" fillId="24" borderId="22" numFmtId="0" xfId="200" applyFill="1" applyBorder="1" applyAlignment="1">
      <alignment horizontal="center" vertical="center" wrapText="1"/>
    </xf>
    <xf fontId="0" fillId="24" borderId="12" numFmtId="0" xfId="200" applyFill="1" applyBorder="1" applyAlignment="1">
      <alignment horizontal="center" textRotation="90" vertical="center" wrapText="1"/>
    </xf>
    <xf fontId="0" fillId="24" borderId="12" numFmtId="0" xfId="200" applyFill="1" applyBorder="1" applyAlignment="1">
      <alignment horizontal="center" vertical="center" wrapText="1"/>
    </xf>
    <xf fontId="0" fillId="24" borderId="14" numFmtId="0" xfId="200" applyFill="1" applyBorder="1" applyAlignment="1">
      <alignment horizontal="center" vertical="center" wrapText="1"/>
    </xf>
    <xf fontId="44" fillId="0" borderId="16" numFmtId="0" xfId="200" applyFont="1" applyBorder="1" applyAlignment="1">
      <alignment horizontal="center" textRotation="90" vertical="center" wrapText="1"/>
    </xf>
    <xf fontId="0" fillId="24" borderId="26" numFmtId="0" xfId="0" applyFill="1" applyBorder="1" applyAlignment="1">
      <alignment horizontal="center" textRotation="90" vertical="center" wrapText="1"/>
    </xf>
    <xf fontId="0" fillId="24" borderId="22" numFmtId="0" xfId="0" applyFill="1" applyBorder="1" applyAlignment="1">
      <alignment horizontal="center" textRotation="90" vertical="center" wrapText="1"/>
    </xf>
    <xf fontId="0" fillId="24" borderId="0" numFmtId="0" xfId="0" applyFill="1" applyAlignment="1">
      <alignment horizontal="center" textRotation="90" vertical="center" wrapText="1"/>
    </xf>
    <xf fontId="0" fillId="24" borderId="18" numFmtId="0" xfId="200" applyFill="1" applyBorder="1" applyAlignment="1">
      <alignment horizontal="center" textRotation="90" vertical="center" wrapText="1"/>
    </xf>
    <xf fontId="0" fillId="24" borderId="19" numFmtId="0" xfId="200" applyFill="1" applyBorder="1" applyAlignment="1">
      <alignment horizontal="center" textRotation="90" vertical="center" wrapText="1"/>
    </xf>
    <xf fontId="0" fillId="24" borderId="16" numFmtId="0" xfId="200" applyFill="1" applyBorder="1" applyAlignment="1">
      <alignment horizontal="center" textRotation="90" vertical="center" wrapText="1"/>
    </xf>
    <xf fontId="0" fillId="24" borderId="24" numFmtId="0" xfId="200" applyFill="1" applyBorder="1" applyAlignment="1">
      <alignment horizontal="center" textRotation="90" vertical="center" wrapText="1"/>
    </xf>
    <xf fontId="0" fillId="24" borderId="24" numFmtId="0" xfId="0" applyFill="1" applyBorder="1" applyAlignment="1">
      <alignment horizontal="center" textRotation="90" vertical="center" wrapText="1"/>
    </xf>
    <xf fontId="0" fillId="24" borderId="19" numFmtId="0" xfId="200" applyFill="1" applyBorder="1" applyAlignment="1">
      <alignment horizontal="center" vertical="center"/>
    </xf>
    <xf fontId="36" fillId="24" borderId="11" numFmtId="0" xfId="305" applyFont="1" applyFill="1" applyBorder="1" applyAlignment="1">
      <alignment horizontal="center" vertical="center" wrapText="1"/>
    </xf>
    <xf fontId="36" fillId="24" borderId="11" numFmtId="0" xfId="200" applyFont="1" applyFill="1" applyBorder="1" applyAlignment="1">
      <alignment horizontal="center" vertical="center" wrapText="1"/>
    </xf>
    <xf fontId="0" fillId="24" borderId="11" numFmtId="164" xfId="0" applyNumberFormat="1" applyFill="1" applyBorder="1" applyAlignment="1">
      <alignment horizontal="center" vertical="center" wrapText="1"/>
    </xf>
    <xf fontId="0" fillId="24" borderId="11" numFmtId="174" xfId="0" applyNumberFormat="1" applyFill="1" applyBorder="1" applyAlignment="1">
      <alignment horizontal="center" vertical="center" wrapText="1"/>
    </xf>
    <xf fontId="38" fillId="24" borderId="11" numFmtId="49" xfId="305" applyNumberFormat="1" applyFont="1" applyFill="1" applyBorder="1" applyAlignment="1">
      <alignment horizontal="left" vertical="center" wrapText="1"/>
    </xf>
    <xf fontId="0" fillId="24" borderId="11" numFmtId="49" xfId="305" applyNumberFormat="1" applyFill="1" applyBorder="1" applyAlignment="1">
      <alignment horizontal="center" vertical="center" wrapText="1"/>
    </xf>
    <xf fontId="0" fillId="0" borderId="0" numFmtId="0" xfId="0"/>
    <xf fontId="0" fillId="24" borderId="0" numFmtId="0" xfId="0" applyFill="1"/>
    <xf fontId="58" fillId="0" borderId="0" numFmtId="0" xfId="0" applyFont="1"/>
    <xf fontId="58" fillId="0" borderId="0" numFmtId="0" xfId="0" applyFont="1" applyAlignment="1">
      <alignment horizontal="center"/>
    </xf>
    <xf fontId="14" fillId="0" borderId="0" numFmtId="0" xfId="0" applyFont="1" applyAlignment="1">
      <alignment vertical="top"/>
    </xf>
    <xf fontId="58" fillId="0" borderId="0" numFmtId="0" xfId="0" applyFont="1" applyAlignment="1">
      <alignment horizontal="center" vertical="top"/>
    </xf>
    <xf fontId="0" fillId="0" borderId="0" numFmtId="0" xfId="0" applyAlignment="1">
      <alignment vertical="top"/>
    </xf>
    <xf fontId="59" fillId="0" borderId="0" numFmtId="0" xfId="0" applyFont="1" applyAlignment="1">
      <alignment horizontal="center"/>
    </xf>
    <xf fontId="59" fillId="0" borderId="0" numFmtId="0" xfId="198" applyFont="1" applyAlignment="1">
      <alignment horizontal="center"/>
    </xf>
    <xf fontId="60" fillId="0" borderId="0" numFmtId="0" xfId="198" applyFont="1" applyAlignment="1">
      <alignment horizontal="center"/>
    </xf>
    <xf fontId="61" fillId="0" borderId="0" numFmtId="0" xfId="0" applyFont="1" applyAlignment="1">
      <alignment horizontal="center"/>
    </xf>
    <xf fontId="61" fillId="24" borderId="0" numFmtId="0" xfId="0" applyFont="1" applyFill="1" applyAlignment="1">
      <alignment horizontal="center"/>
    </xf>
    <xf fontId="49" fillId="0" borderId="0" numFmtId="0" xfId="0" applyFont="1" applyAlignment="1">
      <alignment horizontal="center"/>
    </xf>
    <xf fontId="62" fillId="0" borderId="0" numFmtId="0" xfId="305" applyFont="1" applyAlignment="1">
      <alignment horizontal="center" vertical="center"/>
    </xf>
    <xf fontId="63" fillId="0" borderId="0" numFmtId="0" xfId="305" applyFont="1" applyAlignment="1">
      <alignment horizontal="center" vertical="center"/>
    </xf>
    <xf fontId="64" fillId="0" borderId="0" numFmtId="0" xfId="305" applyFont="1" applyAlignment="1">
      <alignment vertical="center"/>
    </xf>
    <xf fontId="0" fillId="0" borderId="0" numFmtId="0" xfId="305" applyAlignment="1">
      <alignment horizontal="center" vertical="top"/>
    </xf>
    <xf fontId="0" fillId="0" borderId="0" numFmtId="0" xfId="305" applyAlignment="1">
      <alignment vertical="top"/>
    </xf>
    <xf fontId="0" fillId="0" borderId="0" numFmtId="0" xfId="0" applyAlignment="1">
      <alignment horizontal="center"/>
    </xf>
    <xf fontId="0" fillId="24" borderId="0" numFmtId="0" xfId="0" applyFill="1" applyAlignment="1">
      <alignment horizontal="center"/>
    </xf>
    <xf fontId="65" fillId="0" borderId="0" numFmtId="0" xfId="191" applyFont="1" applyAlignment="1">
      <alignment horizontal="right"/>
    </xf>
    <xf fontId="49" fillId="0" borderId="0" numFmtId="0" xfId="341" applyFont="1" applyAlignment="1">
      <alignment horizontal="center"/>
    </xf>
    <xf fontId="49" fillId="24" borderId="0" numFmtId="0" xfId="341" applyFont="1" applyFill="1" applyAlignment="1">
      <alignment horizontal="center"/>
    </xf>
    <xf fontId="66" fillId="24" borderId="11" numFmtId="0" xfId="200" applyFont="1" applyFill="1" applyBorder="1" applyAlignment="1">
      <alignment horizontal="center" vertical="center" wrapText="1"/>
    </xf>
    <xf fontId="0" fillId="24" borderId="27" numFmtId="0" xfId="341" applyFill="1" applyBorder="1" applyAlignment="1">
      <alignment horizontal="center" vertical="center"/>
    </xf>
    <xf fontId="0" fillId="24" borderId="28" numFmtId="0" xfId="341" applyFill="1" applyBorder="1" applyAlignment="1">
      <alignment horizontal="center" vertical="center"/>
    </xf>
    <xf fontId="0" fillId="24" borderId="29" numFmtId="0" xfId="341" applyFill="1" applyBorder="1" applyAlignment="1">
      <alignment horizontal="center" vertical="center"/>
    </xf>
    <xf fontId="0" fillId="24" borderId="16" numFmtId="0" xfId="200" applyFill="1" applyBorder="1" applyAlignment="1">
      <alignment horizontal="center" vertical="center" wrapText="1"/>
    </xf>
    <xf fontId="0" fillId="24" borderId="30" numFmtId="0" xfId="200" applyFill="1" applyBorder="1" applyAlignment="1">
      <alignment horizontal="center" vertical="center"/>
    </xf>
    <xf fontId="0" fillId="24" borderId="31" numFmtId="0" xfId="200" applyFill="1" applyBorder="1" applyAlignment="1">
      <alignment horizontal="center" vertical="center"/>
    </xf>
    <xf fontId="0" fillId="24" borderId="32" numFmtId="0" xfId="191" applyFill="1" applyBorder="1" applyAlignment="1">
      <alignment horizontal="center" vertical="center" wrapText="1"/>
    </xf>
    <xf fontId="0" fillId="24" borderId="10" numFmtId="0" xfId="200" applyFill="1" applyBorder="1" applyAlignment="1">
      <alignment horizontal="center" vertical="center" wrapText="1"/>
    </xf>
    <xf fontId="0" fillId="24" borderId="19" numFmtId="0" xfId="200" applyFill="1" applyBorder="1" applyAlignment="1">
      <alignment horizontal="center" vertical="center" wrapText="1"/>
    </xf>
    <xf fontId="0" fillId="0" borderId="24" numFmtId="0" xfId="0" applyBorder="1" applyAlignment="1">
      <alignment horizontal="center"/>
    </xf>
    <xf fontId="39" fillId="24" borderId="11" numFmtId="0" xfId="200" applyFont="1" applyFill="1" applyBorder="1" applyAlignment="1">
      <alignment horizontal="center" vertical="center"/>
    </xf>
    <xf fontId="39" fillId="24" borderId="19" numFmtId="0" xfId="200" applyFont="1" applyFill="1" applyBorder="1" applyAlignment="1">
      <alignment horizontal="center" vertical="center"/>
    </xf>
    <xf fontId="39" fillId="24" borderId="11" numFmtId="49" xfId="200" applyNumberFormat="1" applyFont="1" applyFill="1" applyBorder="1" applyAlignment="1">
      <alignment horizontal="center" vertical="center"/>
    </xf>
    <xf fontId="39" fillId="24" borderId="10" numFmtId="49" xfId="200" applyNumberFormat="1" applyFont="1" applyFill="1" applyBorder="1" applyAlignment="1">
      <alignment horizontal="center" vertical="center"/>
    </xf>
    <xf fontId="39" fillId="24" borderId="10" numFmtId="0" xfId="200" applyFont="1" applyFill="1" applyBorder="1" applyAlignment="1">
      <alignment horizontal="center" vertical="center"/>
    </xf>
    <xf fontId="36" fillId="24" borderId="11" numFmtId="0" xfId="200" applyFont="1" applyFill="1" applyBorder="1" applyAlignment="1">
      <alignment horizontal="center" vertical="center"/>
    </xf>
    <xf fontId="36" fillId="24" borderId="11" numFmtId="179" xfId="200" applyNumberFormat="1" applyFont="1" applyFill="1" applyBorder="1" applyAlignment="1">
      <alignment horizontal="center" vertical="center"/>
    </xf>
    <xf fontId="36" fillId="24" borderId="20" numFmtId="180" xfId="200" applyNumberFormat="1" applyFont="1" applyFill="1" applyBorder="1" applyAlignment="1">
      <alignment horizontal="center" vertical="center"/>
    </xf>
    <xf fontId="49" fillId="24" borderId="24" numFmtId="0" xfId="0" applyFont="1" applyFill="1" applyBorder="1" applyAlignment="1">
      <alignment horizontal="center"/>
    </xf>
    <xf fontId="49" fillId="24" borderId="26" numFmtId="180" xfId="0" applyNumberFormat="1" applyFont="1" applyFill="1" applyBorder="1" applyAlignment="1">
      <alignment horizontal="center"/>
    </xf>
    <xf fontId="38" fillId="24" borderId="11" numFmtId="0" xfId="305" applyFont="1" applyFill="1" applyBorder="1" applyAlignment="1">
      <alignment horizontal="left" vertical="center" wrapText="1"/>
    </xf>
    <xf fontId="0" fillId="24" borderId="11" numFmtId="179" xfId="200" applyNumberFormat="1" applyFill="1" applyBorder="1" applyAlignment="1">
      <alignment horizontal="center" vertical="center" wrapText="1"/>
    </xf>
    <xf fontId="0" fillId="24" borderId="11" numFmtId="180" xfId="200" applyNumberFormat="1" applyFill="1" applyBorder="1" applyAlignment="1">
      <alignment horizontal="center" vertical="center"/>
    </xf>
    <xf fontId="0" fillId="24" borderId="19" numFmtId="180" xfId="200" applyNumberFormat="1" applyFill="1" applyBorder="1" applyAlignment="1">
      <alignment horizontal="center" vertical="center"/>
    </xf>
    <xf fontId="0" fillId="24" borderId="10" numFmtId="49" xfId="305" applyNumberFormat="1" applyFill="1" applyBorder="1" applyAlignment="1">
      <alignment horizontal="center" vertical="center"/>
    </xf>
    <xf fontId="38" fillId="24" borderId="10" numFmtId="0" xfId="305" applyFont="1" applyFill="1" applyBorder="1" applyAlignment="1">
      <alignment horizontal="center" vertical="center" wrapText="1"/>
    </xf>
    <xf fontId="0" fillId="24" borderId="15" numFmtId="49" xfId="305" applyNumberFormat="1" applyFill="1" applyBorder="1" applyAlignment="1">
      <alignment horizontal="center" vertical="center"/>
    </xf>
    <xf fontId="38" fillId="24" borderId="15" numFmtId="0" xfId="305" applyFont="1" applyFill="1" applyBorder="1" applyAlignment="1">
      <alignment horizontal="center" vertical="center" wrapText="1"/>
    </xf>
    <xf fontId="0" fillId="24" borderId="11" numFmtId="181" xfId="305" applyNumberFormat="1" applyFill="1" applyBorder="1" applyAlignment="1">
      <alignment horizontal="center" vertical="center"/>
    </xf>
    <xf fontId="0" fillId="24" borderId="10" numFmtId="181" xfId="305" applyNumberFormat="1" applyFill="1" applyBorder="1" applyAlignment="1">
      <alignment horizontal="center" vertical="center"/>
    </xf>
    <xf fontId="38" fillId="24" borderId="11" numFmtId="0" xfId="305" applyFont="1" applyFill="1" applyBorder="1" applyAlignment="1">
      <alignment horizontal="center" vertical="center" wrapText="1"/>
    </xf>
    <xf fontId="0" fillId="24" borderId="19" numFmtId="49" xfId="305" applyNumberFormat="1" applyFill="1" applyBorder="1" applyAlignment="1">
      <alignment horizontal="center" vertical="center"/>
    </xf>
    <xf fontId="38" fillId="24" borderId="19" numFmtId="0" xfId="305" applyFont="1" applyFill="1" applyBorder="1" applyAlignment="1">
      <alignment horizontal="center" vertical="center" wrapText="1"/>
    </xf>
    <xf fontId="0" fillId="24" borderId="19" numFmtId="181" xfId="305" applyNumberFormat="1" applyFill="1" applyBorder="1" applyAlignment="1">
      <alignment horizontal="center" vertical="center"/>
    </xf>
    <xf fontId="0" fillId="24" borderId="10" numFmtId="181" xfId="305" applyNumberFormat="1" applyFill="1" applyBorder="1" applyAlignment="1">
      <alignment horizontal="center" vertical="center" wrapText="1"/>
    </xf>
    <xf fontId="0" fillId="24" borderId="0" numFmtId="180" xfId="200" applyNumberFormat="1" applyFill="1" applyAlignment="1">
      <alignment horizontal="center" vertical="center"/>
    </xf>
    <xf fontId="0" fillId="24" borderId="11" numFmtId="181" xfId="305" applyNumberFormat="1" applyFill="1" applyBorder="1" applyAlignment="1">
      <alignment horizontal="center" vertical="center" wrapText="1"/>
    </xf>
    <xf fontId="0" fillId="24" borderId="19" numFmtId="181" xfId="305" applyNumberFormat="1" applyFill="1" applyBorder="1" applyAlignment="1">
      <alignment horizontal="center" vertical="center" wrapText="1"/>
    </xf>
    <xf fontId="67" fillId="0" borderId="33" numFmtId="0" xfId="0" applyFont="1" applyBorder="1" applyAlignment="1">
      <alignment horizontal="center" vertical="center" wrapText="1"/>
    </xf>
    <xf fontId="67" fillId="0" borderId="34" numFmtId="0" xfId="0" applyFont="1" applyBorder="1" applyAlignment="1">
      <alignment horizontal="center" vertical="center" wrapText="1"/>
    </xf>
    <xf fontId="67" fillId="0" borderId="35" numFmtId="0" xfId="0" applyFont="1" applyBorder="1" applyAlignment="1">
      <alignment horizontal="center" vertical="center" wrapText="1"/>
    </xf>
    <xf fontId="67" fillId="0" borderId="36" numFmtId="0" xfId="0" applyFont="1" applyBorder="1" applyAlignment="1">
      <alignment horizontal="center" vertical="center" wrapText="1"/>
    </xf>
    <xf fontId="67" fillId="0" borderId="35" numFmtId="14" xfId="0" applyNumberFormat="1" applyFont="1" applyBorder="1" applyAlignment="1">
      <alignment horizontal="center" vertical="center" wrapText="1"/>
    </xf>
    <xf fontId="14" fillId="0" borderId="0" numFmtId="0" xfId="194" applyFont="1"/>
    <xf fontId="29" fillId="0" borderId="0" numFmtId="49" xfId="194" applyNumberFormat="1" applyFont="1" applyAlignment="1">
      <alignment horizontal="center" vertical="center"/>
    </xf>
    <xf fontId="14" fillId="0" borderId="0" numFmtId="0" xfId="194" applyFont="1" applyAlignment="1">
      <alignment wrapText="1"/>
    </xf>
    <xf fontId="29" fillId="0" borderId="0" numFmtId="0" xfId="194" applyFont="1" applyAlignment="1">
      <alignment horizontal="center" vertical="center" wrapText="1"/>
    </xf>
    <xf fontId="29" fillId="0" borderId="0" numFmtId="182" xfId="194" applyNumberFormat="1" applyFont="1"/>
    <xf fontId="44" fillId="0" borderId="0" numFmtId="0" xfId="194" applyFont="1" applyAlignment="1">
      <alignment horizontal="center"/>
    </xf>
    <xf fontId="44" fillId="0" borderId="0" numFmtId="0" xfId="183" applyFont="1" applyAlignment="1">
      <alignment horizontal="center" vertical="center"/>
    </xf>
    <xf fontId="29" fillId="0" borderId="0" numFmtId="183" xfId="194" applyNumberFormat="1" applyFont="1"/>
    <xf fontId="14" fillId="0" borderId="0" numFmtId="182" xfId="194" applyNumberFormat="1" applyFont="1" applyAlignment="1">
      <alignment horizontal="center"/>
    </xf>
    <xf fontId="26" fillId="0" borderId="0" numFmtId="0" xfId="183" applyFont="1" applyAlignment="1">
      <alignment horizontal="right" vertical="center"/>
    </xf>
    <xf fontId="29" fillId="0" borderId="0" numFmtId="183" xfId="194" applyNumberFormat="1" applyFont="1" applyAlignment="1">
      <alignment horizontal="center" vertical="center" wrapText="1"/>
    </xf>
    <xf fontId="14" fillId="0" borderId="0" numFmtId="4" xfId="194" applyNumberFormat="1" applyFont="1"/>
    <xf fontId="14" fillId="0" borderId="0" numFmtId="183" xfId="194" applyNumberFormat="1" applyFont="1"/>
    <xf fontId="14" fillId="0" borderId="0" numFmtId="184" xfId="194" applyNumberFormat="1" applyFont="1"/>
    <xf fontId="14" fillId="0" borderId="0" numFmtId="163" xfId="194" applyNumberFormat="1" applyFont="1"/>
    <xf fontId="44" fillId="0" borderId="0" numFmtId="0" xfId="183" applyFont="1" applyAlignment="1">
      <alignment horizontal="center" vertical="top" wrapText="1"/>
    </xf>
    <xf fontId="44" fillId="0" borderId="0" numFmtId="0" xfId="194" applyFont="1" applyAlignment="1">
      <alignment horizontal="center" wrapText="1"/>
    </xf>
    <xf fontId="68" fillId="0" borderId="0" numFmtId="2" xfId="0" applyNumberFormat="1" applyFont="1" applyAlignment="1">
      <alignment horizontal="center" wrapText="1"/>
    </xf>
    <xf fontId="29" fillId="0" borderId="0" numFmtId="0" xfId="0" applyFont="1" applyAlignment="1">
      <alignment horizontal="center" vertical="top"/>
    </xf>
    <xf fontId="44" fillId="0" borderId="0" numFmtId="2" xfId="0" applyNumberFormat="1" applyFont="1" applyAlignment="1">
      <alignment horizontal="center" wrapText="1"/>
    </xf>
    <xf fontId="69" fillId="0" borderId="11" numFmtId="49" xfId="194" applyNumberFormat="1" applyFont="1" applyBorder="1" applyAlignment="1">
      <alignment horizontal="center" vertical="center" wrapText="1"/>
    </xf>
    <xf fontId="70" fillId="0" borderId="11" numFmtId="0" xfId="194" applyFont="1" applyBorder="1" applyAlignment="1">
      <alignment horizontal="center" vertical="center" wrapText="1"/>
    </xf>
    <xf fontId="71" fillId="0" borderId="11" numFmtId="0" xfId="194" applyFont="1" applyBorder="1" applyAlignment="1">
      <alignment horizontal="center" vertical="center" wrapText="1"/>
    </xf>
    <xf fontId="37" fillId="0" borderId="11" numFmtId="0" xfId="194" applyFont="1" applyBorder="1" applyAlignment="1">
      <alignment horizontal="center" vertical="center" wrapText="1"/>
    </xf>
    <xf fontId="14" fillId="0" borderId="0" numFmtId="0" xfId="194" applyFont="1" applyAlignment="1">
      <alignment vertical="center"/>
    </xf>
    <xf fontId="72" fillId="0" borderId="11" numFmtId="49" xfId="194" applyNumberFormat="1" applyFont="1" applyBorder="1" applyAlignment="1">
      <alignment horizontal="center" vertical="center"/>
    </xf>
    <xf fontId="72" fillId="0" borderId="11" numFmtId="0" xfId="194" applyFont="1" applyBorder="1" applyAlignment="1">
      <alignment horizontal="center" vertical="center" wrapText="1"/>
    </xf>
    <xf fontId="72" fillId="0" borderId="11" numFmtId="49" xfId="194" applyNumberFormat="1" applyFont="1" applyBorder="1" applyAlignment="1">
      <alignment horizontal="center" vertical="center" wrapText="1"/>
    </xf>
    <xf fontId="72" fillId="0" borderId="10" numFmtId="49" xfId="194" applyNumberFormat="1" applyFont="1" applyBorder="1" applyAlignment="1">
      <alignment horizontal="center" vertical="center" wrapText="1"/>
    </xf>
    <xf fontId="14" fillId="0" borderId="11" numFmtId="0" xfId="194" applyFont="1" applyBorder="1" applyAlignment="1">
      <alignment horizontal="left" vertical="center" wrapText="1"/>
    </xf>
    <xf fontId="29" fillId="0" borderId="11" numFmtId="0" xfId="194" applyFont="1" applyBorder="1" applyAlignment="1">
      <alignment horizontal="center" vertical="center"/>
    </xf>
    <xf fontId="29" fillId="0" borderId="11" numFmtId="163" xfId="183" applyNumberFormat="1" applyFont="1" applyBorder="1" applyAlignment="1">
      <alignment horizontal="center" vertical="center"/>
    </xf>
    <xf fontId="71" fillId="0" borderId="20" numFmtId="172" xfId="194" applyNumberFormat="1" applyFont="1" applyBorder="1" applyAlignment="1">
      <alignment horizontal="center" vertical="center" wrapText="1"/>
    </xf>
    <xf fontId="71" fillId="0" borderId="11" numFmtId="172" xfId="0" applyNumberFormat="1" applyFont="1" applyBorder="1" applyAlignment="1">
      <alignment horizontal="center" vertical="center"/>
    </xf>
    <xf fontId="71" fillId="0" borderId="0" numFmtId="172" xfId="0" applyNumberFormat="1" applyFont="1" applyAlignment="1">
      <alignment horizontal="center" vertical="center" wrapText="1"/>
    </xf>
    <xf fontId="71" fillId="0" borderId="11" numFmtId="172" xfId="0" applyNumberFormat="1" applyFont="1" applyBorder="1" applyAlignment="1">
      <alignment horizontal="center" vertical="center" wrapText="1"/>
    </xf>
    <xf fontId="71" fillId="0" borderId="11" numFmtId="172" xfId="183" applyNumberFormat="1" applyFont="1" applyBorder="1" applyAlignment="1">
      <alignment horizontal="center" vertical="center"/>
    </xf>
    <xf fontId="14" fillId="0" borderId="0" numFmtId="172" xfId="194" applyNumberFormat="1" applyFont="1" applyAlignment="1">
      <alignment vertical="center"/>
    </xf>
    <xf fontId="29" fillId="0" borderId="11" numFmtId="49" xfId="186" applyNumberFormat="1" applyFont="1" applyBorder="1" applyAlignment="1">
      <alignment horizontal="center" vertical="center"/>
    </xf>
    <xf fontId="14" fillId="0" borderId="11" numFmtId="0" xfId="186" applyFont="1" applyBorder="1" applyAlignment="1">
      <alignment vertical="center"/>
    </xf>
    <xf fontId="26" fillId="0" borderId="20" numFmtId="172" xfId="194" applyNumberFormat="1" applyFont="1" applyBorder="1" applyAlignment="1">
      <alignment horizontal="center" vertical="center" wrapText="1"/>
    </xf>
    <xf fontId="26" fillId="0" borderId="11" numFmtId="172" xfId="194" applyNumberFormat="1" applyFont="1" applyBorder="1" applyAlignment="1">
      <alignment horizontal="center" vertical="center" wrapText="1"/>
    </xf>
    <xf fontId="26" fillId="0" borderId="22" numFmtId="172" xfId="194" applyNumberFormat="1" applyFont="1" applyBorder="1" applyAlignment="1">
      <alignment horizontal="center" vertical="center" wrapText="1"/>
    </xf>
    <xf fontId="14" fillId="0" borderId="11" numFmtId="0" xfId="186" applyFont="1" applyBorder="1" applyAlignment="1">
      <alignment horizontal="left" indent="1" vertical="center" wrapText="1"/>
    </xf>
    <xf fontId="14" fillId="0" borderId="11" numFmtId="0" xfId="194" applyFont="1" applyBorder="1" applyAlignment="1">
      <alignment horizontal="left" indent="3" vertical="center" wrapText="1"/>
    </xf>
    <xf fontId="14" fillId="0" borderId="11" numFmtId="0" xfId="194" applyFont="1" applyBorder="1" applyAlignment="1">
      <alignment horizontal="left" indent="5" vertical="center" wrapText="1"/>
    </xf>
    <xf fontId="26" fillId="0" borderId="20" numFmtId="172" xfId="186" applyNumberFormat="1" applyFont="1" applyBorder="1" applyAlignment="1">
      <alignment horizontal="center" vertical="center"/>
    </xf>
    <xf fontId="26" fillId="0" borderId="25" numFmtId="0" xfId="194" applyFont="1" applyBorder="1" applyAlignment="1">
      <alignment vertical="center"/>
    </xf>
    <xf fontId="26" fillId="0" borderId="22" numFmtId="172" xfId="186" applyNumberFormat="1" applyFont="1" applyBorder="1" applyAlignment="1">
      <alignment horizontal="center" vertical="center"/>
    </xf>
    <xf fontId="26" fillId="0" borderId="11" numFmtId="172" xfId="186" applyNumberFormat="1" applyFont="1" applyBorder="1" applyAlignment="1">
      <alignment horizontal="center" vertical="center"/>
    </xf>
    <xf fontId="14" fillId="0" borderId="11" numFmtId="0" xfId="186" applyFont="1" applyBorder="1" applyAlignment="1">
      <alignment horizontal="left" indent="7" vertical="center" wrapText="1"/>
    </xf>
    <xf fontId="26" fillId="0" borderId="24" numFmtId="0" xfId="194" applyFont="1" applyBorder="1" applyAlignment="1">
      <alignment vertical="center"/>
    </xf>
    <xf fontId="29" fillId="0" borderId="11" numFmtId="185" xfId="183" applyNumberFormat="1" applyFont="1" applyBorder="1" applyAlignment="1">
      <alignment horizontal="center" vertical="center"/>
    </xf>
    <xf fontId="29" fillId="0" borderId="11" numFmtId="163" xfId="396" applyNumberFormat="1" applyFont="1" applyBorder="1" applyAlignment="1">
      <alignment horizontal="center" vertical="center"/>
    </xf>
    <xf fontId="26" fillId="0" borderId="20" numFmtId="172" xfId="0" applyNumberFormat="1" applyFont="1" applyBorder="1" applyAlignment="1">
      <alignment horizontal="center" vertical="center"/>
    </xf>
    <xf fontId="26" fillId="0" borderId="24" numFmtId="172" xfId="194" applyNumberFormat="1" applyFont="1" applyBorder="1" applyAlignment="1">
      <alignment vertical="center"/>
    </xf>
    <xf fontId="0" fillId="0" borderId="11" numFmtId="0" xfId="194" applyBorder="1" applyAlignment="1">
      <alignment horizontal="left" indent="5" vertical="top" wrapText="1"/>
    </xf>
    <xf fontId="14" fillId="0" borderId="11" numFmtId="0" xfId="194" applyFont="1" applyBorder="1" applyAlignment="1">
      <alignment horizontal="left" indent="7" vertical="center"/>
    </xf>
    <xf fontId="26" fillId="0" borderId="26" numFmtId="0" xfId="194" applyFont="1" applyBorder="1" applyAlignment="1">
      <alignment vertical="center"/>
    </xf>
    <xf fontId="29" fillId="0" borderId="11" numFmtId="171" xfId="183" applyNumberFormat="1" applyFont="1" applyBorder="1" applyAlignment="1">
      <alignment horizontal="center" vertical="center"/>
    </xf>
    <xf fontId="26" fillId="0" borderId="22" numFmtId="172" xfId="0" applyNumberFormat="1" applyFont="1" applyBorder="1" applyAlignment="1">
      <alignment horizontal="center" vertical="center"/>
    </xf>
    <xf fontId="26" fillId="0" borderId="11" numFmtId="172" xfId="0" applyNumberFormat="1" applyFont="1" applyBorder="1" applyAlignment="1">
      <alignment horizontal="center" vertical="center"/>
    </xf>
    <xf fontId="26" fillId="0" borderId="12" numFmtId="172" xfId="194" applyNumberFormat="1" applyFont="1" applyBorder="1" applyAlignment="1">
      <alignment horizontal="center" vertical="center"/>
    </xf>
    <xf fontId="26" fillId="0" borderId="10" numFmtId="172" xfId="194" applyNumberFormat="1" applyFont="1" applyBorder="1" applyAlignment="1">
      <alignment horizontal="center" vertical="center" wrapText="1"/>
    </xf>
    <xf fontId="26" fillId="0" borderId="14" numFmtId="172" xfId="194" applyNumberFormat="1" applyFont="1" applyBorder="1" applyAlignment="1">
      <alignment horizontal="center" vertical="center" wrapText="1"/>
    </xf>
    <xf fontId="71" fillId="0" borderId="10" numFmtId="172" xfId="183" applyNumberFormat="1" applyFont="1" applyBorder="1" applyAlignment="1">
      <alignment horizontal="center" vertical="center"/>
    </xf>
    <xf fontId="29" fillId="0" borderId="20" numFmtId="171" xfId="183" applyNumberFormat="1" applyFont="1" applyBorder="1" applyAlignment="1">
      <alignment horizontal="center" vertical="center"/>
    </xf>
    <xf fontId="73" fillId="0" borderId="24" numFmtId="0" xfId="0" applyFont="1" applyBorder="1" applyAlignment="1">
      <alignment horizontal="center" vertical="center"/>
    </xf>
    <xf fontId="71" fillId="0" borderId="24" numFmtId="172" xfId="183" applyNumberFormat="1" applyFont="1" applyBorder="1" applyAlignment="1">
      <alignment horizontal="center" vertical="center"/>
    </xf>
    <xf fontId="29" fillId="0" borderId="20" numFmtId="163" xfId="183" applyNumberFormat="1" applyFont="1" applyBorder="1" applyAlignment="1">
      <alignment horizontal="center" vertical="center"/>
    </xf>
    <xf fontId="26" fillId="0" borderId="24" numFmtId="172" xfId="186" applyNumberFormat="1" applyFont="1" applyBorder="1" applyAlignment="1">
      <alignment horizontal="center" vertical="center"/>
    </xf>
    <xf fontId="26" fillId="0" borderId="16" numFmtId="172" xfId="194" applyNumberFormat="1" applyFont="1" applyBorder="1" applyAlignment="1">
      <alignment horizontal="center" vertical="center" wrapText="1"/>
    </xf>
    <xf fontId="26" fillId="0" borderId="19" numFmtId="172" xfId="194" applyNumberFormat="1" applyFont="1" applyBorder="1" applyAlignment="1">
      <alignment horizontal="center" vertical="center" wrapText="1"/>
    </xf>
    <xf fontId="26" fillId="0" borderId="18" numFmtId="172" xfId="194" applyNumberFormat="1" applyFont="1" applyBorder="1" applyAlignment="1">
      <alignment horizontal="center" vertical="center" wrapText="1"/>
    </xf>
    <xf fontId="71" fillId="0" borderId="19" numFmtId="172" xfId="183" applyNumberFormat="1" applyFont="1" applyBorder="1" applyAlignment="1">
      <alignment horizontal="center" vertical="center"/>
    </xf>
    <xf fontId="0" fillId="0" borderId="11" numFmtId="0" xfId="194" applyBorder="1" applyAlignment="1">
      <alignment horizontal="left" indent="5" vertical="center" wrapText="1"/>
    </xf>
    <xf fontId="0" fillId="0" borderId="11" numFmtId="0" xfId="194" applyBorder="1" applyAlignment="1">
      <alignment horizontal="left" indent="3" vertical="center" wrapText="1"/>
    </xf>
    <xf fontId="26" fillId="0" borderId="0" numFmtId="172" xfId="0" applyNumberFormat="1" applyFont="1" applyAlignment="1">
      <alignment horizontal="center" vertical="center"/>
    </xf>
    <xf fontId="26" fillId="0" borderId="20" numFmtId="163" xfId="186" applyNumberFormat="1" applyFont="1" applyBorder="1" applyAlignment="1">
      <alignment horizontal="center" vertical="center"/>
    </xf>
    <xf fontId="26" fillId="0" borderId="22" numFmtId="163" xfId="186" applyNumberFormat="1" applyFont="1" applyBorder="1" applyAlignment="1">
      <alignment horizontal="center" vertical="center"/>
    </xf>
    <xf fontId="26" fillId="0" borderId="11" numFmtId="163" xfId="186" applyNumberFormat="1" applyFont="1" applyBorder="1" applyAlignment="1">
      <alignment horizontal="center" vertical="center"/>
    </xf>
    <xf fontId="26" fillId="0" borderId="20" numFmtId="184" xfId="186" applyNumberFormat="1" applyFont="1" applyBorder="1" applyAlignment="1">
      <alignment horizontal="center" vertical="center"/>
    </xf>
    <xf fontId="26" fillId="0" borderId="22" numFmtId="184" xfId="186" applyNumberFormat="1" applyFont="1" applyBorder="1" applyAlignment="1">
      <alignment horizontal="center" vertical="center"/>
    </xf>
    <xf fontId="26" fillId="0" borderId="11" numFmtId="184" xfId="186" applyNumberFormat="1" applyFont="1" applyBorder="1" applyAlignment="1">
      <alignment horizontal="center" vertical="center"/>
    </xf>
    <xf fontId="14" fillId="0" borderId="20" numFmtId="184" xfId="186" applyNumberFormat="1" applyFont="1" applyBorder="1" applyAlignment="1">
      <alignment horizontal="center" vertical="center"/>
    </xf>
    <xf fontId="14" fillId="0" borderId="24" numFmtId="0" xfId="194" applyFont="1" applyBorder="1" applyAlignment="1">
      <alignment vertical="center"/>
    </xf>
    <xf fontId="14" fillId="0" borderId="22" numFmtId="184" xfId="186" applyNumberFormat="1" applyFont="1" applyBorder="1" applyAlignment="1">
      <alignment horizontal="center" vertical="center"/>
    </xf>
    <xf fontId="14" fillId="0" borderId="11" numFmtId="184" xfId="186" applyNumberFormat="1" applyFont="1" applyBorder="1" applyAlignment="1">
      <alignment horizontal="center" vertical="center"/>
    </xf>
    <xf fontId="36" fillId="0" borderId="11" numFmtId="172" xfId="183" applyNumberFormat="1" applyFont="1" applyBorder="1" applyAlignment="1">
      <alignment horizontal="center" vertical="center"/>
    </xf>
    <xf fontId="14" fillId="0" borderId="20" numFmtId="184" xfId="186" applyNumberFormat="1" applyFont="1" applyBorder="1" applyAlignment="1">
      <alignment horizontal="center"/>
    </xf>
    <xf fontId="14" fillId="0" borderId="22" numFmtId="184" xfId="186" applyNumberFormat="1" applyFont="1" applyBorder="1" applyAlignment="1">
      <alignment horizontal="center"/>
    </xf>
    <xf fontId="14" fillId="0" borderId="11" numFmtId="184" xfId="186" applyNumberFormat="1" applyFont="1" applyBorder="1" applyAlignment="1">
      <alignment horizontal="center"/>
    </xf>
    <xf fontId="74" fillId="0" borderId="0" numFmtId="0" xfId="194" applyFont="1" applyAlignment="1">
      <alignment horizontal="center" vertical="center" wrapText="1"/>
    </xf>
    <xf fontId="75" fillId="0" borderId="0" numFmtId="0" xfId="194" applyFont="1"/>
    <xf fontId="75" fillId="0" borderId="0" numFmtId="172" xfId="194" applyNumberFormat="1" applyFont="1"/>
    <xf fontId="44" fillId="0" borderId="0" numFmtId="0" xfId="305" applyFont="1" applyAlignment="1">
      <alignment wrapText="1"/>
    </xf>
  </cellXfs>
  <cellStyles count="403">
    <cellStyle name="20% - Акцент1 2" xfId="1"/>
    <cellStyle name="20% — акцент1 2" xfId="2"/>
    <cellStyle name="20% — акцент1 3" xfId="3"/>
    <cellStyle name="20% — акцент1 4" xfId="4"/>
    <cellStyle name="20% — акцент1 5" xfId="5"/>
    <cellStyle name="20% — акцент1 6" xfId="6"/>
    <cellStyle name="20% — акцент1 7" xfId="7"/>
    <cellStyle name="20% — акцент1 8" xfId="8"/>
    <cellStyle name="20% — акцент1 9" xfId="9"/>
    <cellStyle name="20% - Акцент2 2" xfId="10"/>
    <cellStyle name="20% — акцент2 2" xfId="11"/>
    <cellStyle name="20% — акцент2 3" xfId="12"/>
    <cellStyle name="20% — акцент2 4" xfId="13"/>
    <cellStyle name="20% — акцент2 5" xfId="14"/>
    <cellStyle name="20% — акцент2 6" xfId="15"/>
    <cellStyle name="20% — акцент2 7" xfId="16"/>
    <cellStyle name="20% — акцент2 8" xfId="17"/>
    <cellStyle name="20% — акцент2 9" xfId="18"/>
    <cellStyle name="20% - Акцент3 2" xfId="19"/>
    <cellStyle name="20% — акцент3 2" xfId="20"/>
    <cellStyle name="20% — акцент3 3" xfId="21"/>
    <cellStyle name="20% — акцент3 4" xfId="22"/>
    <cellStyle name="20% — акцент3 5" xfId="23"/>
    <cellStyle name="20% — акцент3 6" xfId="24"/>
    <cellStyle name="20% — акцент3 7" xfId="25"/>
    <cellStyle name="20% — акцент3 8" xfId="26"/>
    <cellStyle name="20% — акцент3 9" xfId="27"/>
    <cellStyle name="20% - Акцент4 2" xfId="28"/>
    <cellStyle name="20% — акцент4 2" xfId="29"/>
    <cellStyle name="20% — акцент4 3" xfId="30"/>
    <cellStyle name="20% — акцент4 4" xfId="31"/>
    <cellStyle name="20% — акцент4 5" xfId="32"/>
    <cellStyle name="20% — акцент4 6" xfId="33"/>
    <cellStyle name="20% — акцент4 7" xfId="34"/>
    <cellStyle name="20% — акцент4 8" xfId="35"/>
    <cellStyle name="20% — акцент4 9" xfId="36"/>
    <cellStyle name="20% - Акцент5 2" xfId="37"/>
    <cellStyle name="20% — акцент5 2" xfId="38"/>
    <cellStyle name="20% — акцент5 3" xfId="39"/>
    <cellStyle name="20% — акцент5 4" xfId="40"/>
    <cellStyle name="20% — акцент5 5" xfId="41"/>
    <cellStyle name="20% — акцент5 6" xfId="42"/>
    <cellStyle name="20% — акцент5 7" xfId="43"/>
    <cellStyle name="20% — акцент5 8" xfId="44"/>
    <cellStyle name="20% — акцент5 9" xfId="45"/>
    <cellStyle name="20% - Акцент6 2" xfId="46"/>
    <cellStyle name="20% — акцент6 2" xfId="47"/>
    <cellStyle name="20% — акцент6 3" xfId="48"/>
    <cellStyle name="20% — акцент6 4" xfId="49"/>
    <cellStyle name="20% — акцент6 5" xfId="50"/>
    <cellStyle name="20% — акцент6 6" xfId="51"/>
    <cellStyle name="20% — акцент6 7" xfId="52"/>
    <cellStyle name="20% — акцент6 8" xfId="53"/>
    <cellStyle name="20% — акцент6 9" xfId="54"/>
    <cellStyle name="40% - Акцент1 2" xfId="55"/>
    <cellStyle name="40% — акцент1 2" xfId="56"/>
    <cellStyle name="40% — акцент1 3" xfId="57"/>
    <cellStyle name="40% — акцент1 4" xfId="58"/>
    <cellStyle name="40% — акцент1 5" xfId="59"/>
    <cellStyle name="40% — акцент1 6" xfId="60"/>
    <cellStyle name="40% — акцент1 7" xfId="61"/>
    <cellStyle name="40% — акцент1 8" xfId="62"/>
    <cellStyle name="40% — акцент1 9" xfId="63"/>
    <cellStyle name="40% - Акцент2 2" xfId="64"/>
    <cellStyle name="40% — акцент2 2" xfId="65"/>
    <cellStyle name="40% — акцент2 3" xfId="66"/>
    <cellStyle name="40% — акцент2 4" xfId="67"/>
    <cellStyle name="40% — акцент2 5" xfId="68"/>
    <cellStyle name="40% — акцент2 6" xfId="69"/>
    <cellStyle name="40% — акцент2 7" xfId="70"/>
    <cellStyle name="40% — акцент2 8" xfId="71"/>
    <cellStyle name="40% — акцент2 9" xfId="72"/>
    <cellStyle name="40% - Акцент3 2" xfId="73"/>
    <cellStyle name="40% — акцент3 2" xfId="74"/>
    <cellStyle name="40% — акцент3 3" xfId="75"/>
    <cellStyle name="40% — акцент3 4" xfId="76"/>
    <cellStyle name="40% — акцент3 5" xfId="77"/>
    <cellStyle name="40% — акцент3 6" xfId="78"/>
    <cellStyle name="40% — акцент3 7" xfId="79"/>
    <cellStyle name="40% — акцент3 8" xfId="80"/>
    <cellStyle name="40% — акцент3 9" xfId="81"/>
    <cellStyle name="40% - Акцент4 2" xfId="82"/>
    <cellStyle name="40% — акцент4 2" xfId="83"/>
    <cellStyle name="40% — акцент4 3" xfId="84"/>
    <cellStyle name="40% — акцент4 4" xfId="85"/>
    <cellStyle name="40% — акцент4 5" xfId="86"/>
    <cellStyle name="40% — акцент4 6" xfId="87"/>
    <cellStyle name="40% — акцент4 7" xfId="88"/>
    <cellStyle name="40% — акцент4 8" xfId="89"/>
    <cellStyle name="40% — акцент4 9" xfId="90"/>
    <cellStyle name="40% - Акцент5 2" xfId="91"/>
    <cellStyle name="40% — акцент5 2" xfId="92"/>
    <cellStyle name="40% — акцент5 3" xfId="93"/>
    <cellStyle name="40% — акцент5 4" xfId="94"/>
    <cellStyle name="40% — акцент5 5" xfId="95"/>
    <cellStyle name="40% — акцент5 6" xfId="96"/>
    <cellStyle name="40% — акцент5 7" xfId="97"/>
    <cellStyle name="40% — акцент5 8" xfId="98"/>
    <cellStyle name="40% — акцент5 9" xfId="99"/>
    <cellStyle name="40% - Акцент6 2" xfId="100"/>
    <cellStyle name="40% — акцент6 2" xfId="101"/>
    <cellStyle name="40% — акцент6 3" xfId="102"/>
    <cellStyle name="40% — акцент6 4" xfId="103"/>
    <cellStyle name="40% — акцент6 5" xfId="104"/>
    <cellStyle name="40% — акцент6 6" xfId="105"/>
    <cellStyle name="40% — акцент6 7" xfId="106"/>
    <cellStyle name="40% — акцент6 8" xfId="107"/>
    <cellStyle name="40% — акцент6 9" xfId="108"/>
    <cellStyle name="60% - Акцент1 2" xfId="109"/>
    <cellStyle name="60% — акцент1 2" xfId="110"/>
    <cellStyle name="60% — акцент1 3" xfId="111"/>
    <cellStyle name="60% — акцент1 4" xfId="112"/>
    <cellStyle name="60% — акцент1 5" xfId="113"/>
    <cellStyle name="60% — акцент1 6" xfId="114"/>
    <cellStyle name="60% — акцент1 7" xfId="115"/>
    <cellStyle name="60% — акцент1 8" xfId="116"/>
    <cellStyle name="60% — акцент1 9" xfId="117"/>
    <cellStyle name="60% - Акцент2 2" xfId="118"/>
    <cellStyle name="60% — акцент2 2" xfId="119"/>
    <cellStyle name="60% — акцент2 3" xfId="120"/>
    <cellStyle name="60% — акцент2 4" xfId="121"/>
    <cellStyle name="60% — акцент2 5" xfId="122"/>
    <cellStyle name="60% — акцент2 6" xfId="123"/>
    <cellStyle name="60% — акцент2 7" xfId="124"/>
    <cellStyle name="60% — акцент2 8" xfId="125"/>
    <cellStyle name="60% — акцент2 9" xfId="126"/>
    <cellStyle name="60% - Акцент3 2" xfId="127"/>
    <cellStyle name="60% — акцент3 2" xfId="128"/>
    <cellStyle name="60% — акцент3 3" xfId="129"/>
    <cellStyle name="60% — акцент3 4" xfId="130"/>
    <cellStyle name="60% — акцент3 5" xfId="131"/>
    <cellStyle name="60% — акцент3 6" xfId="132"/>
    <cellStyle name="60% — акцент3 7" xfId="133"/>
    <cellStyle name="60% — акцент3 8" xfId="134"/>
    <cellStyle name="60% — акцент3 9" xfId="135"/>
    <cellStyle name="60% - Акцент4 2" xfId="136"/>
    <cellStyle name="60% — акцент4 2" xfId="137"/>
    <cellStyle name="60% — акцент4 3" xfId="138"/>
    <cellStyle name="60% — акцент4 4" xfId="139"/>
    <cellStyle name="60% — акцент4 5" xfId="140"/>
    <cellStyle name="60% — акцент4 6" xfId="141"/>
    <cellStyle name="60% — акцент4 7" xfId="142"/>
    <cellStyle name="60% — акцент4 8" xfId="143"/>
    <cellStyle name="60% — акцент4 9" xfId="144"/>
    <cellStyle name="60% - Акцент5 2" xfId="145"/>
    <cellStyle name="60% — акцент5 2" xfId="146"/>
    <cellStyle name="60% — акцент5 3" xfId="147"/>
    <cellStyle name="60% — акцент5 4" xfId="148"/>
    <cellStyle name="60% — акцент5 5" xfId="149"/>
    <cellStyle name="60% — акцент5 6" xfId="150"/>
    <cellStyle name="60% — акцент5 7" xfId="151"/>
    <cellStyle name="60% — акцент5 8" xfId="152"/>
    <cellStyle name="60% — акцент5 9" xfId="153"/>
    <cellStyle name="60% - Акцент6 2" xfId="154"/>
    <cellStyle name="60% — акцент6 2" xfId="155"/>
    <cellStyle name="60% — акцент6 3" xfId="156"/>
    <cellStyle name="60% — акцент6 4" xfId="157"/>
    <cellStyle name="60% — акцент6 5" xfId="158"/>
    <cellStyle name="60% — акцент6 6" xfId="159"/>
    <cellStyle name="60% — акцент6 7" xfId="160"/>
    <cellStyle name="60% — акцент6 8" xfId="161"/>
    <cellStyle name="60% — акцент6 9" xfId="162"/>
    <cellStyle name="Normal 2" xfId="163"/>
    <cellStyle name="Акцент1 2" xfId="164"/>
    <cellStyle name="Акцент2 2" xfId="165"/>
    <cellStyle name="Акцент3 2" xfId="166"/>
    <cellStyle name="Акцент4 2" xfId="167"/>
    <cellStyle name="Акцент5 2" xfId="168"/>
    <cellStyle name="Акцент6 2" xfId="169"/>
    <cellStyle name="Ввод  2" xfId="170"/>
    <cellStyle name="Вывод 2" xfId="171"/>
    <cellStyle name="Вычисление 2" xfId="172"/>
    <cellStyle name="Заголовок 1 2" xfId="173"/>
    <cellStyle name="Заголовок 2 2" xfId="174"/>
    <cellStyle name="Заголовок 3 2" xfId="175"/>
    <cellStyle name="Заголовок 4 2" xfId="176"/>
    <cellStyle name="Итог 2" xfId="177"/>
    <cellStyle name="Контрольная ячейка 2" xfId="178"/>
    <cellStyle name="Название 2" xfId="179"/>
    <cellStyle name="Нейтральный 2" xfId="180"/>
    <cellStyle name="Обычный" xfId="0" builtinId="0"/>
    <cellStyle name="Обычный 10" xfId="181"/>
    <cellStyle name="Обычный 11" xfId="182"/>
    <cellStyle name="Обычный 12" xfId="183"/>
    <cellStyle name="Обычный 12 2" xfId="184"/>
    <cellStyle name="Обычный 12 3" xfId="185"/>
    <cellStyle name="Обычный 13" xfId="186"/>
    <cellStyle name="Обычный 2" xfId="187"/>
    <cellStyle name="Обычный 2 2" xfId="188"/>
    <cellStyle name="Обычный 2 2 2" xfId="189"/>
    <cellStyle name="Обычный 2 26 2" xfId="190"/>
    <cellStyle name="Обычный 3" xfId="191"/>
    <cellStyle name="Обычный 3 10 2" xfId="192"/>
    <cellStyle name="Обычный 3 10 2 2" xfId="193"/>
    <cellStyle name="Обычный 3 2" xfId="194"/>
    <cellStyle name="Обычный 3 2 2 2" xfId="195"/>
    <cellStyle name="Обычный 3 21" xfId="196"/>
    <cellStyle name="Обычный 30" xfId="197"/>
    <cellStyle name="Обычный 4" xfId="198"/>
    <cellStyle name="Обычный 4 2" xfId="199"/>
    <cellStyle name="Обычный 5" xfId="200"/>
    <cellStyle name="Обычный 6" xfId="201"/>
    <cellStyle name="Обычный 6 2" xfId="202"/>
    <cellStyle name="Обычный 6 2 10" xfId="203"/>
    <cellStyle name="Обычный 6 2 2" xfId="204"/>
    <cellStyle name="Обычный 6 2 2 2" xfId="205"/>
    <cellStyle name="Обычный 6 2 2 2 2" xfId="206"/>
    <cellStyle name="Обычный 6 2 2 2 2 2" xfId="207"/>
    <cellStyle name="Обычный 6 2 2 2 2 2 2" xfId="208"/>
    <cellStyle name="Обычный 6 2 2 2 2 2 3" xfId="209"/>
    <cellStyle name="Обычный 6 2 2 2 2 3" xfId="210"/>
    <cellStyle name="Обычный 6 2 2 2 2 4" xfId="211"/>
    <cellStyle name="Обычный 6 2 2 2 3" xfId="212"/>
    <cellStyle name="Обычный 6 2 2 2 3 2" xfId="213"/>
    <cellStyle name="Обычный 6 2 2 2 3 3" xfId="214"/>
    <cellStyle name="Обычный 6 2 2 2 4" xfId="215"/>
    <cellStyle name="Обычный 6 2 2 2 5" xfId="216"/>
    <cellStyle name="Обычный 6 2 2 3" xfId="217"/>
    <cellStyle name="Обычный 6 2 2 3 2" xfId="218"/>
    <cellStyle name="Обычный 6 2 2 3 2 2" xfId="219"/>
    <cellStyle name="Обычный 6 2 2 3 2 3" xfId="220"/>
    <cellStyle name="Обычный 6 2 2 3 3" xfId="221"/>
    <cellStyle name="Обычный 6 2 2 3 4" xfId="222"/>
    <cellStyle name="Обычный 6 2 2 4" xfId="223"/>
    <cellStyle name="Обычный 6 2 2 4 2" xfId="224"/>
    <cellStyle name="Обычный 6 2 2 4 2 2" xfId="225"/>
    <cellStyle name="Обычный 6 2 2 4 2 3" xfId="226"/>
    <cellStyle name="Обычный 6 2 2 4 3" xfId="227"/>
    <cellStyle name="Обычный 6 2 2 4 4" xfId="228"/>
    <cellStyle name="Обычный 6 2 2 5" xfId="229"/>
    <cellStyle name="Обычный 6 2 2 5 2" xfId="230"/>
    <cellStyle name="Обычный 6 2 2 5 3" xfId="231"/>
    <cellStyle name="Обычный 6 2 2 6" xfId="232"/>
    <cellStyle name="Обычный 6 2 2 7" xfId="233"/>
    <cellStyle name="Обычный 6 2 2 8" xfId="234"/>
    <cellStyle name="Обычный 6 2 2 9" xfId="235"/>
    <cellStyle name="Обычный 6 2 3" xfId="236"/>
    <cellStyle name="Обычный 6 2 3 2" xfId="237"/>
    <cellStyle name="Обычный 6 2 3 2 2" xfId="238"/>
    <cellStyle name="Обычный 6 2 3 2 2 2" xfId="239"/>
    <cellStyle name="Обычный 6 2 3 2 2 2 2" xfId="240"/>
    <cellStyle name="Обычный 6 2 3 2 2 2 3" xfId="241"/>
    <cellStyle name="Обычный 6 2 3 2 2 3" xfId="242"/>
    <cellStyle name="Обычный 6 2 3 2 2 4" xfId="243"/>
    <cellStyle name="Обычный 6 2 3 2 3" xfId="244"/>
    <cellStyle name="Обычный 6 2 3 2 3 2" xfId="245"/>
    <cellStyle name="Обычный 6 2 3 2 3 3" xfId="246"/>
    <cellStyle name="Обычный 6 2 3 2 4" xfId="247"/>
    <cellStyle name="Обычный 6 2 3 2 5" xfId="248"/>
    <cellStyle name="Обычный 6 2 3 3" xfId="249"/>
    <cellStyle name="Обычный 6 2 3 3 2" xfId="250"/>
    <cellStyle name="Обычный 6 2 3 3 2 2" xfId="251"/>
    <cellStyle name="Обычный 6 2 3 3 2 3" xfId="252"/>
    <cellStyle name="Обычный 6 2 3 3 3" xfId="253"/>
    <cellStyle name="Обычный 6 2 3 3 4" xfId="254"/>
    <cellStyle name="Обычный 6 2 3 4" xfId="255"/>
    <cellStyle name="Обычный 6 2 3 4 2" xfId="256"/>
    <cellStyle name="Обычный 6 2 3 4 2 2" xfId="257"/>
    <cellStyle name="Обычный 6 2 3 4 2 3" xfId="258"/>
    <cellStyle name="Обычный 6 2 3 4 3" xfId="259"/>
    <cellStyle name="Обычный 6 2 3 4 4" xfId="260"/>
    <cellStyle name="Обычный 6 2 3 5" xfId="261"/>
    <cellStyle name="Обычный 6 2 3 5 2" xfId="262"/>
    <cellStyle name="Обычный 6 2 3 5 3" xfId="263"/>
    <cellStyle name="Обычный 6 2 3 6" xfId="264"/>
    <cellStyle name="Обычный 6 2 3 7" xfId="265"/>
    <cellStyle name="Обычный 6 2 3 8" xfId="266"/>
    <cellStyle name="Обычный 6 2 3 9" xfId="267"/>
    <cellStyle name="Обычный 6 2 4" xfId="268"/>
    <cellStyle name="Обычный 6 2 4 2" xfId="269"/>
    <cellStyle name="Обычный 6 2 4 2 2" xfId="270"/>
    <cellStyle name="Обычный 6 2 4 2 3" xfId="271"/>
    <cellStyle name="Обычный 6 2 4 3" xfId="272"/>
    <cellStyle name="Обычный 6 2 4 4" xfId="273"/>
    <cellStyle name="Обычный 6 2 5" xfId="274"/>
    <cellStyle name="Обычный 6 2 5 2" xfId="275"/>
    <cellStyle name="Обычный 6 2 5 2 2" xfId="276"/>
    <cellStyle name="Обычный 6 2 5 2 3" xfId="277"/>
    <cellStyle name="Обычный 6 2 5 3" xfId="278"/>
    <cellStyle name="Обычный 6 2 5 4" xfId="279"/>
    <cellStyle name="Обычный 6 2 6" xfId="280"/>
    <cellStyle name="Обычный 6 2 6 2" xfId="281"/>
    <cellStyle name="Обычный 6 2 6 3" xfId="282"/>
    <cellStyle name="Обычный 6 2 7" xfId="283"/>
    <cellStyle name="Обычный 6 2 8" xfId="284"/>
    <cellStyle name="Обычный 6 2 9" xfId="285"/>
    <cellStyle name="Обычный 6 3" xfId="286"/>
    <cellStyle name="Обычный 6 3 2" xfId="287"/>
    <cellStyle name="Обычный 6 3 2 2" xfId="288"/>
    <cellStyle name="Обычный 6 3 2 3" xfId="289"/>
    <cellStyle name="Обычный 6 3 3" xfId="290"/>
    <cellStyle name="Обычный 6 3 4" xfId="291"/>
    <cellStyle name="Обычный 6 4" xfId="292"/>
    <cellStyle name="Обычный 6 4 2" xfId="293"/>
    <cellStyle name="Обычный 6 4 2 2" xfId="294"/>
    <cellStyle name="Обычный 6 4 2 3" xfId="295"/>
    <cellStyle name="Обычный 6 4 3" xfId="296"/>
    <cellStyle name="Обычный 6 4 4" xfId="297"/>
    <cellStyle name="Обычный 6 5" xfId="298"/>
    <cellStyle name="Обычный 6 5 2" xfId="299"/>
    <cellStyle name="Обычный 6 5 3" xfId="300"/>
    <cellStyle name="Обычный 6 6" xfId="301"/>
    <cellStyle name="Обычный 6 7" xfId="302"/>
    <cellStyle name="Обычный 6 8" xfId="303"/>
    <cellStyle name="Обычный 6 9" xfId="304"/>
    <cellStyle name="Обычный 7" xfId="305"/>
    <cellStyle name="Обычный 7 2" xfId="306"/>
    <cellStyle name="Обычный 7 2 2" xfId="307"/>
    <cellStyle name="Обычный 7 2 2 2" xfId="308"/>
    <cellStyle name="Обычный 7 2 2 2 2" xfId="309"/>
    <cellStyle name="Обычный 7 2 2 2 3" xfId="310"/>
    <cellStyle name="Обычный 7 2 2 3" xfId="311"/>
    <cellStyle name="Обычный 7 2 2 4" xfId="312"/>
    <cellStyle name="Обычный 7 2 3" xfId="313"/>
    <cellStyle name="Обычный 7 2 3 2" xfId="314"/>
    <cellStyle name="Обычный 7 2 3 2 2" xfId="315"/>
    <cellStyle name="Обычный 7 2 3 2 3" xfId="316"/>
    <cellStyle name="Обычный 7 2 3 3" xfId="317"/>
    <cellStyle name="Обычный 7 2 3 4" xfId="318"/>
    <cellStyle name="Обычный 7 2 4" xfId="319"/>
    <cellStyle name="Обычный 7 2 4 2" xfId="320"/>
    <cellStyle name="Обычный 7 2 4 3" xfId="321"/>
    <cellStyle name="Обычный 7 2 5" xfId="322"/>
    <cellStyle name="Обычный 7 2 6" xfId="323"/>
    <cellStyle name="Обычный 7 2 7" xfId="324"/>
    <cellStyle name="Обычный 7 2 8" xfId="325"/>
    <cellStyle name="Обычный 8" xfId="326"/>
    <cellStyle name="Обычный 9" xfId="327"/>
    <cellStyle name="Обычный 9 2" xfId="328"/>
    <cellStyle name="Обычный 9 2 2" xfId="329"/>
    <cellStyle name="Обычный 9 2 2 2" xfId="330"/>
    <cellStyle name="Обычный 9 2 2 3" xfId="331"/>
    <cellStyle name="Обычный 9 2 2 4" xfId="332"/>
    <cellStyle name="Обычный 9 2 3" xfId="333"/>
    <cellStyle name="Обычный 9 2 4" xfId="334"/>
    <cellStyle name="Обычный 9 3" xfId="335"/>
    <cellStyle name="Обычный 9 3 2" xfId="336"/>
    <cellStyle name="Обычный 9 3 3" xfId="337"/>
    <cellStyle name="Обычный 9 3 4" xfId="338"/>
    <cellStyle name="Обычный 9 4" xfId="339"/>
    <cellStyle name="Обычный 9 5" xfId="340"/>
    <cellStyle name="Обычный_Форматы по компаниям_last" xfId="341"/>
    <cellStyle name="Плохой 2" xfId="342"/>
    <cellStyle name="Пояснение 2" xfId="343"/>
    <cellStyle name="Примечание 2" xfId="344"/>
    <cellStyle name="Процентный 2" xfId="345"/>
    <cellStyle name="Процентный 2 3" xfId="346"/>
    <cellStyle name="Процентный 2 3 2" xfId="347"/>
    <cellStyle name="Процентный 3" xfId="348"/>
    <cellStyle name="Процентный 4" xfId="349"/>
    <cellStyle name="Процентный 4 2" xfId="350"/>
    <cellStyle name="Процентный 5" xfId="351"/>
    <cellStyle name="Связанная ячейка 2" xfId="352"/>
    <cellStyle name="Стиль 1" xfId="353"/>
    <cellStyle name="Текст предупреждения 2" xfId="354"/>
    <cellStyle name="Финансовый 2" xfId="355"/>
    <cellStyle name="Финансовый 2 2" xfId="356"/>
    <cellStyle name="Финансовый 2 2 2" xfId="357"/>
    <cellStyle name="Финансовый 2 2 2 2" xfId="358"/>
    <cellStyle name="Финансовый 2 2 2 2 2" xfId="359"/>
    <cellStyle name="Финансовый 2 2 2 3" xfId="360"/>
    <cellStyle name="Финансовый 2 2 3" xfId="361"/>
    <cellStyle name="Финансовый 2 2 4" xfId="362"/>
    <cellStyle name="Финансовый 2 3" xfId="363"/>
    <cellStyle name="Финансовый 2 3 2" xfId="364"/>
    <cellStyle name="Финансовый 2 3 2 2" xfId="365"/>
    <cellStyle name="Финансовый 2 3 2 3" xfId="366"/>
    <cellStyle name="Финансовый 2 3 3" xfId="367"/>
    <cellStyle name="Финансовый 2 3 4" xfId="368"/>
    <cellStyle name="Финансовый 2 4" xfId="369"/>
    <cellStyle name="Финансовый 2 4 2" xfId="370"/>
    <cellStyle name="Финансовый 2 4 3" xfId="371"/>
    <cellStyle name="Финансовый 2 5" xfId="372"/>
    <cellStyle name="Финансовый 2 6" xfId="373"/>
    <cellStyle name="Финансовый 2 7" xfId="374"/>
    <cellStyle name="Финансовый 2 8" xfId="375"/>
    <cellStyle name="Финансовый 3" xfId="376"/>
    <cellStyle name="Финансовый 3 2" xfId="377"/>
    <cellStyle name="Финансовый 3 2 2" xfId="378"/>
    <cellStyle name="Финансовый 3 2 2 2" xfId="379"/>
    <cellStyle name="Финансовый 3 2 2 3" xfId="380"/>
    <cellStyle name="Финансовый 3 2 3" xfId="381"/>
    <cellStyle name="Финансовый 3 2 4" xfId="382"/>
    <cellStyle name="Финансовый 3 3" xfId="383"/>
    <cellStyle name="Финансовый 3 3 2" xfId="384"/>
    <cellStyle name="Финансовый 3 3 2 2" xfId="385"/>
    <cellStyle name="Финансовый 3 3 2 3" xfId="386"/>
    <cellStyle name="Финансовый 3 3 3" xfId="387"/>
    <cellStyle name="Финансовый 3 3 4" xfId="388"/>
    <cellStyle name="Финансовый 3 4" xfId="389"/>
    <cellStyle name="Финансовый 3 4 2" xfId="390"/>
    <cellStyle name="Финансовый 3 4 3" xfId="391"/>
    <cellStyle name="Финансовый 3 5" xfId="392"/>
    <cellStyle name="Финансовый 3 6" xfId="393"/>
    <cellStyle name="Финансовый 3 7" xfId="394"/>
    <cellStyle name="Финансовый 3 8" xfId="395"/>
    <cellStyle name="Финансовый 4" xfId="396"/>
    <cellStyle name="Финансовый 5" xfId="397"/>
    <cellStyle name="Финансовый 5 2" xfId="398"/>
    <cellStyle name="Финансовый 6" xfId="399"/>
    <cellStyle name="Финансовый 6 2" xfId="400"/>
    <cellStyle name="Финансовый 7" xfId="401"/>
    <cellStyle name="Хороший 2" xfId="4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sharedStrings" Target="sharedStrings.xml"/><Relationship  Id="rId11" Type="http://schemas.openxmlformats.org/officeDocument/2006/relationships/worksheet" Target="worksheets/sheet9.xml"/><Relationship  Id="rId10" Type="http://schemas.openxmlformats.org/officeDocument/2006/relationships/worksheet" Target="worksheets/sheet8.xml"/><Relationship  Id="rId9" Type="http://schemas.openxmlformats.org/officeDocument/2006/relationships/worksheet" Target="worksheets/sheet7.xml"/><Relationship  Id="rId8" Type="http://schemas.openxmlformats.org/officeDocument/2006/relationships/worksheet" Target="worksheets/sheet6.xml"/><Relationship  Id="rId7" Type="http://schemas.openxmlformats.org/officeDocument/2006/relationships/worksheet" Target="worksheets/sheet5.xml"/><Relationship  Id="rId14" Type="http://schemas.openxmlformats.org/officeDocument/2006/relationships/styles" Target="styles.xml"/><Relationship  Id="rId6" Type="http://schemas.openxmlformats.org/officeDocument/2006/relationships/worksheet" Target="worksheets/sheet4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12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&#1054;&#1082;&#1086;&#1085;&#1095;.&#1087;&#1088;&#1086;&#1077;&#1082;&#1090;23-24%20&#1048;&#1055;&#1056;_&#1040;&#1054;_&#1063;&#1069;&#1057;&#1050;/2-2024.xlsx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&#1054;&#1082;&#1086;&#1085;&#1095;.&#1087;&#1088;&#1086;&#1077;&#1082;&#1090;23-24%20&#1048;&#1055;&#1056;_&#1040;&#1054;_&#1063;&#1069;&#1057;&#1050;/&#1048;&#1085;&#1092;&#1086;&#1088;&#1084;&#1072;&#1094;&#1080;&#1103;%20&#1087;&#1086;%2046%20&#1057;&#1090;&#1072;&#1085;&#1076;&#1072;&#1088;&#1090;&#1072;/&#1048;&#1055;_2023-2027_&#1080;&#1079;&#1084;/&#1053;0929_1052128000033_03_0_97_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 (2)"/>
      <sheetName val="2"/>
    </sheetNames>
    <sheetDataSet>
      <sheetData sheetId="0">
        <row r="19">
          <cell r="G19">
            <v>7.6154045699999999</v>
          </cell>
        </row>
        <row r="23">
          <cell r="G23">
            <v>117.23212257</v>
          </cell>
        </row>
      </sheetData>
      <sheetData sheetId="1">
        <row r="19">
          <cell r="U19">
            <v>102.36605055000001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3г (2)"/>
      <sheetName val="23г"/>
      <sheetName val="3"/>
      <sheetName val="24г"/>
    </sheetNames>
    <sheetDataSet>
      <sheetData sheetId="0">
        <row r="20">
          <cell r="AE20">
            <v>535.85861717040007</v>
          </cell>
          <cell r="AG20">
            <v>19895</v>
          </cell>
        </row>
      </sheetData>
      <sheetData sheetId="1"/>
      <sheetData sheetId="2"/>
      <sheetData sheetId="3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1">
    <tabColor rgb="FF66FF33"/>
    <outlinePr applyStyles="0" summaryBelow="1" summaryRight="1" showOutlineSymbols="1"/>
    <pageSetUpPr autoPageBreaks="1" fitToPage="1"/>
  </sheetPr>
  <sheetViews>
    <sheetView showZeros="0" zoomScale="70" workbookViewId="0">
      <selection activeCell="B14" activeCellId="0" sqref="B14"/>
    </sheetView>
  </sheetViews>
  <sheetFormatPr defaultColWidth="9" defaultRowHeight="15"/>
  <cols>
    <col customWidth="1" min="1" max="1" style="1" width="3.77734375"/>
    <col customWidth="1" min="2" max="2" style="1" width="36.75390625"/>
    <col customWidth="1" min="3" max="3" style="1" width="8.125"/>
    <col customWidth="1" hidden="1" min="4" max="4" style="1" width="8.88671875"/>
    <col customWidth="1" min="5" max="5" style="1" width="5"/>
    <col customWidth="1" min="6" max="6" style="1" width="4.875"/>
    <col customWidth="1" min="7" max="7" style="1" width="2.50390625"/>
    <col customWidth="1" min="8" max="8" style="1" width="5.00390625"/>
    <col customWidth="1" min="9" max="9" style="1" width="3.125"/>
    <col customWidth="1" min="10" max="10" style="1" width="10.00390625"/>
    <col customWidth="1" min="11" max="11" style="2" width="9.625"/>
    <col customWidth="1" min="12" max="12" style="2" width="8.33203125"/>
    <col customWidth="1" min="13" max="13" style="2" width="2.00390625"/>
    <col customWidth="1" min="14" max="14" style="2" width="2.75390625"/>
    <col customWidth="1" min="15" max="15" style="2" width="8.6640625"/>
    <col customWidth="1" min="16" max="16" style="2" width="7.21875"/>
    <col customWidth="1" min="17" max="17" style="2" width="8.44140625"/>
    <col customWidth="1" hidden="1" min="18" max="18" style="2" width="2.77734375"/>
    <col customWidth="1" min="19" max="19" style="2" width="2.77734375"/>
    <col customWidth="1" min="20" max="20" style="2" width="8.5546875"/>
    <col customWidth="1" min="21" max="21" style="2" width="7.5546875"/>
    <col customWidth="1" min="22" max="22" style="2" width="8.33203125"/>
    <col customWidth="1" min="23" max="24" style="2" width="2.77734375"/>
    <col customWidth="1" min="25" max="25" style="2" width="8.44140625"/>
    <col customWidth="1" min="26" max="26" style="2" width="7.21875"/>
    <col customWidth="1" min="27" max="27" style="2" width="8.33203125"/>
    <col customWidth="1" min="28" max="29" style="2" width="2.77734375"/>
    <col customWidth="1" min="30" max="30" style="2" width="8.875"/>
    <col customWidth="1" min="31" max="31" style="2" width="8.77734375"/>
    <col customWidth="1" min="32" max="32" style="1" width="9.00390625"/>
    <col customWidth="1" min="33" max="34" style="1" width="2.77734375"/>
    <col customWidth="1" min="35" max="35" style="1" width="8.50390625"/>
    <col customWidth="1" min="36" max="36" style="1" width="7.33203125"/>
    <col customWidth="1" min="37" max="37" style="1" width="8.25390625"/>
    <col customWidth="1" min="38" max="38" style="1" width="2.125"/>
    <col customWidth="1" min="39" max="39" style="1" width="2.25390625"/>
    <col customWidth="1" min="40" max="40" style="1" width="8.50390625"/>
    <col customWidth="1" min="41" max="41" style="1" width="8.25390625"/>
    <col min="42" max="16384" style="1" width="9"/>
  </cols>
  <sheetData>
    <row r="1" ht="17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  <c r="AA1" s="3"/>
      <c r="AB1" s="3"/>
      <c r="AC1" s="3"/>
      <c r="AD1" s="3"/>
      <c r="AE1" s="3"/>
      <c r="AF1" s="5" t="str">
        <f>'0'!AB3</f>
        <v xml:space="preserve">Приложение № 1 к приказу  </v>
      </c>
      <c r="AG1" s="5"/>
      <c r="AH1" s="5"/>
      <c r="AI1" s="5"/>
      <c r="AJ1" s="5"/>
      <c r="AK1" s="5"/>
      <c r="AL1" s="5"/>
      <c r="AM1" s="5"/>
      <c r="AN1" s="5"/>
      <c r="AO1" s="5"/>
    </row>
    <row r="2" ht="28.199999999999999" customHeight="1">
      <c r="A2" s="3"/>
      <c r="B2" s="3"/>
      <c r="C2" s="3"/>
      <c r="D2" s="3"/>
      <c r="E2" s="3"/>
      <c r="F2" s="3"/>
      <c r="G2" s="3"/>
      <c r="H2" s="3"/>
      <c r="I2" s="3"/>
      <c r="J2" s="6"/>
      <c r="K2" s="6"/>
      <c r="L2" s="6"/>
      <c r="M2" s="6"/>
      <c r="N2" s="6"/>
      <c r="O2" s="6"/>
      <c r="P2" s="6"/>
      <c r="Q2" s="6"/>
      <c r="R2" s="3"/>
      <c r="S2" s="3"/>
      <c r="T2" s="3"/>
      <c r="U2" s="3"/>
      <c r="V2" s="7"/>
      <c r="W2" s="7"/>
      <c r="X2" s="7"/>
      <c r="Y2" s="7"/>
      <c r="Z2" s="7"/>
      <c r="AA2" s="3"/>
      <c r="AB2" s="3"/>
      <c r="AC2" s="3"/>
      <c r="AD2" s="3"/>
      <c r="AE2" s="3"/>
      <c r="AF2" s="8" t="str">
        <f>'0'!AC1</f>
        <v xml:space="preserve">Минпромэнерго Чувашии от 01.11.2024 № 01-04/93</v>
      </c>
      <c r="AG2" s="8"/>
      <c r="AH2" s="8"/>
      <c r="AI2" s="8"/>
      <c r="AJ2" s="8"/>
      <c r="AK2" s="8"/>
      <c r="AL2" s="8"/>
      <c r="AM2" s="8"/>
      <c r="AN2" s="8"/>
      <c r="AO2" s="8"/>
    </row>
    <row r="3" ht="5.0499999999999998" hidden="1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ht="17.25">
      <c r="A4" s="8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ht="17.25">
      <c r="A5" s="9" t="s">
        <v>1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ht="17.25">
      <c r="A6" s="10" t="str">
        <f>'0'!AB10</f>
        <v xml:space="preserve">Акционерное общество «Чувашская энергосбытовая компания» 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ht="15" customHeight="1">
      <c r="A7" s="11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ht="3.4500000000000002" customHeight="1">
      <c r="A8" s="2"/>
      <c r="B8" s="2"/>
      <c r="C8" s="2"/>
      <c r="D8" s="2"/>
      <c r="E8" s="2"/>
      <c r="F8" s="2"/>
      <c r="G8" s="2"/>
      <c r="H8" s="2"/>
      <c r="I8" s="2"/>
      <c r="J8" s="2"/>
      <c r="AF8" s="2"/>
      <c r="AG8" s="2"/>
      <c r="AH8" s="2"/>
      <c r="AI8" s="2"/>
      <c r="AJ8" s="2"/>
      <c r="AK8" s="2"/>
      <c r="AL8" s="2"/>
      <c r="AM8" s="2"/>
      <c r="AN8" s="2"/>
      <c r="AO8" s="2"/>
    </row>
    <row r="9" ht="57.600000000000001" customHeight="1">
      <c r="A9" s="12" t="s">
        <v>3</v>
      </c>
      <c r="B9" s="13" t="s">
        <v>4</v>
      </c>
      <c r="C9" s="14" t="s">
        <v>5</v>
      </c>
      <c r="D9" s="15" t="s">
        <v>6</v>
      </c>
      <c r="E9" s="14" t="s">
        <v>7</v>
      </c>
      <c r="F9" s="14" t="s">
        <v>8</v>
      </c>
      <c r="G9" s="16" t="s">
        <v>9</v>
      </c>
      <c r="H9" s="17"/>
      <c r="I9" s="18"/>
      <c r="J9" s="19" t="s">
        <v>10</v>
      </c>
      <c r="K9" s="19" t="s">
        <v>11</v>
      </c>
      <c r="L9" s="20" t="s">
        <v>12</v>
      </c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</row>
    <row r="10" ht="27.600000000000001" customHeight="1">
      <c r="A10" s="21"/>
      <c r="B10" s="13"/>
      <c r="C10" s="22"/>
      <c r="D10" s="23"/>
      <c r="E10" s="22"/>
      <c r="F10" s="22"/>
      <c r="G10" s="24"/>
      <c r="H10" s="25"/>
      <c r="I10" s="26"/>
      <c r="J10" s="19"/>
      <c r="K10" s="19"/>
      <c r="L10" s="27" t="s">
        <v>13</v>
      </c>
      <c r="M10" s="28"/>
      <c r="N10" s="28"/>
      <c r="O10" s="28"/>
      <c r="P10" s="29"/>
      <c r="Q10" s="27" t="s">
        <v>14</v>
      </c>
      <c r="R10" s="28"/>
      <c r="S10" s="28"/>
      <c r="T10" s="28"/>
      <c r="U10" s="29"/>
      <c r="V10" s="27" t="s">
        <v>15</v>
      </c>
      <c r="W10" s="28"/>
      <c r="X10" s="28"/>
      <c r="Y10" s="28"/>
      <c r="Z10" s="29"/>
      <c r="AA10" s="27" t="s">
        <v>16</v>
      </c>
      <c r="AB10" s="28"/>
      <c r="AC10" s="28"/>
      <c r="AD10" s="28"/>
      <c r="AE10" s="29"/>
      <c r="AF10" s="27" t="s">
        <v>17</v>
      </c>
      <c r="AG10" s="28"/>
      <c r="AH10" s="28"/>
      <c r="AI10" s="28"/>
      <c r="AJ10" s="29"/>
      <c r="AK10" s="30" t="s">
        <v>18</v>
      </c>
      <c r="AL10" s="31"/>
      <c r="AM10" s="31"/>
      <c r="AN10" s="31"/>
      <c r="AO10" s="32"/>
    </row>
    <row r="11" ht="26.399999999999999" customHeight="1">
      <c r="A11" s="21"/>
      <c r="B11" s="13"/>
      <c r="C11" s="22"/>
      <c r="D11" s="23"/>
      <c r="E11" s="22"/>
      <c r="F11" s="33"/>
      <c r="G11" s="34" t="s">
        <v>19</v>
      </c>
      <c r="H11" s="35"/>
      <c r="I11" s="36"/>
      <c r="J11" s="19"/>
      <c r="K11" s="19"/>
      <c r="L11" s="37"/>
      <c r="M11" s="37"/>
      <c r="N11" s="37"/>
      <c r="O11" s="37"/>
      <c r="P11" s="37"/>
      <c r="Q11" s="38"/>
      <c r="R11" s="37"/>
      <c r="S11" s="37"/>
      <c r="T11" s="37"/>
      <c r="U11" s="37"/>
      <c r="V11" s="38"/>
      <c r="W11" s="37"/>
      <c r="X11" s="37"/>
      <c r="Y11" s="37"/>
      <c r="Z11" s="37"/>
      <c r="AA11" s="38"/>
      <c r="AB11" s="37"/>
      <c r="AC11" s="37"/>
      <c r="AD11" s="37"/>
      <c r="AE11" s="37"/>
      <c r="AF11" s="38"/>
      <c r="AG11" s="37"/>
      <c r="AH11" s="37"/>
      <c r="AI11" s="37"/>
      <c r="AJ11" s="37"/>
      <c r="AK11" s="39"/>
      <c r="AL11" s="40"/>
      <c r="AM11" s="41"/>
      <c r="AN11" s="41"/>
      <c r="AO11" s="42"/>
    </row>
    <row r="12" ht="148.80000000000001" customHeight="1">
      <c r="A12" s="43"/>
      <c r="B12" s="13"/>
      <c r="C12" s="33"/>
      <c r="D12" s="44"/>
      <c r="E12" s="33"/>
      <c r="F12" s="33" t="s">
        <v>20</v>
      </c>
      <c r="G12" s="45" t="s">
        <v>21</v>
      </c>
      <c r="H12" s="45" t="s">
        <v>22</v>
      </c>
      <c r="I12" s="45" t="s">
        <v>23</v>
      </c>
      <c r="J12" s="22" t="s">
        <v>24</v>
      </c>
      <c r="K12" s="22" t="s">
        <v>25</v>
      </c>
      <c r="L12" s="19" t="s">
        <v>26</v>
      </c>
      <c r="M12" s="19" t="s">
        <v>27</v>
      </c>
      <c r="N12" s="46" t="s">
        <v>28</v>
      </c>
      <c r="O12" s="19" t="s">
        <v>29</v>
      </c>
      <c r="P12" s="19" t="s">
        <v>30</v>
      </c>
      <c r="Q12" s="19" t="s">
        <v>26</v>
      </c>
      <c r="R12" s="19" t="s">
        <v>27</v>
      </c>
      <c r="S12" s="46" t="s">
        <v>28</v>
      </c>
      <c r="T12" s="19" t="s">
        <v>29</v>
      </c>
      <c r="U12" s="19" t="s">
        <v>30</v>
      </c>
      <c r="V12" s="19" t="s">
        <v>26</v>
      </c>
      <c r="W12" s="46" t="s">
        <v>27</v>
      </c>
      <c r="X12" s="47" t="s">
        <v>28</v>
      </c>
      <c r="Y12" s="19" t="s">
        <v>29</v>
      </c>
      <c r="Z12" s="19" t="s">
        <v>30</v>
      </c>
      <c r="AA12" s="19" t="s">
        <v>26</v>
      </c>
      <c r="AB12" s="46" t="s">
        <v>27</v>
      </c>
      <c r="AC12" s="46" t="s">
        <v>28</v>
      </c>
      <c r="AD12" s="19" t="s">
        <v>29</v>
      </c>
      <c r="AE12" s="19" t="s">
        <v>30</v>
      </c>
      <c r="AF12" s="19" t="s">
        <v>26</v>
      </c>
      <c r="AG12" s="19" t="s">
        <v>27</v>
      </c>
      <c r="AH12" s="46" t="s">
        <v>28</v>
      </c>
      <c r="AI12" s="19" t="s">
        <v>29</v>
      </c>
      <c r="AJ12" s="48" t="s">
        <v>30</v>
      </c>
      <c r="AK12" s="49" t="s">
        <v>26</v>
      </c>
      <c r="AL12" s="49" t="s">
        <v>27</v>
      </c>
      <c r="AM12" s="50" t="s">
        <v>28</v>
      </c>
      <c r="AN12" s="19" t="s">
        <v>29</v>
      </c>
      <c r="AO12" s="19" t="s">
        <v>30</v>
      </c>
    </row>
    <row r="13" s="51" customFormat="1" ht="10.199999999999999" customHeight="1">
      <c r="A13" s="52">
        <v>1</v>
      </c>
      <c r="B13" s="52">
        <v>2</v>
      </c>
      <c r="C13" s="52">
        <v>3</v>
      </c>
      <c r="D13" s="52"/>
      <c r="E13" s="52">
        <v>4</v>
      </c>
      <c r="F13" s="52">
        <v>5</v>
      </c>
      <c r="G13" s="52">
        <v>6</v>
      </c>
      <c r="H13" s="52">
        <v>7</v>
      </c>
      <c r="I13" s="52">
        <v>8</v>
      </c>
      <c r="J13" s="52">
        <v>9</v>
      </c>
      <c r="K13" s="52">
        <v>10</v>
      </c>
      <c r="L13" s="53" t="s">
        <v>31</v>
      </c>
      <c r="M13" s="53" t="s">
        <v>32</v>
      </c>
      <c r="N13" s="53" t="s">
        <v>33</v>
      </c>
      <c r="O13" s="53" t="s">
        <v>34</v>
      </c>
      <c r="P13" s="53" t="s">
        <v>35</v>
      </c>
      <c r="Q13" s="53" t="s">
        <v>36</v>
      </c>
      <c r="R13" s="53" t="s">
        <v>37</v>
      </c>
      <c r="S13" s="53" t="s">
        <v>38</v>
      </c>
      <c r="T13" s="53" t="s">
        <v>39</v>
      </c>
      <c r="U13" s="53" t="s">
        <v>40</v>
      </c>
      <c r="V13" s="53" t="s">
        <v>41</v>
      </c>
      <c r="W13" s="53" t="s">
        <v>42</v>
      </c>
      <c r="X13" s="53" t="s">
        <v>43</v>
      </c>
      <c r="Y13" s="53" t="s">
        <v>44</v>
      </c>
      <c r="Z13" s="53" t="s">
        <v>45</v>
      </c>
      <c r="AA13" s="53" t="s">
        <v>46</v>
      </c>
      <c r="AB13" s="53" t="s">
        <v>47</v>
      </c>
      <c r="AC13" s="53" t="s">
        <v>48</v>
      </c>
      <c r="AD13" s="53" t="s">
        <v>49</v>
      </c>
      <c r="AE13" s="53" t="s">
        <v>50</v>
      </c>
      <c r="AF13" s="53" t="s">
        <v>51</v>
      </c>
      <c r="AG13" s="53" t="s">
        <v>52</v>
      </c>
      <c r="AH13" s="53" t="s">
        <v>53</v>
      </c>
      <c r="AI13" s="53" t="s">
        <v>54</v>
      </c>
      <c r="AJ13" s="54" t="s">
        <v>55</v>
      </c>
      <c r="AK13" s="55" t="s">
        <v>56</v>
      </c>
      <c r="AL13" s="55" t="s">
        <v>57</v>
      </c>
      <c r="AM13" s="56" t="s">
        <v>58</v>
      </c>
      <c r="AN13" s="53" t="s">
        <v>59</v>
      </c>
      <c r="AO13" s="53" t="s">
        <v>60</v>
      </c>
    </row>
    <row r="14" ht="27" customHeight="1">
      <c r="A14" s="57" t="s">
        <v>61</v>
      </c>
      <c r="B14" s="58" t="s">
        <v>62</v>
      </c>
      <c r="C14" s="59"/>
      <c r="D14" s="60">
        <v>201.03890927200001</v>
      </c>
      <c r="E14" s="59"/>
      <c r="F14" s="59"/>
      <c r="G14" s="61"/>
      <c r="H14" s="61"/>
      <c r="I14" s="61"/>
      <c r="J14" s="62">
        <v>1046.4133311219998</v>
      </c>
      <c r="K14" s="63">
        <f t="shared" ref="K14:K28" si="0">AK14</f>
        <v>804.88866062999989</v>
      </c>
      <c r="L14" s="64">
        <v>185.93549272000001</v>
      </c>
      <c r="M14" s="64">
        <v>0</v>
      </c>
      <c r="N14" s="64">
        <v>0</v>
      </c>
      <c r="O14" s="64">
        <v>157.04187927999999</v>
      </c>
      <c r="P14" s="64">
        <v>28.893613440000003</v>
      </c>
      <c r="Q14" s="64">
        <v>210.96449796999997</v>
      </c>
      <c r="R14" s="64">
        <v>0</v>
      </c>
      <c r="S14" s="64">
        <v>0</v>
      </c>
      <c r="T14" s="64">
        <v>166.60682451999998</v>
      </c>
      <c r="U14" s="64">
        <v>44.357673449999993</v>
      </c>
      <c r="V14" s="64">
        <v>125.83020236999998</v>
      </c>
      <c r="W14" s="64">
        <v>0</v>
      </c>
      <c r="X14" s="64">
        <v>0</v>
      </c>
      <c r="Y14" s="64">
        <v>103.9495213</v>
      </c>
      <c r="Z14" s="64">
        <v>21.880681069999987</v>
      </c>
      <c r="AA14" s="64">
        <v>132.51270577</v>
      </c>
      <c r="AB14" s="64">
        <v>0</v>
      </c>
      <c r="AC14" s="64">
        <v>0</v>
      </c>
      <c r="AD14" s="64">
        <v>108.1075013</v>
      </c>
      <c r="AE14" s="64">
        <v>24.405204470000001</v>
      </c>
      <c r="AF14" s="65">
        <v>149.64576179999997</v>
      </c>
      <c r="AG14" s="65">
        <v>0</v>
      </c>
      <c r="AH14" s="65">
        <v>0</v>
      </c>
      <c r="AI14" s="65">
        <v>112.4318013</v>
      </c>
      <c r="AJ14" s="66">
        <v>37.213960499999985</v>
      </c>
      <c r="AK14" s="67">
        <f t="shared" ref="AK14:AK28" si="1">L14+Q14+AF14+V14+AA14</f>
        <v>804.88866062999989</v>
      </c>
      <c r="AL14" s="67">
        <f t="shared" ref="AL14:AL28" si="2">M14+R14+AG14+W14+AB14</f>
        <v>0</v>
      </c>
      <c r="AM14" s="67">
        <f t="shared" ref="AM14:AM28" si="3">N14+S14+AH14+X14+AC14</f>
        <v>0</v>
      </c>
      <c r="AN14" s="67">
        <f t="shared" ref="AN14:AN28" si="4">O14+T14+AI14+Y14+AD14</f>
        <v>648.13752769999996</v>
      </c>
      <c r="AO14" s="67">
        <f t="shared" ref="AO14:AO28" si="5">P14+U14+AJ14+Z14+AE14</f>
        <v>156.75113292999995</v>
      </c>
      <c r="AP14" s="1"/>
      <c r="AQ14" s="1"/>
      <c r="AR14" s="1"/>
      <c r="AS14" s="1"/>
      <c r="AT14" s="1"/>
    </row>
    <row r="15" ht="18.600000000000001" customHeight="1">
      <c r="A15" s="68" t="s">
        <v>63</v>
      </c>
      <c r="B15" s="69" t="s">
        <v>64</v>
      </c>
      <c r="C15" s="70" t="s">
        <v>65</v>
      </c>
      <c r="D15" s="71">
        <v>8.1966669199999984</v>
      </c>
      <c r="E15" s="70">
        <v>2019</v>
      </c>
      <c r="F15" s="72">
        <v>2024</v>
      </c>
      <c r="G15" s="73"/>
      <c r="H15" s="73"/>
      <c r="I15" s="73"/>
      <c r="J15" s="74">
        <v>29.358245239999995</v>
      </c>
      <c r="K15" s="74">
        <f t="shared" si="0"/>
        <v>10.479509760000001</v>
      </c>
      <c r="L15" s="75">
        <v>10.479509760000001</v>
      </c>
      <c r="M15" s="75"/>
      <c r="N15" s="75"/>
      <c r="O15" s="75">
        <v>8.4743526100000004</v>
      </c>
      <c r="P15" s="75">
        <v>2.0051571500000001</v>
      </c>
      <c r="Q15" s="75">
        <v>0</v>
      </c>
      <c r="R15" s="75"/>
      <c r="S15" s="75"/>
      <c r="T15" s="75">
        <v>0</v>
      </c>
      <c r="U15" s="75">
        <v>0</v>
      </c>
      <c r="V15" s="75">
        <v>0</v>
      </c>
      <c r="W15" s="75"/>
      <c r="X15" s="75"/>
      <c r="Y15" s="75">
        <v>0</v>
      </c>
      <c r="Z15" s="75">
        <v>0</v>
      </c>
      <c r="AA15" s="75">
        <v>0</v>
      </c>
      <c r="AB15" s="75"/>
      <c r="AC15" s="75"/>
      <c r="AD15" s="75">
        <v>0</v>
      </c>
      <c r="AE15" s="75">
        <v>0</v>
      </c>
      <c r="AF15" s="76">
        <v>0</v>
      </c>
      <c r="AG15" s="76"/>
      <c r="AH15" s="76"/>
      <c r="AI15" s="76">
        <v>0</v>
      </c>
      <c r="AJ15" s="77">
        <v>0</v>
      </c>
      <c r="AK15" s="67">
        <f t="shared" si="1"/>
        <v>10.479509760000001</v>
      </c>
      <c r="AL15" s="67">
        <f t="shared" si="2"/>
        <v>0</v>
      </c>
      <c r="AM15" s="67">
        <f t="shared" si="3"/>
        <v>0</v>
      </c>
      <c r="AN15" s="67">
        <f t="shared" si="4"/>
        <v>8.4743526100000004</v>
      </c>
      <c r="AO15" s="67">
        <f t="shared" si="5"/>
        <v>2.0051571500000001</v>
      </c>
      <c r="AP15" s="1"/>
      <c r="AQ15" s="1"/>
      <c r="AR15" s="1"/>
      <c r="AS15" s="1"/>
      <c r="AT15" s="1"/>
    </row>
    <row r="16" ht="17.399999999999999" customHeight="1">
      <c r="A16" s="68" t="s">
        <v>63</v>
      </c>
      <c r="B16" s="69" t="s">
        <v>66</v>
      </c>
      <c r="C16" s="70" t="s">
        <v>67</v>
      </c>
      <c r="D16" s="71">
        <v>0</v>
      </c>
      <c r="E16" s="70">
        <v>2025</v>
      </c>
      <c r="F16" s="72">
        <v>2025</v>
      </c>
      <c r="G16" s="73"/>
      <c r="H16" s="73"/>
      <c r="I16" s="73"/>
      <c r="J16" s="78">
        <v>14.39491524</v>
      </c>
      <c r="K16" s="74">
        <f t="shared" si="0"/>
        <v>14.39491524</v>
      </c>
      <c r="L16" s="75">
        <v>0</v>
      </c>
      <c r="M16" s="75"/>
      <c r="N16" s="75"/>
      <c r="O16" s="75">
        <v>0</v>
      </c>
      <c r="P16" s="75">
        <v>0</v>
      </c>
      <c r="Q16" s="75">
        <v>14.39491524</v>
      </c>
      <c r="R16" s="75"/>
      <c r="S16" s="75"/>
      <c r="T16" s="75">
        <v>11.995762699999998</v>
      </c>
      <c r="U16" s="75">
        <v>2.3991525400000002</v>
      </c>
      <c r="V16" s="75">
        <v>0</v>
      </c>
      <c r="W16" s="75"/>
      <c r="X16" s="75"/>
      <c r="Y16" s="75">
        <v>0</v>
      </c>
      <c r="Z16" s="75">
        <v>0</v>
      </c>
      <c r="AA16" s="75">
        <v>0</v>
      </c>
      <c r="AB16" s="75"/>
      <c r="AC16" s="75"/>
      <c r="AD16" s="75">
        <v>0</v>
      </c>
      <c r="AE16" s="75">
        <v>0</v>
      </c>
      <c r="AF16" s="76">
        <v>0</v>
      </c>
      <c r="AG16" s="76"/>
      <c r="AH16" s="76"/>
      <c r="AI16" s="76">
        <v>0</v>
      </c>
      <c r="AJ16" s="77">
        <v>0</v>
      </c>
      <c r="AK16" s="67">
        <f t="shared" si="1"/>
        <v>14.39491524</v>
      </c>
      <c r="AL16" s="67">
        <f t="shared" si="2"/>
        <v>0</v>
      </c>
      <c r="AM16" s="67">
        <f t="shared" si="3"/>
        <v>0</v>
      </c>
      <c r="AN16" s="67">
        <f t="shared" si="4"/>
        <v>11.995762699999998</v>
      </c>
      <c r="AO16" s="67">
        <f t="shared" si="5"/>
        <v>2.3991525400000002</v>
      </c>
      <c r="AP16" s="1"/>
      <c r="AQ16" s="1"/>
      <c r="AR16" s="1"/>
      <c r="AS16" s="1"/>
      <c r="AT16" s="1"/>
    </row>
    <row r="17" ht="30.600000000000001" customHeight="1">
      <c r="A17" s="68" t="s">
        <v>63</v>
      </c>
      <c r="B17" s="69" t="s">
        <v>68</v>
      </c>
      <c r="C17" s="70" t="s">
        <v>69</v>
      </c>
      <c r="D17" s="71">
        <v>0</v>
      </c>
      <c r="E17" s="70">
        <v>2026</v>
      </c>
      <c r="F17" s="72">
        <v>2026</v>
      </c>
      <c r="G17" s="73"/>
      <c r="H17" s="73"/>
      <c r="I17" s="73"/>
      <c r="J17" s="74">
        <v>15.897066479999999</v>
      </c>
      <c r="K17" s="74">
        <f t="shared" si="0"/>
        <v>15.897066479999999</v>
      </c>
      <c r="L17" s="75">
        <v>0</v>
      </c>
      <c r="M17" s="75"/>
      <c r="N17" s="75"/>
      <c r="O17" s="75">
        <v>0</v>
      </c>
      <c r="P17" s="75">
        <v>0</v>
      </c>
      <c r="Q17" s="75">
        <v>0</v>
      </c>
      <c r="R17" s="75"/>
      <c r="S17" s="75"/>
      <c r="T17" s="75">
        <v>0</v>
      </c>
      <c r="U17" s="75">
        <v>0</v>
      </c>
      <c r="V17" s="75">
        <v>15.897066479999999</v>
      </c>
      <c r="W17" s="75"/>
      <c r="X17" s="75"/>
      <c r="Y17" s="75">
        <v>13.247555400000001</v>
      </c>
      <c r="Z17" s="75">
        <v>2.6495110799999986</v>
      </c>
      <c r="AA17" s="75">
        <v>0</v>
      </c>
      <c r="AB17" s="75"/>
      <c r="AC17" s="75"/>
      <c r="AD17" s="75">
        <v>0</v>
      </c>
      <c r="AE17" s="75">
        <v>0</v>
      </c>
      <c r="AF17" s="76">
        <v>0</v>
      </c>
      <c r="AG17" s="76"/>
      <c r="AH17" s="76"/>
      <c r="AI17" s="76">
        <v>0</v>
      </c>
      <c r="AJ17" s="77">
        <v>0</v>
      </c>
      <c r="AK17" s="67">
        <f t="shared" si="1"/>
        <v>15.897066479999999</v>
      </c>
      <c r="AL17" s="67">
        <f t="shared" si="2"/>
        <v>0</v>
      </c>
      <c r="AM17" s="67">
        <f t="shared" si="3"/>
        <v>0</v>
      </c>
      <c r="AN17" s="67">
        <f t="shared" si="4"/>
        <v>13.247555400000001</v>
      </c>
      <c r="AO17" s="67">
        <f t="shared" si="5"/>
        <v>2.6495110799999986</v>
      </c>
      <c r="AP17" s="1"/>
      <c r="AQ17" s="1"/>
      <c r="AR17" s="1"/>
      <c r="AS17" s="1"/>
      <c r="AT17" s="1"/>
    </row>
    <row r="18" ht="40.799999999999997" customHeight="1">
      <c r="A18" s="68" t="s">
        <v>63</v>
      </c>
      <c r="B18" s="69" t="s">
        <v>70</v>
      </c>
      <c r="C18" s="70" t="s">
        <v>71</v>
      </c>
      <c r="D18" s="71">
        <v>164.49760685199999</v>
      </c>
      <c r="E18" s="70">
        <v>2020</v>
      </c>
      <c r="F18" s="72">
        <v>2028</v>
      </c>
      <c r="G18" s="73"/>
      <c r="H18" s="73"/>
      <c r="I18" s="73"/>
      <c r="J18" s="78">
        <v>549.24739883199993</v>
      </c>
      <c r="K18" s="74">
        <f t="shared" si="0"/>
        <v>360.53746381999997</v>
      </c>
      <c r="L18" s="75">
        <v>47.885591740000002</v>
      </c>
      <c r="M18" s="75"/>
      <c r="N18" s="75"/>
      <c r="O18" s="75">
        <v>39.904659789999997</v>
      </c>
      <c r="P18" s="75">
        <v>7.9809319500000058</v>
      </c>
      <c r="Q18" s="75">
        <v>70.767902209999988</v>
      </c>
      <c r="R18" s="75"/>
      <c r="S18" s="75"/>
      <c r="T18" s="75">
        <v>58.973251839999982</v>
      </c>
      <c r="U18" s="75">
        <v>11.794650369999999</v>
      </c>
      <c r="V18" s="75">
        <v>75.573837949999998</v>
      </c>
      <c r="W18" s="75"/>
      <c r="X18" s="75"/>
      <c r="Y18" s="75">
        <v>64.09368757</v>
      </c>
      <c r="Z18" s="75">
        <v>11.480150379999992</v>
      </c>
      <c r="AA18" s="75">
        <v>80.565410919999991</v>
      </c>
      <c r="AB18" s="75"/>
      <c r="AC18" s="75"/>
      <c r="AD18" s="75">
        <v>67.125820000000004</v>
      </c>
      <c r="AE18" s="75">
        <v>13.439590919999988</v>
      </c>
      <c r="AF18" s="76">
        <v>85.744720999999998</v>
      </c>
      <c r="AG18" s="76"/>
      <c r="AH18" s="76"/>
      <c r="AI18" s="76">
        <v>71.450119999999998</v>
      </c>
      <c r="AJ18" s="77">
        <v>14.294600999999993</v>
      </c>
      <c r="AK18" s="67">
        <f t="shared" si="1"/>
        <v>360.53746381999997</v>
      </c>
      <c r="AL18" s="67">
        <f t="shared" si="2"/>
        <v>0</v>
      </c>
      <c r="AM18" s="67">
        <f t="shared" si="3"/>
        <v>0</v>
      </c>
      <c r="AN18" s="67">
        <f t="shared" si="4"/>
        <v>301.54753919999996</v>
      </c>
      <c r="AO18" s="67">
        <f t="shared" si="5"/>
        <v>58.989924619999975</v>
      </c>
      <c r="AP18" s="1"/>
      <c r="AQ18" s="1"/>
      <c r="AR18" s="1"/>
      <c r="AS18" s="1"/>
      <c r="AT18" s="1"/>
    </row>
    <row r="19" ht="30">
      <c r="A19" s="68" t="s">
        <v>63</v>
      </c>
      <c r="B19" s="69" t="s">
        <v>72</v>
      </c>
      <c r="C19" s="70" t="s">
        <v>73</v>
      </c>
      <c r="D19" s="71">
        <v>0</v>
      </c>
      <c r="E19" s="72">
        <v>2023</v>
      </c>
      <c r="F19" s="72">
        <v>2026</v>
      </c>
      <c r="G19" s="73"/>
      <c r="H19" s="73"/>
      <c r="I19" s="73"/>
      <c r="J19" s="74">
        <v>129.10560000000001</v>
      </c>
      <c r="K19" s="74">
        <f t="shared" si="0"/>
        <v>101.16959999999999</v>
      </c>
      <c r="L19" s="75">
        <v>49.512215999999995</v>
      </c>
      <c r="M19" s="75"/>
      <c r="N19" s="75"/>
      <c r="O19" s="75">
        <v>44.712215999999998</v>
      </c>
      <c r="P19" s="75">
        <v>4.7999999999999998</v>
      </c>
      <c r="Q19" s="75">
        <v>50.152799999999999</v>
      </c>
      <c r="R19" s="75"/>
      <c r="S19" s="75"/>
      <c r="T19" s="75">
        <v>41.794000000000004</v>
      </c>
      <c r="U19" s="75">
        <v>8.3587999999999987</v>
      </c>
      <c r="V19" s="75">
        <v>1.5045840000000001</v>
      </c>
      <c r="W19" s="75"/>
      <c r="X19" s="75"/>
      <c r="Y19" s="75">
        <v>0</v>
      </c>
      <c r="Z19" s="75">
        <v>1.5045840000000001</v>
      </c>
      <c r="AA19" s="75">
        <v>0</v>
      </c>
      <c r="AB19" s="75"/>
      <c r="AC19" s="75"/>
      <c r="AD19" s="75">
        <v>0</v>
      </c>
      <c r="AE19" s="75">
        <v>0</v>
      </c>
      <c r="AF19" s="76">
        <v>0</v>
      </c>
      <c r="AG19" s="76"/>
      <c r="AH19" s="76"/>
      <c r="AI19" s="76">
        <v>0</v>
      </c>
      <c r="AJ19" s="77">
        <v>0</v>
      </c>
      <c r="AK19" s="67">
        <f t="shared" si="1"/>
        <v>101.16959999999999</v>
      </c>
      <c r="AL19" s="67">
        <f t="shared" si="2"/>
        <v>0</v>
      </c>
      <c r="AM19" s="67">
        <f t="shared" si="3"/>
        <v>0</v>
      </c>
      <c r="AN19" s="67">
        <f t="shared" si="4"/>
        <v>86.506215999999995</v>
      </c>
      <c r="AO19" s="67">
        <f t="shared" si="5"/>
        <v>14.663383999999999</v>
      </c>
      <c r="AP19" s="1"/>
      <c r="AQ19" s="1"/>
      <c r="AR19" s="1"/>
      <c r="AS19" s="1"/>
      <c r="AT19" s="1"/>
    </row>
    <row r="20" ht="45.600000000000001" customHeight="1">
      <c r="A20" s="68" t="s">
        <v>63</v>
      </c>
      <c r="B20" s="69" t="s">
        <v>74</v>
      </c>
      <c r="C20" s="70" t="s">
        <v>75</v>
      </c>
      <c r="D20" s="71">
        <v>0</v>
      </c>
      <c r="E20" s="72">
        <v>2023</v>
      </c>
      <c r="F20" s="72">
        <v>2024</v>
      </c>
      <c r="G20" s="73"/>
      <c r="H20" s="73"/>
      <c r="I20" s="73"/>
      <c r="J20" s="78">
        <v>3.9240341600000002</v>
      </c>
      <c r="K20" s="74">
        <f t="shared" si="0"/>
        <v>3.9240341600000002</v>
      </c>
      <c r="L20" s="75">
        <v>3.9240341600000002</v>
      </c>
      <c r="M20" s="75"/>
      <c r="N20" s="75"/>
      <c r="O20" s="75">
        <v>0.10000000000000001</v>
      </c>
      <c r="P20" s="75">
        <v>3.8240341600000001</v>
      </c>
      <c r="Q20" s="75">
        <v>0</v>
      </c>
      <c r="R20" s="75"/>
      <c r="S20" s="75"/>
      <c r="T20" s="75">
        <v>0</v>
      </c>
      <c r="U20" s="75">
        <v>0</v>
      </c>
      <c r="V20" s="75">
        <v>0</v>
      </c>
      <c r="W20" s="75"/>
      <c r="X20" s="75"/>
      <c r="Y20" s="75">
        <v>0</v>
      </c>
      <c r="Z20" s="75">
        <v>0</v>
      </c>
      <c r="AA20" s="75">
        <v>0</v>
      </c>
      <c r="AB20" s="75"/>
      <c r="AC20" s="75"/>
      <c r="AD20" s="75">
        <v>0</v>
      </c>
      <c r="AE20" s="75">
        <v>0</v>
      </c>
      <c r="AF20" s="76">
        <v>0</v>
      </c>
      <c r="AG20" s="76"/>
      <c r="AH20" s="76"/>
      <c r="AI20" s="76">
        <v>0</v>
      </c>
      <c r="AJ20" s="77">
        <v>0</v>
      </c>
      <c r="AK20" s="67">
        <f t="shared" si="1"/>
        <v>3.9240341600000002</v>
      </c>
      <c r="AL20" s="67">
        <f t="shared" si="2"/>
        <v>0</v>
      </c>
      <c r="AM20" s="67">
        <f t="shared" si="3"/>
        <v>0</v>
      </c>
      <c r="AN20" s="67">
        <f t="shared" si="4"/>
        <v>0.10000000000000001</v>
      </c>
      <c r="AO20" s="67">
        <f t="shared" si="5"/>
        <v>3.8240341600000001</v>
      </c>
      <c r="AP20" s="1"/>
      <c r="AQ20" s="1"/>
      <c r="AR20" s="1"/>
      <c r="AS20" s="1"/>
      <c r="AT20" s="1"/>
    </row>
    <row r="21" ht="26.399999999999999" customHeight="1">
      <c r="A21" s="68" t="s">
        <v>63</v>
      </c>
      <c r="B21" s="69" t="s">
        <v>76</v>
      </c>
      <c r="C21" s="70" t="s">
        <v>77</v>
      </c>
      <c r="D21" s="71">
        <v>0</v>
      </c>
      <c r="E21" s="72">
        <v>2027</v>
      </c>
      <c r="F21" s="72">
        <v>2027</v>
      </c>
      <c r="G21" s="73"/>
      <c r="H21" s="73"/>
      <c r="I21" s="73"/>
      <c r="J21" s="74">
        <v>18.369944400000001</v>
      </c>
      <c r="K21" s="74">
        <f t="shared" si="0"/>
        <v>18.369944400000001</v>
      </c>
      <c r="L21" s="75">
        <v>0</v>
      </c>
      <c r="M21" s="75"/>
      <c r="N21" s="75"/>
      <c r="O21" s="75">
        <v>0</v>
      </c>
      <c r="P21" s="75">
        <v>0</v>
      </c>
      <c r="Q21" s="75">
        <v>0</v>
      </c>
      <c r="R21" s="75"/>
      <c r="S21" s="75"/>
      <c r="T21" s="75">
        <v>0</v>
      </c>
      <c r="U21" s="75">
        <v>0</v>
      </c>
      <c r="V21" s="75">
        <v>0</v>
      </c>
      <c r="W21" s="75"/>
      <c r="X21" s="75"/>
      <c r="Y21" s="75">
        <v>0</v>
      </c>
      <c r="Z21" s="75">
        <v>0</v>
      </c>
      <c r="AA21" s="75">
        <v>18.369944400000001</v>
      </c>
      <c r="AB21" s="75"/>
      <c r="AC21" s="75"/>
      <c r="AD21" s="75">
        <v>15.004560999999999</v>
      </c>
      <c r="AE21" s="75">
        <v>3.3653834000000007</v>
      </c>
      <c r="AF21" s="76">
        <v>0</v>
      </c>
      <c r="AG21" s="76"/>
      <c r="AH21" s="76"/>
      <c r="AI21" s="76">
        <v>0</v>
      </c>
      <c r="AJ21" s="77">
        <v>0</v>
      </c>
      <c r="AK21" s="67">
        <f t="shared" si="1"/>
        <v>18.369944400000001</v>
      </c>
      <c r="AL21" s="67">
        <f t="shared" si="2"/>
        <v>0</v>
      </c>
      <c r="AM21" s="67">
        <f t="shared" si="3"/>
        <v>0</v>
      </c>
      <c r="AN21" s="67">
        <f t="shared" si="4"/>
        <v>15.004560999999999</v>
      </c>
      <c r="AO21" s="67">
        <f t="shared" si="5"/>
        <v>3.3653834000000007</v>
      </c>
      <c r="AP21" s="1"/>
      <c r="AQ21" s="1"/>
      <c r="AR21" s="1"/>
      <c r="AS21" s="1"/>
      <c r="AT21" s="1"/>
    </row>
    <row r="22" ht="45" customHeight="1">
      <c r="A22" s="68" t="s">
        <v>63</v>
      </c>
      <c r="B22" s="69" t="s">
        <v>78</v>
      </c>
      <c r="C22" s="70" t="s">
        <v>79</v>
      </c>
      <c r="D22" s="71">
        <v>0</v>
      </c>
      <c r="E22" s="72">
        <v>2023</v>
      </c>
      <c r="F22" s="72">
        <v>2026</v>
      </c>
      <c r="G22" s="73"/>
      <c r="H22" s="73"/>
      <c r="I22" s="73"/>
      <c r="J22" s="78">
        <v>81.8352</v>
      </c>
      <c r="K22" s="74">
        <f t="shared" si="0"/>
        <v>75.8352</v>
      </c>
      <c r="L22" s="75">
        <v>37.633200000000002</v>
      </c>
      <c r="M22" s="75"/>
      <c r="N22" s="75"/>
      <c r="O22" s="75">
        <v>33.433199999999999</v>
      </c>
      <c r="P22" s="75">
        <v>4.2000000000000002</v>
      </c>
      <c r="Q22" s="75">
        <v>37.633199999999995</v>
      </c>
      <c r="R22" s="75"/>
      <c r="S22" s="75"/>
      <c r="T22" s="75">
        <v>22.164076209999998</v>
      </c>
      <c r="U22" s="75">
        <v>15.469123789999999</v>
      </c>
      <c r="V22" s="75">
        <v>0.56879999999999997</v>
      </c>
      <c r="W22" s="75"/>
      <c r="X22" s="75"/>
      <c r="Y22" s="75">
        <v>0.5</v>
      </c>
      <c r="Z22" s="75">
        <v>0.068799999999999958</v>
      </c>
      <c r="AA22" s="75">
        <v>0</v>
      </c>
      <c r="AB22" s="75"/>
      <c r="AC22" s="75"/>
      <c r="AD22" s="75">
        <v>0</v>
      </c>
      <c r="AE22" s="75">
        <v>0</v>
      </c>
      <c r="AF22" s="76">
        <v>0</v>
      </c>
      <c r="AG22" s="76"/>
      <c r="AH22" s="76"/>
      <c r="AI22" s="76">
        <v>0</v>
      </c>
      <c r="AJ22" s="77">
        <v>0</v>
      </c>
      <c r="AK22" s="67">
        <f t="shared" si="1"/>
        <v>75.8352</v>
      </c>
      <c r="AL22" s="67">
        <f t="shared" si="2"/>
        <v>0</v>
      </c>
      <c r="AM22" s="67">
        <f t="shared" si="3"/>
        <v>0</v>
      </c>
      <c r="AN22" s="67">
        <f t="shared" si="4"/>
        <v>56.097276209999997</v>
      </c>
      <c r="AO22" s="67">
        <f t="shared" si="5"/>
        <v>19.73792379</v>
      </c>
      <c r="AP22" s="1"/>
      <c r="AQ22" s="1"/>
      <c r="AR22" s="1"/>
      <c r="AS22" s="1"/>
      <c r="AT22" s="1"/>
    </row>
    <row r="23" ht="30" customHeight="1">
      <c r="A23" s="68" t="s">
        <v>63</v>
      </c>
      <c r="B23" s="69" t="s">
        <v>80</v>
      </c>
      <c r="C23" s="70" t="s">
        <v>81</v>
      </c>
      <c r="D23" s="71">
        <v>0</v>
      </c>
      <c r="E23" s="72">
        <v>2024</v>
      </c>
      <c r="F23" s="72">
        <v>2024</v>
      </c>
      <c r="G23" s="73"/>
      <c r="H23" s="73"/>
      <c r="I23" s="73"/>
      <c r="J23" s="74">
        <v>36.500941059999995</v>
      </c>
      <c r="K23" s="74">
        <f t="shared" si="0"/>
        <v>36.500941059999995</v>
      </c>
      <c r="L23" s="75">
        <v>36.500941059999995</v>
      </c>
      <c r="M23" s="75"/>
      <c r="N23" s="75"/>
      <c r="O23" s="75">
        <v>30.417450879999997</v>
      </c>
      <c r="P23" s="75">
        <v>6.0834901800000001</v>
      </c>
      <c r="Q23" s="75">
        <v>0</v>
      </c>
      <c r="R23" s="75"/>
      <c r="S23" s="75"/>
      <c r="T23" s="75">
        <v>0</v>
      </c>
      <c r="U23" s="75">
        <v>0</v>
      </c>
      <c r="V23" s="75">
        <v>0</v>
      </c>
      <c r="W23" s="75"/>
      <c r="X23" s="75"/>
      <c r="Y23" s="75">
        <v>0</v>
      </c>
      <c r="Z23" s="75">
        <v>0</v>
      </c>
      <c r="AA23" s="75">
        <v>0</v>
      </c>
      <c r="AB23" s="75"/>
      <c r="AC23" s="75"/>
      <c r="AD23" s="75">
        <v>0</v>
      </c>
      <c r="AE23" s="75">
        <v>0</v>
      </c>
      <c r="AF23" s="76">
        <v>0</v>
      </c>
      <c r="AG23" s="76"/>
      <c r="AH23" s="76"/>
      <c r="AI23" s="76">
        <v>0</v>
      </c>
      <c r="AJ23" s="77">
        <v>0</v>
      </c>
      <c r="AK23" s="67">
        <f t="shared" si="1"/>
        <v>36.500941059999995</v>
      </c>
      <c r="AL23" s="67">
        <f t="shared" si="2"/>
        <v>0</v>
      </c>
      <c r="AM23" s="67">
        <f t="shared" si="3"/>
        <v>0</v>
      </c>
      <c r="AN23" s="67">
        <f t="shared" si="4"/>
        <v>30.417450879999997</v>
      </c>
      <c r="AO23" s="67">
        <f t="shared" si="5"/>
        <v>6.0834901800000001</v>
      </c>
      <c r="AP23" s="1"/>
      <c r="AQ23" s="1"/>
      <c r="AR23" s="1"/>
      <c r="AS23" s="1"/>
      <c r="AT23" s="1"/>
    </row>
    <row r="24" ht="30.600000000000001" customHeight="1">
      <c r="A24" s="68" t="s">
        <v>63</v>
      </c>
      <c r="B24" s="69" t="s">
        <v>82</v>
      </c>
      <c r="C24" s="70" t="s">
        <v>83</v>
      </c>
      <c r="D24" s="71">
        <v>0</v>
      </c>
      <c r="E24" s="72">
        <v>2025</v>
      </c>
      <c r="F24" s="72">
        <v>2025</v>
      </c>
      <c r="G24" s="73"/>
      <c r="H24" s="73"/>
      <c r="I24" s="73"/>
      <c r="J24" s="78">
        <v>38.015680520000004</v>
      </c>
      <c r="K24" s="74">
        <f t="shared" si="0"/>
        <v>38.015680520000004</v>
      </c>
      <c r="L24" s="75">
        <v>0</v>
      </c>
      <c r="M24" s="75"/>
      <c r="N24" s="75"/>
      <c r="O24" s="75">
        <v>0</v>
      </c>
      <c r="P24" s="75">
        <v>0</v>
      </c>
      <c r="Q24" s="75">
        <v>38.015680520000004</v>
      </c>
      <c r="R24" s="75"/>
      <c r="S24" s="75"/>
      <c r="T24" s="75">
        <v>31.679733770000002</v>
      </c>
      <c r="U24" s="75">
        <v>6.3359467499999997</v>
      </c>
      <c r="V24" s="75">
        <v>0</v>
      </c>
      <c r="W24" s="75"/>
      <c r="X24" s="75"/>
      <c r="Y24" s="75">
        <v>0</v>
      </c>
      <c r="Z24" s="75">
        <v>0</v>
      </c>
      <c r="AA24" s="75">
        <v>0</v>
      </c>
      <c r="AB24" s="75"/>
      <c r="AC24" s="75"/>
      <c r="AD24" s="75">
        <v>0</v>
      </c>
      <c r="AE24" s="75">
        <v>0</v>
      </c>
      <c r="AF24" s="76">
        <v>0</v>
      </c>
      <c r="AG24" s="76"/>
      <c r="AH24" s="76"/>
      <c r="AI24" s="76">
        <v>0</v>
      </c>
      <c r="AJ24" s="77">
        <v>0</v>
      </c>
      <c r="AK24" s="67">
        <f t="shared" si="1"/>
        <v>38.015680520000004</v>
      </c>
      <c r="AL24" s="67">
        <f t="shared" si="2"/>
        <v>0</v>
      </c>
      <c r="AM24" s="67">
        <f t="shared" si="3"/>
        <v>0</v>
      </c>
      <c r="AN24" s="67">
        <f t="shared" si="4"/>
        <v>31.679733770000002</v>
      </c>
      <c r="AO24" s="67">
        <f t="shared" si="5"/>
        <v>6.3359467499999997</v>
      </c>
      <c r="AP24" s="1"/>
      <c r="AQ24" s="1"/>
      <c r="AR24" s="1"/>
      <c r="AS24" s="1"/>
      <c r="AT24" s="1"/>
    </row>
    <row r="25" ht="29.399999999999999" customHeight="1">
      <c r="A25" s="68" t="s">
        <v>63</v>
      </c>
      <c r="B25" s="69" t="s">
        <v>84</v>
      </c>
      <c r="C25" s="70" t="s">
        <v>85</v>
      </c>
      <c r="D25" s="71">
        <v>0</v>
      </c>
      <c r="E25" s="72">
        <v>2026</v>
      </c>
      <c r="F25" s="72">
        <v>2026</v>
      </c>
      <c r="G25" s="73"/>
      <c r="H25" s="73"/>
      <c r="I25" s="73"/>
      <c r="J25" s="74">
        <v>32.28591394</v>
      </c>
      <c r="K25" s="74">
        <f t="shared" si="0"/>
        <v>32.28591394</v>
      </c>
      <c r="L25" s="75">
        <v>0</v>
      </c>
      <c r="M25" s="75"/>
      <c r="N25" s="75"/>
      <c r="O25" s="75">
        <v>0</v>
      </c>
      <c r="P25" s="75">
        <v>0</v>
      </c>
      <c r="Q25" s="75">
        <v>0</v>
      </c>
      <c r="R25" s="75"/>
      <c r="S25" s="75"/>
      <c r="T25" s="75">
        <v>0</v>
      </c>
      <c r="U25" s="75">
        <v>0</v>
      </c>
      <c r="V25" s="75">
        <v>32.28591394</v>
      </c>
      <c r="W25" s="75"/>
      <c r="X25" s="75"/>
      <c r="Y25" s="75">
        <v>26.108278330000001</v>
      </c>
      <c r="Z25" s="75">
        <v>6.1776356099999994</v>
      </c>
      <c r="AA25" s="75">
        <v>0</v>
      </c>
      <c r="AB25" s="75"/>
      <c r="AC25" s="75"/>
      <c r="AD25" s="75">
        <v>0</v>
      </c>
      <c r="AE25" s="75">
        <v>0</v>
      </c>
      <c r="AF25" s="76">
        <v>0</v>
      </c>
      <c r="AG25" s="76"/>
      <c r="AH25" s="76"/>
      <c r="AI25" s="76">
        <v>0</v>
      </c>
      <c r="AJ25" s="77">
        <v>0</v>
      </c>
      <c r="AK25" s="67">
        <f t="shared" si="1"/>
        <v>32.28591394</v>
      </c>
      <c r="AL25" s="67">
        <f t="shared" si="2"/>
        <v>0</v>
      </c>
      <c r="AM25" s="67">
        <f t="shared" si="3"/>
        <v>0</v>
      </c>
      <c r="AN25" s="67">
        <f t="shared" si="4"/>
        <v>26.108278330000001</v>
      </c>
      <c r="AO25" s="67">
        <f t="shared" si="5"/>
        <v>6.1776356099999994</v>
      </c>
      <c r="AP25" s="1"/>
      <c r="AQ25" s="1"/>
      <c r="AR25" s="1"/>
      <c r="AS25" s="1"/>
      <c r="AT25" s="1"/>
    </row>
    <row r="26" ht="30" customHeight="1">
      <c r="A26" s="68" t="s">
        <v>63</v>
      </c>
      <c r="B26" s="69" t="s">
        <v>86</v>
      </c>
      <c r="C26" s="70" t="s">
        <v>87</v>
      </c>
      <c r="D26" s="71">
        <v>0</v>
      </c>
      <c r="E26" s="72">
        <v>2027</v>
      </c>
      <c r="F26" s="72">
        <v>2027</v>
      </c>
      <c r="G26" s="73"/>
      <c r="H26" s="73"/>
      <c r="I26" s="73"/>
      <c r="J26" s="78">
        <v>33.577350450000012</v>
      </c>
      <c r="K26" s="74">
        <f t="shared" si="0"/>
        <v>33.577350450000012</v>
      </c>
      <c r="L26" s="75">
        <v>0</v>
      </c>
      <c r="M26" s="75"/>
      <c r="N26" s="75"/>
      <c r="O26" s="75">
        <v>0</v>
      </c>
      <c r="P26" s="75">
        <v>0</v>
      </c>
      <c r="Q26" s="75">
        <v>0</v>
      </c>
      <c r="R26" s="75"/>
      <c r="S26" s="75"/>
      <c r="T26" s="75">
        <v>0</v>
      </c>
      <c r="U26" s="75">
        <v>0</v>
      </c>
      <c r="V26" s="75">
        <v>0</v>
      </c>
      <c r="W26" s="75"/>
      <c r="X26" s="75"/>
      <c r="Y26" s="75">
        <v>0</v>
      </c>
      <c r="Z26" s="75">
        <v>0</v>
      </c>
      <c r="AA26" s="75">
        <v>33.577350450000012</v>
      </c>
      <c r="AB26" s="75"/>
      <c r="AC26" s="75"/>
      <c r="AD26" s="75">
        <v>25.977120299999999</v>
      </c>
      <c r="AE26" s="75">
        <v>7.6002301500000105</v>
      </c>
      <c r="AF26" s="76">
        <v>0</v>
      </c>
      <c r="AG26" s="76"/>
      <c r="AH26" s="76"/>
      <c r="AI26" s="76">
        <v>0</v>
      </c>
      <c r="AJ26" s="77">
        <v>0</v>
      </c>
      <c r="AK26" s="67">
        <f t="shared" si="1"/>
        <v>33.577350450000012</v>
      </c>
      <c r="AL26" s="67">
        <f t="shared" si="2"/>
        <v>0</v>
      </c>
      <c r="AM26" s="67">
        <f t="shared" si="3"/>
        <v>0</v>
      </c>
      <c r="AN26" s="67">
        <f t="shared" si="4"/>
        <v>25.977120299999999</v>
      </c>
      <c r="AO26" s="67">
        <f t="shared" si="5"/>
        <v>7.6002301500000105</v>
      </c>
      <c r="AP26" s="1"/>
      <c r="AQ26" s="1"/>
      <c r="AR26" s="1"/>
      <c r="AS26" s="1"/>
      <c r="AT26" s="1"/>
    </row>
    <row r="27" ht="27" customHeight="1">
      <c r="A27" s="68" t="s">
        <v>63</v>
      </c>
      <c r="B27" s="79" t="s">
        <v>88</v>
      </c>
      <c r="C27" s="80" t="s">
        <v>89</v>
      </c>
      <c r="D27" s="80"/>
      <c r="E27" s="81">
        <v>2028</v>
      </c>
      <c r="F27" s="81">
        <v>2028</v>
      </c>
      <c r="G27" s="73"/>
      <c r="H27" s="73"/>
      <c r="I27" s="73"/>
      <c r="J27" s="74">
        <v>42.885823719999998</v>
      </c>
      <c r="K27" s="74">
        <f t="shared" si="0"/>
        <v>42.885823719999998</v>
      </c>
      <c r="L27" s="82">
        <v>0</v>
      </c>
      <c r="M27" s="83"/>
      <c r="N27" s="83"/>
      <c r="O27" s="82">
        <v>0</v>
      </c>
      <c r="P27" s="82">
        <v>0</v>
      </c>
      <c r="Q27" s="82">
        <v>0</v>
      </c>
      <c r="R27" s="83"/>
      <c r="S27" s="83"/>
      <c r="T27" s="82">
        <v>0</v>
      </c>
      <c r="U27" s="82">
        <v>0</v>
      </c>
      <c r="V27" s="82">
        <v>0</v>
      </c>
      <c r="W27" s="83"/>
      <c r="X27" s="83"/>
      <c r="Y27" s="82">
        <v>0</v>
      </c>
      <c r="Z27" s="82">
        <v>0</v>
      </c>
      <c r="AA27" s="82">
        <v>0</v>
      </c>
      <c r="AB27" s="83"/>
      <c r="AC27" s="83"/>
      <c r="AD27" s="82">
        <v>0</v>
      </c>
      <c r="AE27" s="82">
        <v>0</v>
      </c>
      <c r="AF27" s="84">
        <v>42.885823719999998</v>
      </c>
      <c r="AG27" s="84"/>
      <c r="AH27" s="84"/>
      <c r="AI27" s="84">
        <v>35.738186429999999</v>
      </c>
      <c r="AJ27" s="85">
        <v>7.1476372899999996</v>
      </c>
      <c r="AK27" s="67">
        <f t="shared" si="1"/>
        <v>42.885823719999998</v>
      </c>
      <c r="AL27" s="67">
        <f t="shared" si="2"/>
        <v>0</v>
      </c>
      <c r="AM27" s="67">
        <f t="shared" si="3"/>
        <v>0</v>
      </c>
      <c r="AN27" s="67">
        <f t="shared" si="4"/>
        <v>35.738186429999999</v>
      </c>
      <c r="AO27" s="67">
        <f t="shared" si="5"/>
        <v>7.1476372899999996</v>
      </c>
      <c r="AP27" s="1"/>
      <c r="AQ27" s="1"/>
      <c r="AR27" s="1"/>
      <c r="AS27" s="1"/>
      <c r="AT27" s="1"/>
    </row>
    <row r="28" ht="16.800000000000001" customHeight="1">
      <c r="A28" s="68" t="s">
        <v>63</v>
      </c>
      <c r="B28" s="79" t="s">
        <v>90</v>
      </c>
      <c r="C28" s="80" t="s">
        <v>91</v>
      </c>
      <c r="D28" s="80"/>
      <c r="E28" s="81">
        <v>2028</v>
      </c>
      <c r="F28" s="81">
        <v>2028</v>
      </c>
      <c r="G28" s="73"/>
      <c r="H28" s="73"/>
      <c r="I28" s="73"/>
      <c r="J28" s="74">
        <v>21.015217079999992</v>
      </c>
      <c r="K28" s="74">
        <f t="shared" si="0"/>
        <v>21.015217079999992</v>
      </c>
      <c r="L28" s="82">
        <v>0</v>
      </c>
      <c r="M28" s="83"/>
      <c r="N28" s="83"/>
      <c r="O28" s="82">
        <v>0</v>
      </c>
      <c r="P28" s="82">
        <v>0</v>
      </c>
      <c r="Q28" s="82">
        <v>0</v>
      </c>
      <c r="R28" s="83"/>
      <c r="S28" s="83"/>
      <c r="T28" s="82">
        <v>0</v>
      </c>
      <c r="U28" s="82">
        <v>0</v>
      </c>
      <c r="V28" s="82">
        <v>0</v>
      </c>
      <c r="W28" s="83"/>
      <c r="X28" s="83"/>
      <c r="Y28" s="82">
        <v>0</v>
      </c>
      <c r="Z28" s="82">
        <v>0</v>
      </c>
      <c r="AA28" s="82">
        <v>0</v>
      </c>
      <c r="AB28" s="83"/>
      <c r="AC28" s="83"/>
      <c r="AD28" s="82">
        <v>0</v>
      </c>
      <c r="AE28" s="82">
        <v>0</v>
      </c>
      <c r="AF28" s="84">
        <v>21.015217079999992</v>
      </c>
      <c r="AG28" s="84"/>
      <c r="AH28" s="84"/>
      <c r="AI28" s="84">
        <v>5.2434948700000001</v>
      </c>
      <c r="AJ28" s="85">
        <v>15.771722209999993</v>
      </c>
      <c r="AK28" s="67">
        <f t="shared" si="1"/>
        <v>21.015217079999992</v>
      </c>
      <c r="AL28" s="67">
        <f t="shared" si="2"/>
        <v>0</v>
      </c>
      <c r="AM28" s="67">
        <f t="shared" si="3"/>
        <v>0</v>
      </c>
      <c r="AN28" s="67">
        <f t="shared" si="4"/>
        <v>5.2434948700000001</v>
      </c>
      <c r="AO28" s="67">
        <f t="shared" si="5"/>
        <v>15.771722209999993</v>
      </c>
      <c r="AP28" s="1"/>
      <c r="AQ28" s="1"/>
      <c r="AR28" s="1"/>
      <c r="AS28" s="1"/>
      <c r="AT28" s="1"/>
    </row>
    <row r="29">
      <c r="A29" s="86"/>
      <c r="B29" s="87"/>
      <c r="C29" s="88"/>
      <c r="D29" s="88"/>
      <c r="E29" s="89"/>
      <c r="F29" s="89"/>
      <c r="G29" s="1"/>
      <c r="H29" s="1"/>
      <c r="I29" s="1"/>
      <c r="J29" s="1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90"/>
      <c r="AG29" s="90"/>
      <c r="AH29" s="90"/>
      <c r="AI29" s="90"/>
      <c r="AJ29" s="90"/>
      <c r="AK29" s="91"/>
      <c r="AL29" s="92"/>
      <c r="AM29" s="92"/>
      <c r="AN29" s="91"/>
      <c r="AO29" s="91"/>
      <c r="AP29" s="1"/>
      <c r="AQ29" s="1"/>
      <c r="AR29" s="1"/>
      <c r="AS29" s="1"/>
      <c r="AT29" s="1"/>
    </row>
    <row r="30">
      <c r="A30" s="86"/>
      <c r="B30" s="87"/>
      <c r="C30" s="88"/>
      <c r="D30" s="88"/>
      <c r="E30" s="89"/>
      <c r="F30" s="89"/>
      <c r="G30" s="1"/>
      <c r="H30" s="1"/>
      <c r="I30" s="1"/>
      <c r="J30" s="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90"/>
      <c r="AG30" s="90"/>
      <c r="AH30" s="90"/>
      <c r="AI30" s="90"/>
      <c r="AJ30" s="90"/>
      <c r="AK30" s="91"/>
      <c r="AL30" s="92"/>
      <c r="AM30" s="92"/>
      <c r="AN30" s="91"/>
      <c r="AO30" s="91"/>
      <c r="AP30" s="1"/>
      <c r="AQ30" s="1"/>
      <c r="AR30" s="1"/>
      <c r="AS30" s="1"/>
      <c r="AT30" s="1"/>
    </row>
    <row r="31">
      <c r="A31" s="86"/>
      <c r="B31" s="87"/>
      <c r="C31" s="88"/>
      <c r="D31" s="88"/>
      <c r="E31" s="89"/>
      <c r="F31" s="89"/>
      <c r="G31" s="1"/>
      <c r="H31" s="1"/>
      <c r="I31" s="1"/>
      <c r="J31" s="1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90"/>
      <c r="AG31" s="90"/>
      <c r="AH31" s="90"/>
      <c r="AI31" s="90"/>
      <c r="AJ31" s="90"/>
      <c r="AK31" s="91"/>
      <c r="AL31" s="92"/>
      <c r="AM31" s="92"/>
      <c r="AN31" s="91"/>
      <c r="AO31" s="91"/>
      <c r="AP31" s="1"/>
      <c r="AQ31" s="1"/>
      <c r="AR31" s="1"/>
      <c r="AS31" s="1"/>
      <c r="AT31" s="1"/>
    </row>
    <row r="32">
      <c r="A32" s="86"/>
      <c r="B32" s="87"/>
      <c r="C32" s="88"/>
      <c r="D32" s="88"/>
      <c r="E32" s="89"/>
      <c r="F32" s="89"/>
      <c r="G32" s="1"/>
      <c r="H32" s="1"/>
      <c r="I32" s="1"/>
      <c r="J32" s="1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90"/>
      <c r="AG32" s="90"/>
      <c r="AH32" s="90"/>
      <c r="AI32" s="90"/>
      <c r="AJ32" s="90"/>
      <c r="AK32" s="91"/>
      <c r="AL32" s="92"/>
      <c r="AM32" s="92"/>
      <c r="AN32" s="91"/>
      <c r="AO32" s="91"/>
      <c r="AP32" s="1"/>
      <c r="AQ32" s="1"/>
      <c r="AR32" s="1"/>
      <c r="AS32" s="1"/>
      <c r="AT32" s="1"/>
    </row>
    <row r="33">
      <c r="A33" s="86"/>
      <c r="B33" s="87"/>
      <c r="C33" s="88"/>
      <c r="D33" s="88"/>
      <c r="E33" s="89"/>
      <c r="F33" s="89"/>
      <c r="G33" s="1"/>
      <c r="H33" s="1"/>
      <c r="I33" s="1"/>
      <c r="J33" s="1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90"/>
      <c r="AG33" s="90"/>
      <c r="AH33" s="90"/>
      <c r="AI33" s="90"/>
      <c r="AJ33" s="90"/>
      <c r="AK33" s="91"/>
      <c r="AL33" s="92"/>
      <c r="AM33" s="92"/>
      <c r="AN33" s="91"/>
      <c r="AO33" s="91"/>
      <c r="AP33" s="1"/>
      <c r="AQ33" s="1"/>
      <c r="AR33" s="1"/>
      <c r="AS33" s="1"/>
      <c r="AT33" s="1"/>
    </row>
    <row r="34">
      <c r="A34" s="86"/>
      <c r="B34" s="87"/>
      <c r="C34" s="88"/>
      <c r="D34" s="88"/>
      <c r="E34" s="89"/>
      <c r="F34" s="89"/>
      <c r="G34" s="1"/>
      <c r="H34" s="1"/>
      <c r="I34" s="1"/>
      <c r="J34" s="1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90"/>
      <c r="AG34" s="90"/>
      <c r="AH34" s="90"/>
      <c r="AI34" s="90"/>
      <c r="AJ34" s="90"/>
      <c r="AK34" s="91"/>
      <c r="AL34" s="92"/>
      <c r="AM34" s="92"/>
      <c r="AN34" s="91"/>
      <c r="AO34" s="91"/>
      <c r="AP34" s="1"/>
      <c r="AQ34" s="1"/>
      <c r="AR34" s="1"/>
      <c r="AS34" s="1"/>
      <c r="AT34" s="1"/>
    </row>
    <row r="35">
      <c r="A35" s="86"/>
      <c r="B35" s="87"/>
      <c r="C35" s="88"/>
      <c r="D35" s="88"/>
      <c r="E35" s="89"/>
      <c r="F35" s="89"/>
      <c r="G35" s="1"/>
      <c r="H35" s="1"/>
      <c r="I35" s="1"/>
      <c r="J35" s="1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90"/>
      <c r="AG35" s="90"/>
      <c r="AH35" s="90"/>
      <c r="AI35" s="90"/>
      <c r="AJ35" s="90"/>
      <c r="AK35" s="91"/>
      <c r="AL35" s="92"/>
      <c r="AM35" s="92"/>
      <c r="AN35" s="91"/>
      <c r="AO35" s="91"/>
      <c r="AP35" s="1"/>
      <c r="AQ35" s="1"/>
      <c r="AR35" s="1"/>
      <c r="AS35" s="1"/>
      <c r="AT35" s="1"/>
    </row>
    <row r="36">
      <c r="L36" s="93">
        <f>SUM(L15:L28)-L14</f>
        <v>0</v>
      </c>
      <c r="M36" s="93">
        <f>SUM(M15:M28)-M14</f>
        <v>0</v>
      </c>
      <c r="N36" s="93">
        <f>SUM(N15:N28)-N14</f>
        <v>0</v>
      </c>
      <c r="O36" s="93">
        <f>SUM(O15:O28)-O14</f>
        <v>0</v>
      </c>
      <c r="P36" s="93">
        <f>SUM(P15:P28)-P14</f>
        <v>0</v>
      </c>
      <c r="Q36" s="93">
        <f>SUM(Q15:Q28)-Q14</f>
        <v>0</v>
      </c>
      <c r="R36" s="93">
        <f>SUM(R15:R28)-R14</f>
        <v>0</v>
      </c>
      <c r="S36" s="93">
        <f>SUM(S15:S28)-S14</f>
        <v>0</v>
      </c>
      <c r="T36" s="93">
        <f>SUM(T15:T28)-T14</f>
        <v>0</v>
      </c>
      <c r="U36" s="93">
        <f>SUM(U15:U28)-U14</f>
        <v>0</v>
      </c>
      <c r="V36" s="93">
        <f>SUM(V15:V28)-V14</f>
        <v>0</v>
      </c>
      <c r="W36" s="93">
        <f>SUM(W15:W28)-W14</f>
        <v>0</v>
      </c>
      <c r="X36" s="93">
        <f>SUM(X15:X28)-X14</f>
        <v>0</v>
      </c>
      <c r="Y36" s="93">
        <f>SUM(Y15:Y28)-Y14</f>
        <v>0</v>
      </c>
      <c r="Z36" s="93">
        <f>SUM(Z15:Z28)-Z14</f>
        <v>0</v>
      </c>
      <c r="AA36" s="93">
        <f>SUM(AA15:AA28)-AA14</f>
        <v>0</v>
      </c>
      <c r="AB36" s="93">
        <f>SUM(AB15:AB28)-AB14</f>
        <v>0</v>
      </c>
      <c r="AC36" s="93">
        <f>SUM(AC15:AC28)-AC14</f>
        <v>0</v>
      </c>
      <c r="AD36" s="93">
        <f>SUM(AD15:AD28)-AD14</f>
        <v>0</v>
      </c>
      <c r="AE36" s="93">
        <f>SUM(AE15:AE28)-AE14</f>
        <v>0</v>
      </c>
      <c r="AF36" s="94">
        <f>SUM(AF15:AF28)-AF14</f>
        <v>0</v>
      </c>
      <c r="AG36" s="94">
        <f>SUM(AG15:AG28)-AG14</f>
        <v>0</v>
      </c>
      <c r="AH36" s="94"/>
      <c r="AI36" s="94"/>
      <c r="AJ36" s="94"/>
      <c r="AK36" s="94"/>
      <c r="AL36" s="94"/>
      <c r="AM36" s="94"/>
      <c r="AN36" s="94"/>
      <c r="AO36" s="94"/>
      <c r="AP36" s="1"/>
      <c r="AQ36" s="1"/>
      <c r="AR36" s="1"/>
      <c r="AS36" s="1"/>
      <c r="AT36" s="1"/>
    </row>
    <row r="37"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>
      <c r="AH38" s="1"/>
      <c r="AI38" s="1"/>
      <c r="AJ38" s="1"/>
      <c r="AK38" s="1"/>
      <c r="AL38" s="1"/>
      <c r="AM38" s="1"/>
      <c r="AN38" s="1"/>
      <c r="AO38" s="1"/>
    </row>
    <row r="39"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>
      <c r="AK41" s="1"/>
      <c r="AL41" s="1"/>
      <c r="AM41" s="1"/>
      <c r="AN41" s="1"/>
      <c r="AO41" s="1"/>
    </row>
    <row r="42"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</row>
    <row r="44">
      <c r="AK44" s="1"/>
      <c r="AL44" s="1"/>
      <c r="AM44" s="1"/>
      <c r="AN44" s="1"/>
      <c r="AO44" s="1"/>
    </row>
    <row r="45">
      <c r="AK45" s="1"/>
      <c r="AL45" s="1"/>
      <c r="AM45" s="1"/>
      <c r="AN45" s="1"/>
      <c r="AO45" s="1"/>
    </row>
    <row r="46">
      <c r="AK46" s="1"/>
      <c r="AL46" s="1"/>
      <c r="AM46" s="1"/>
      <c r="AN46" s="1"/>
      <c r="AO46" s="1"/>
    </row>
    <row r="47">
      <c r="AK47" s="1"/>
      <c r="AL47" s="1"/>
      <c r="AM47" s="1"/>
      <c r="AN47" s="1"/>
      <c r="AO47" s="1"/>
    </row>
    <row r="48">
      <c r="AK48" s="1"/>
      <c r="AL48" s="1"/>
      <c r="AM48" s="1"/>
      <c r="AN48" s="1"/>
      <c r="AO48" s="1"/>
    </row>
    <row r="49">
      <c r="AK49" s="1"/>
      <c r="AL49" s="1"/>
      <c r="AM49" s="1"/>
      <c r="AN49" s="1"/>
      <c r="AO49" s="1"/>
    </row>
    <row r="50">
      <c r="AK50" s="1"/>
      <c r="AL50" s="1"/>
      <c r="AM50" s="1"/>
      <c r="AN50" s="1"/>
      <c r="AO50" s="1"/>
    </row>
    <row r="51">
      <c r="AK51" s="1"/>
      <c r="AL51" s="1"/>
      <c r="AM51" s="1"/>
      <c r="AN51" s="1"/>
      <c r="AO51" s="1"/>
    </row>
    <row r="52">
      <c r="AK52" s="1"/>
      <c r="AL52" s="1"/>
      <c r="AM52" s="1"/>
      <c r="AN52" s="1"/>
      <c r="AO52" s="1"/>
    </row>
    <row r="53">
      <c r="AK53" s="1"/>
      <c r="AL53" s="1"/>
      <c r="AM53" s="1"/>
      <c r="AN53" s="1"/>
      <c r="AO53" s="1"/>
    </row>
    <row r="54">
      <c r="AK54" s="1"/>
      <c r="AL54" s="1"/>
      <c r="AM54" s="1"/>
      <c r="AN54" s="1"/>
      <c r="AO54" s="1"/>
    </row>
    <row r="55">
      <c r="AK55" s="1"/>
      <c r="AL55" s="1"/>
      <c r="AM55" s="1"/>
      <c r="AN55" s="1"/>
      <c r="AO55" s="1"/>
    </row>
    <row r="56">
      <c r="AK56" s="1"/>
      <c r="AL56" s="1"/>
      <c r="AM56" s="1"/>
      <c r="AN56" s="1"/>
      <c r="AO56" s="1"/>
    </row>
    <row r="57">
      <c r="AK57" s="1"/>
      <c r="AL57" s="1"/>
      <c r="AM57" s="1"/>
      <c r="AN57" s="1"/>
      <c r="AO57" s="1"/>
    </row>
    <row r="58">
      <c r="AK58" s="1"/>
      <c r="AL58" s="1"/>
      <c r="AM58" s="1"/>
      <c r="AN58" s="1"/>
      <c r="AO58" s="1"/>
    </row>
    <row r="59">
      <c r="AK59" s="1"/>
      <c r="AL59" s="1"/>
      <c r="AM59" s="1"/>
      <c r="AN59" s="1"/>
      <c r="AO59" s="1"/>
    </row>
    <row r="60">
      <c r="AK60" s="1"/>
      <c r="AL60" s="1"/>
      <c r="AM60" s="1"/>
      <c r="AN60" s="1"/>
      <c r="AO60" s="1"/>
    </row>
  </sheetData>
  <autoFilter ref="C14"/>
  <mergeCells count="24">
    <mergeCell ref="AF1:AO1"/>
    <mergeCell ref="AF2:AO2"/>
    <mergeCell ref="A3:AO3"/>
    <mergeCell ref="A4:AO4"/>
    <mergeCell ref="A5:AO5"/>
    <mergeCell ref="A6:AO6"/>
    <mergeCell ref="A7:AO7"/>
    <mergeCell ref="A9:A12"/>
    <mergeCell ref="B9:B12"/>
    <mergeCell ref="C9:C12"/>
    <mergeCell ref="D9:D12"/>
    <mergeCell ref="E9:E12"/>
    <mergeCell ref="F9:F11"/>
    <mergeCell ref="G9:I10"/>
    <mergeCell ref="J9:J11"/>
    <mergeCell ref="K9:K11"/>
    <mergeCell ref="L9:AO9"/>
    <mergeCell ref="L10:P11"/>
    <mergeCell ref="Q10:U11"/>
    <mergeCell ref="V10:Z11"/>
    <mergeCell ref="AA10:AE11"/>
    <mergeCell ref="AF10:AJ11"/>
    <mergeCell ref="AK10:AO11"/>
    <mergeCell ref="G11:I11"/>
  </mergeCells>
  <printOptions headings="0" gridLines="0"/>
  <pageMargins left="0.15748031496062992" right="0.15748031496062992" top="0.82677165354330717" bottom="0.15748031496062992" header="0.19685039370078738" footer="0.15748031496062992"/>
  <pageSetup paperSize="9" scale="5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9">
    <tabColor indexed="5"/>
    <outlinePr applyStyles="0" summaryBelow="1" summaryRight="1" showOutlineSymbols="1"/>
    <pageSetUpPr autoPageBreaks="1" fitToPage="1"/>
  </sheetPr>
  <sheetViews>
    <sheetView topLeftCell="G8" zoomScale="70" workbookViewId="0">
      <selection activeCell="F39" activeCellId="0" sqref="F39"/>
    </sheetView>
  </sheetViews>
  <sheetFormatPr defaultColWidth="9" defaultRowHeight="15"/>
  <cols>
    <col customWidth="1" min="1" max="1" style="2" width="4.33203125"/>
    <col customWidth="1" min="2" max="2" style="2" width="51.50390625"/>
    <col customWidth="1" min="3" max="3" style="2" width="6.75390625"/>
    <col customWidth="1" min="4" max="4" style="2" width="4.875"/>
    <col customWidth="1" min="5" max="5" style="2" width="5.125"/>
    <col customWidth="1" min="6" max="6" style="2" width="9.125"/>
    <col customWidth="1" min="7" max="7" style="2" width="10.77734375"/>
    <col customWidth="1" min="8" max="8" style="2" width="5.125"/>
    <col customWidth="1" min="9" max="9" style="2" width="10.21875"/>
    <col customWidth="1" min="10" max="11" style="2" width="10.44140625"/>
    <col customWidth="1" min="12" max="12" style="2" width="3.33203125"/>
    <col customWidth="1" min="13" max="13" style="2" width="9.875"/>
    <col customWidth="1" min="14" max="14" style="2" width="10.21875"/>
    <col customWidth="1" min="15" max="15" style="2" width="10.33203125"/>
    <col customWidth="1" min="16" max="16" style="2" width="10.44140625"/>
    <col customWidth="1" min="17" max="17" style="2" width="10.77734375"/>
    <col customWidth="1" min="18" max="18" style="2" width="9.33203125"/>
    <col customWidth="1" min="19" max="19" style="2" width="11.21875"/>
    <col customWidth="1" min="20" max="20" style="2" width="3.5546875"/>
    <col customWidth="1" hidden="1" min="21" max="21" style="2" width="9"/>
    <col min="22" max="16384" style="2" width="9"/>
  </cols>
  <sheetData>
    <row r="1" ht="23.199999999999999" customHeight="1">
      <c r="I1" s="95"/>
      <c r="J1" s="96"/>
      <c r="K1" s="96"/>
      <c r="L1" s="96"/>
      <c r="M1" s="96"/>
      <c r="N1" s="96"/>
      <c r="O1" s="96"/>
      <c r="P1" s="96" t="s">
        <v>92</v>
      </c>
      <c r="Q1" s="96"/>
      <c r="R1" s="96"/>
      <c r="S1" s="97"/>
    </row>
    <row r="2" ht="23.199999999999999" customHeight="1">
      <c r="I2" s="98"/>
      <c r="J2" s="99"/>
      <c r="K2" s="99"/>
      <c r="L2" s="99"/>
      <c r="M2" s="99"/>
      <c r="N2" s="99" t="str">
        <f>'0'!AC1</f>
        <v xml:space="preserve">Минпромэнерго Чувашии от 01.11.2024 № 01-04/93</v>
      </c>
      <c r="O2" s="99"/>
      <c r="P2" s="99"/>
      <c r="Q2" s="99"/>
      <c r="R2" s="99"/>
      <c r="S2" s="99"/>
    </row>
    <row r="3" ht="21.75">
      <c r="A3" s="100"/>
      <c r="B3" s="100"/>
      <c r="C3" s="100"/>
      <c r="D3" s="100"/>
      <c r="E3" s="100"/>
      <c r="F3" s="100"/>
      <c r="G3" s="100"/>
      <c r="H3" s="100"/>
      <c r="I3" s="100"/>
      <c r="K3" s="101"/>
      <c r="L3" s="95"/>
      <c r="M3" s="95"/>
      <c r="N3" s="95"/>
      <c r="O3" s="95"/>
      <c r="P3" s="95"/>
      <c r="Q3" s="95"/>
      <c r="R3" s="95"/>
      <c r="S3" s="95"/>
    </row>
    <row r="4" ht="20.25">
      <c r="A4" s="102" t="s">
        <v>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ht="20.25">
      <c r="A5" s="103" t="s">
        <v>93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</row>
    <row r="6" ht="2.5" customHeight="1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</row>
    <row r="7" ht="20.25">
      <c r="A7" s="106" t="str">
        <f>'0'!AB10</f>
        <v xml:space="preserve">Акционерное общество «Чувашская энергосбытовая компания» 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</row>
    <row r="8">
      <c r="A8" s="107" t="s">
        <v>94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</row>
    <row r="9" ht="89.400000000000006" customHeight="1">
      <c r="A9" s="108" t="s">
        <v>3</v>
      </c>
      <c r="B9" s="109" t="s">
        <v>95</v>
      </c>
      <c r="C9" s="108" t="s">
        <v>5</v>
      </c>
      <c r="D9" s="110" t="s">
        <v>7</v>
      </c>
      <c r="E9" s="111" t="s">
        <v>96</v>
      </c>
      <c r="F9" s="112" t="s">
        <v>97</v>
      </c>
      <c r="G9" s="113" t="s">
        <v>98</v>
      </c>
      <c r="H9" s="114"/>
      <c r="I9" s="114"/>
      <c r="J9" s="114"/>
      <c r="K9" s="115"/>
      <c r="L9" s="113" t="s">
        <v>99</v>
      </c>
      <c r="M9" s="114"/>
      <c r="N9" s="116" t="s">
        <v>100</v>
      </c>
      <c r="O9" s="117"/>
      <c r="P9" s="117"/>
      <c r="Q9" s="117"/>
      <c r="R9" s="117"/>
      <c r="S9" s="118"/>
    </row>
    <row r="10" ht="43.850000000000001" customHeight="1">
      <c r="A10" s="119"/>
      <c r="B10" s="109"/>
      <c r="C10" s="119"/>
      <c r="D10" s="110"/>
      <c r="E10" s="120"/>
      <c r="F10" s="121"/>
      <c r="G10" s="122" t="s">
        <v>20</v>
      </c>
      <c r="H10" s="123"/>
      <c r="I10" s="123"/>
      <c r="J10" s="123"/>
      <c r="K10" s="124"/>
      <c r="L10" s="70" t="s">
        <v>101</v>
      </c>
      <c r="M10" s="70"/>
      <c r="N10" s="70" t="s">
        <v>102</v>
      </c>
      <c r="O10" s="70" t="s">
        <v>103</v>
      </c>
      <c r="P10" s="109" t="s">
        <v>104</v>
      </c>
      <c r="Q10" s="70" t="s">
        <v>105</v>
      </c>
      <c r="R10" s="70" t="s">
        <v>106</v>
      </c>
      <c r="S10" s="109" t="s">
        <v>107</v>
      </c>
    </row>
    <row r="11" ht="99.549999999999997" customHeight="1">
      <c r="A11" s="119"/>
      <c r="B11" s="125"/>
      <c r="C11" s="119"/>
      <c r="D11" s="110"/>
      <c r="E11" s="126"/>
      <c r="F11" s="127"/>
      <c r="G11" s="112" t="s">
        <v>108</v>
      </c>
      <c r="H11" s="112" t="s">
        <v>109</v>
      </c>
      <c r="I11" s="112" t="s">
        <v>110</v>
      </c>
      <c r="J11" s="128" t="s">
        <v>111</v>
      </c>
      <c r="K11" s="128" t="s">
        <v>112</v>
      </c>
      <c r="L11" s="129" t="s">
        <v>113</v>
      </c>
      <c r="M11" s="111" t="s">
        <v>114</v>
      </c>
      <c r="N11" s="130" t="s">
        <v>115</v>
      </c>
      <c r="O11" s="130" t="s">
        <v>115</v>
      </c>
      <c r="P11" s="130" t="s">
        <v>115</v>
      </c>
      <c r="Q11" s="130" t="s">
        <v>115</v>
      </c>
      <c r="R11" s="130" t="s">
        <v>115</v>
      </c>
      <c r="S11" s="125"/>
    </row>
    <row r="12" ht="40.100000000000001" customHeight="1">
      <c r="A12" s="119"/>
      <c r="B12" s="125"/>
      <c r="C12" s="131"/>
      <c r="D12" s="110"/>
      <c r="E12" s="132" t="s">
        <v>24</v>
      </c>
      <c r="F12" s="132" t="s">
        <v>20</v>
      </c>
      <c r="G12" s="127"/>
      <c r="H12" s="127"/>
      <c r="I12" s="127"/>
      <c r="J12" s="133"/>
      <c r="K12" s="133"/>
      <c r="L12" s="134"/>
      <c r="M12" s="126"/>
      <c r="N12" s="130"/>
      <c r="O12" s="130"/>
      <c r="P12" s="130"/>
      <c r="Q12" s="130"/>
      <c r="R12" s="130"/>
      <c r="S12" s="125"/>
    </row>
    <row r="13" s="135" customFormat="1" ht="13.800000000000001">
      <c r="A13" s="136">
        <v>1</v>
      </c>
      <c r="B13" s="137">
        <v>2</v>
      </c>
      <c r="C13" s="137">
        <v>3</v>
      </c>
      <c r="D13" s="137">
        <v>4</v>
      </c>
      <c r="E13" s="137">
        <v>5</v>
      </c>
      <c r="F13" s="138">
        <v>6</v>
      </c>
      <c r="G13" s="138">
        <v>7</v>
      </c>
      <c r="H13" s="138">
        <v>8</v>
      </c>
      <c r="I13" s="138">
        <v>9</v>
      </c>
      <c r="J13" s="138">
        <v>10</v>
      </c>
      <c r="K13" s="138">
        <v>11</v>
      </c>
      <c r="L13" s="138">
        <v>12</v>
      </c>
      <c r="M13" s="138">
        <v>13</v>
      </c>
      <c r="N13" s="139" t="s">
        <v>116</v>
      </c>
      <c r="O13" s="139" t="s">
        <v>117</v>
      </c>
      <c r="P13" s="139" t="s">
        <v>118</v>
      </c>
      <c r="Q13" s="139" t="s">
        <v>119</v>
      </c>
      <c r="R13" s="139" t="s">
        <v>120</v>
      </c>
      <c r="S13" s="139" t="s">
        <v>59</v>
      </c>
    </row>
    <row r="14">
      <c r="A14" s="140" t="s">
        <v>61</v>
      </c>
      <c r="B14" s="141" t="s">
        <v>62</v>
      </c>
      <c r="C14" s="142"/>
      <c r="D14" s="143"/>
      <c r="E14" s="144"/>
      <c r="F14" s="145"/>
      <c r="G14" s="146">
        <v>905.60192431999997</v>
      </c>
      <c r="H14" s="146">
        <v>0</v>
      </c>
      <c r="I14" s="146">
        <v>138.89755536000001</v>
      </c>
      <c r="J14" s="146">
        <v>489.41217464000005</v>
      </c>
      <c r="K14" s="146">
        <v>277.29219432000002</v>
      </c>
      <c r="L14" s="146">
        <v>0</v>
      </c>
      <c r="M14" s="146">
        <f t="shared" ref="M14:M28" si="6">S14</f>
        <v>730.62177259000009</v>
      </c>
      <c r="N14" s="146">
        <v>127.40028597999999</v>
      </c>
      <c r="O14" s="146">
        <v>191.32974831000001</v>
      </c>
      <c r="P14" s="146">
        <v>176.75968195999999</v>
      </c>
      <c r="Q14" s="146">
        <v>110.42725482</v>
      </c>
      <c r="R14" s="146">
        <v>124.70480152</v>
      </c>
      <c r="S14" s="146">
        <f t="shared" ref="S14:S28" si="7">N14+O14+P14+Q14+R14</f>
        <v>730.62177259000009</v>
      </c>
      <c r="T14" s="93"/>
      <c r="U14" s="93" t="e">
        <f>SUM(U15:U28)</f>
        <v>#NAME?</v>
      </c>
      <c r="V14" s="147"/>
    </row>
    <row r="15">
      <c r="A15" s="148" t="s">
        <v>63</v>
      </c>
      <c r="B15" s="149" t="s">
        <v>64</v>
      </c>
      <c r="C15" s="150" t="s">
        <v>65</v>
      </c>
      <c r="D15" s="150">
        <v>2019</v>
      </c>
      <c r="E15" s="151">
        <v>2024</v>
      </c>
      <c r="F15" s="145"/>
      <c r="G15" s="152">
        <v>24.465204370000002</v>
      </c>
      <c r="H15" s="152">
        <v>0</v>
      </c>
      <c r="I15" s="152">
        <v>0</v>
      </c>
      <c r="J15" s="152">
        <v>24.465204370000002</v>
      </c>
      <c r="K15" s="152">
        <v>0</v>
      </c>
      <c r="L15" s="152" t="s">
        <v>121</v>
      </c>
      <c r="M15" s="146">
        <f t="shared" si="6"/>
        <v>8.732924800000001</v>
      </c>
      <c r="N15" s="152">
        <v>8.732924800000001</v>
      </c>
      <c r="O15" s="152">
        <v>0</v>
      </c>
      <c r="P15" s="152">
        <v>0</v>
      </c>
      <c r="Q15" s="152">
        <v>0</v>
      </c>
      <c r="R15" s="152">
        <v>0</v>
      </c>
      <c r="S15" s="153">
        <f t="shared" si="7"/>
        <v>8.732924800000001</v>
      </c>
      <c r="T15" s="93"/>
      <c r="U15" s="93" t="e">
        <f>'[1]2 (2)'!$G$19</f>
        <v>#NAME?</v>
      </c>
      <c r="V15" s="147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>
      <c r="A16" s="148" t="s">
        <v>63</v>
      </c>
      <c r="B16" s="149" t="s">
        <v>66</v>
      </c>
      <c r="C16" s="150" t="s">
        <v>67</v>
      </c>
      <c r="D16" s="150">
        <v>2025</v>
      </c>
      <c r="E16" s="151">
        <v>2025</v>
      </c>
      <c r="F16" s="145"/>
      <c r="G16" s="152">
        <v>11.995762700000002</v>
      </c>
      <c r="H16" s="152">
        <v>0</v>
      </c>
      <c r="I16" s="152">
        <v>0</v>
      </c>
      <c r="J16" s="152">
        <v>11.995762700000002</v>
      </c>
      <c r="K16" s="152">
        <v>0</v>
      </c>
      <c r="L16" s="152" t="s">
        <v>121</v>
      </c>
      <c r="M16" s="146">
        <f t="shared" si="6"/>
        <v>11.995762700000002</v>
      </c>
      <c r="N16" s="152">
        <v>0</v>
      </c>
      <c r="O16" s="152">
        <v>11.995762700000002</v>
      </c>
      <c r="P16" s="152">
        <v>0</v>
      </c>
      <c r="Q16" s="152">
        <v>0</v>
      </c>
      <c r="R16" s="152">
        <v>0</v>
      </c>
      <c r="S16" s="153">
        <f t="shared" si="7"/>
        <v>11.995762700000002</v>
      </c>
      <c r="T16" s="93"/>
      <c r="U16" s="2"/>
      <c r="V16" s="147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ht="32.600000000000001" customHeight="1">
      <c r="A17" s="148" t="s">
        <v>63</v>
      </c>
      <c r="B17" s="149" t="s">
        <v>68</v>
      </c>
      <c r="C17" s="150" t="s">
        <v>69</v>
      </c>
      <c r="D17" s="150">
        <v>2026</v>
      </c>
      <c r="E17" s="151">
        <v>2026</v>
      </c>
      <c r="F17" s="145"/>
      <c r="G17" s="152">
        <v>13.247555400000001</v>
      </c>
      <c r="H17" s="152">
        <v>0</v>
      </c>
      <c r="I17" s="152">
        <v>0</v>
      </c>
      <c r="J17" s="152">
        <v>13.247555400000001</v>
      </c>
      <c r="K17" s="152">
        <v>0</v>
      </c>
      <c r="L17" s="152" t="s">
        <v>121</v>
      </c>
      <c r="M17" s="146">
        <f t="shared" si="6"/>
        <v>13.247555400000001</v>
      </c>
      <c r="N17" s="152">
        <v>0</v>
      </c>
      <c r="O17" s="152">
        <v>0</v>
      </c>
      <c r="P17" s="152">
        <v>13.247555400000001</v>
      </c>
      <c r="Q17" s="152">
        <v>0</v>
      </c>
      <c r="R17" s="152">
        <v>0</v>
      </c>
      <c r="S17" s="153">
        <f t="shared" si="7"/>
        <v>13.247555400000001</v>
      </c>
      <c r="T17" s="93"/>
      <c r="U17" s="2">
        <v>3.8580000000000001</v>
      </c>
      <c r="V17" s="147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="154" customFormat="1" ht="30">
      <c r="A18" s="148" t="s">
        <v>63</v>
      </c>
      <c r="B18" s="149" t="s">
        <v>70</v>
      </c>
      <c r="C18" s="150" t="s">
        <v>71</v>
      </c>
      <c r="D18" s="150">
        <v>2020</v>
      </c>
      <c r="E18" s="151">
        <v>2028</v>
      </c>
      <c r="F18" s="145"/>
      <c r="G18" s="152">
        <v>459.69575868999999</v>
      </c>
      <c r="H18" s="155">
        <v>0</v>
      </c>
      <c r="I18" s="152">
        <v>76.80037071000001</v>
      </c>
      <c r="J18" s="152">
        <v>376.63250548000002</v>
      </c>
      <c r="K18" s="152">
        <v>6.2628824999999999</v>
      </c>
      <c r="L18" s="152" t="s">
        <v>121</v>
      </c>
      <c r="M18" s="146">
        <f t="shared" si="6"/>
        <v>300.44788653000001</v>
      </c>
      <c r="N18" s="152">
        <v>39.90465978999999</v>
      </c>
      <c r="O18" s="152">
        <v>58.973251839999996</v>
      </c>
      <c r="P18" s="152">
        <v>62.978198280000001</v>
      </c>
      <c r="Q18" s="152">
        <v>67.13784244</v>
      </c>
      <c r="R18" s="152">
        <v>71.453934180000005</v>
      </c>
      <c r="S18" s="153">
        <f t="shared" si="7"/>
        <v>300.44788653000001</v>
      </c>
      <c r="T18" s="2"/>
      <c r="U18" s="93" t="e">
        <f>'[1]2 (2)'!$G$23</f>
        <v>#NAME?</v>
      </c>
      <c r="V18" s="147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ht="30">
      <c r="A19" s="148" t="s">
        <v>63</v>
      </c>
      <c r="B19" s="149" t="s">
        <v>72</v>
      </c>
      <c r="C19" s="150" t="s">
        <v>73</v>
      </c>
      <c r="D19" s="150">
        <v>2023</v>
      </c>
      <c r="E19" s="151">
        <v>2026</v>
      </c>
      <c r="F19" s="145"/>
      <c r="G19" s="152">
        <v>107.58799999999999</v>
      </c>
      <c r="H19" s="152">
        <v>0</v>
      </c>
      <c r="I19" s="152">
        <v>0</v>
      </c>
      <c r="J19" s="152">
        <v>0</v>
      </c>
      <c r="K19" s="152">
        <v>107.58799999999999</v>
      </c>
      <c r="L19" s="152" t="s">
        <v>121</v>
      </c>
      <c r="M19" s="146">
        <f t="shared" si="6"/>
        <v>107.58799999999999</v>
      </c>
      <c r="N19" s="152">
        <v>24</v>
      </c>
      <c r="O19" s="152">
        <v>41.793999999999997</v>
      </c>
      <c r="P19" s="152">
        <v>41.793999999999997</v>
      </c>
      <c r="Q19" s="152">
        <v>0</v>
      </c>
      <c r="R19" s="152">
        <v>0</v>
      </c>
      <c r="S19" s="153">
        <f t="shared" si="7"/>
        <v>107.58799999999999</v>
      </c>
      <c r="T19" s="93"/>
      <c r="U19" s="2"/>
      <c r="V19" s="147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ht="30">
      <c r="A20" s="148" t="s">
        <v>63</v>
      </c>
      <c r="B20" s="149" t="s">
        <v>74</v>
      </c>
      <c r="C20" s="150" t="s">
        <v>75</v>
      </c>
      <c r="D20" s="150">
        <v>2023</v>
      </c>
      <c r="E20" s="151">
        <v>2024</v>
      </c>
      <c r="F20" s="145"/>
      <c r="G20" s="152">
        <v>3.3452505100000001</v>
      </c>
      <c r="H20" s="152">
        <v>0</v>
      </c>
      <c r="I20" s="152">
        <v>0</v>
      </c>
      <c r="J20" s="152">
        <v>3.3452505100000001</v>
      </c>
      <c r="K20" s="152">
        <v>0</v>
      </c>
      <c r="L20" s="152" t="s">
        <v>121</v>
      </c>
      <c r="M20" s="146">
        <f t="shared" si="6"/>
        <v>3.3452505100000001</v>
      </c>
      <c r="N20" s="152">
        <v>3.3452505100000001</v>
      </c>
      <c r="O20" s="152">
        <v>0</v>
      </c>
      <c r="P20" s="152">
        <v>0</v>
      </c>
      <c r="Q20" s="152">
        <v>0</v>
      </c>
      <c r="R20" s="152">
        <v>0</v>
      </c>
      <c r="S20" s="153">
        <f t="shared" si="7"/>
        <v>3.3452505100000001</v>
      </c>
      <c r="T20" s="93"/>
      <c r="U20" s="2"/>
      <c r="V20" s="147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>
      <c r="A21" s="148" t="s">
        <v>63</v>
      </c>
      <c r="B21" s="149" t="s">
        <v>76</v>
      </c>
      <c r="C21" s="150" t="s">
        <v>77</v>
      </c>
      <c r="D21" s="150">
        <v>2027</v>
      </c>
      <c r="E21" s="151">
        <v>2027</v>
      </c>
      <c r="F21" s="145"/>
      <c r="G21" s="152">
        <v>15.308287</v>
      </c>
      <c r="H21" s="152">
        <v>0</v>
      </c>
      <c r="I21" s="152">
        <v>0</v>
      </c>
      <c r="J21" s="152">
        <v>15.308287</v>
      </c>
      <c r="K21" s="152">
        <v>0</v>
      </c>
      <c r="L21" s="152" t="s">
        <v>121</v>
      </c>
      <c r="M21" s="146">
        <f t="shared" si="6"/>
        <v>15.308287</v>
      </c>
      <c r="N21" s="152">
        <v>0</v>
      </c>
      <c r="O21" s="152">
        <v>0</v>
      </c>
      <c r="P21" s="152">
        <v>0</v>
      </c>
      <c r="Q21" s="152">
        <v>15.308287</v>
      </c>
      <c r="R21" s="152">
        <v>0</v>
      </c>
      <c r="S21" s="153">
        <f t="shared" si="7"/>
        <v>15.308287</v>
      </c>
      <c r="T21" s="93"/>
      <c r="U21" s="2"/>
      <c r="V21" s="147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ht="30">
      <c r="A22" s="148" t="s">
        <v>63</v>
      </c>
      <c r="B22" s="149" t="s">
        <v>78</v>
      </c>
      <c r="C22" s="150" t="s">
        <v>79</v>
      </c>
      <c r="D22" s="150">
        <v>2023</v>
      </c>
      <c r="E22" s="151">
        <v>2026</v>
      </c>
      <c r="F22" s="145"/>
      <c r="G22" s="152">
        <v>99.722000000000008</v>
      </c>
      <c r="H22" s="152">
        <v>0</v>
      </c>
      <c r="I22" s="152">
        <v>0</v>
      </c>
      <c r="J22" s="152">
        <v>0</v>
      </c>
      <c r="K22" s="152">
        <v>99.722000000000008</v>
      </c>
      <c r="L22" s="152" t="s">
        <v>121</v>
      </c>
      <c r="M22" s="146">
        <f t="shared" si="6"/>
        <v>99.722000000000008</v>
      </c>
      <c r="N22" s="152">
        <v>21</v>
      </c>
      <c r="O22" s="152">
        <v>46.887</v>
      </c>
      <c r="P22" s="152">
        <v>31.835000000000001</v>
      </c>
      <c r="Q22" s="152">
        <v>0</v>
      </c>
      <c r="R22" s="152">
        <v>0</v>
      </c>
      <c r="S22" s="153">
        <f t="shared" si="7"/>
        <v>99.722000000000008</v>
      </c>
      <c r="T22" s="93"/>
      <c r="U22" s="2"/>
      <c r="V22" s="147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ht="30">
      <c r="A23" s="148" t="s">
        <v>63</v>
      </c>
      <c r="B23" s="149" t="s">
        <v>80</v>
      </c>
      <c r="C23" s="150" t="s">
        <v>81</v>
      </c>
      <c r="D23" s="150">
        <v>2024</v>
      </c>
      <c r="E23" s="151">
        <v>2024</v>
      </c>
      <c r="F23" s="145"/>
      <c r="G23" s="152">
        <v>30.417450880000001</v>
      </c>
      <c r="H23" s="152">
        <v>0</v>
      </c>
      <c r="I23" s="152">
        <v>30.417450880000001</v>
      </c>
      <c r="J23" s="152">
        <v>0</v>
      </c>
      <c r="K23" s="152">
        <v>0</v>
      </c>
      <c r="L23" s="152" t="s">
        <v>121</v>
      </c>
      <c r="M23" s="146">
        <f t="shared" si="6"/>
        <v>30.417450880000001</v>
      </c>
      <c r="N23" s="152">
        <v>30.417450880000001</v>
      </c>
      <c r="O23" s="152">
        <v>0</v>
      </c>
      <c r="P23" s="152">
        <v>0</v>
      </c>
      <c r="Q23" s="152">
        <v>0</v>
      </c>
      <c r="R23" s="152">
        <v>0</v>
      </c>
      <c r="S23" s="153">
        <f t="shared" si="7"/>
        <v>30.417450880000001</v>
      </c>
      <c r="T23" s="93"/>
      <c r="U23" s="2"/>
      <c r="V23" s="147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>
      <c r="A24" s="148" t="s">
        <v>63</v>
      </c>
      <c r="B24" s="149" t="s">
        <v>82</v>
      </c>
      <c r="C24" s="150" t="s">
        <v>83</v>
      </c>
      <c r="D24" s="150">
        <v>2025</v>
      </c>
      <c r="E24" s="151">
        <v>2025</v>
      </c>
      <c r="F24" s="145"/>
      <c r="G24" s="152">
        <v>31.679733769999999</v>
      </c>
      <c r="H24" s="152">
        <v>0</v>
      </c>
      <c r="I24" s="152">
        <v>31.679733769999999</v>
      </c>
      <c r="J24" s="152">
        <v>0</v>
      </c>
      <c r="K24" s="152">
        <v>0</v>
      </c>
      <c r="L24" s="152" t="s">
        <v>121</v>
      </c>
      <c r="M24" s="146">
        <f t="shared" si="6"/>
        <v>31.679733769999999</v>
      </c>
      <c r="N24" s="152">
        <v>0</v>
      </c>
      <c r="O24" s="152">
        <v>31.679733769999999</v>
      </c>
      <c r="P24" s="152">
        <v>0</v>
      </c>
      <c r="Q24" s="152">
        <v>0</v>
      </c>
      <c r="R24" s="152">
        <v>0</v>
      </c>
      <c r="S24" s="153">
        <f t="shared" si="7"/>
        <v>31.679733769999999</v>
      </c>
      <c r="T24" s="93"/>
      <c r="U24" s="2">
        <v>6.300675</v>
      </c>
      <c r="V24" s="147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>
      <c r="A25" s="148" t="s">
        <v>63</v>
      </c>
      <c r="B25" s="149" t="s">
        <v>84</v>
      </c>
      <c r="C25" s="150" t="s">
        <v>85</v>
      </c>
      <c r="D25" s="150">
        <v>2026</v>
      </c>
      <c r="E25" s="151">
        <v>2026</v>
      </c>
      <c r="F25" s="145"/>
      <c r="G25" s="152">
        <v>26.90492828</v>
      </c>
      <c r="H25" s="152">
        <v>0</v>
      </c>
      <c r="I25" s="152">
        <v>0</v>
      </c>
      <c r="J25" s="152">
        <v>26.90492828</v>
      </c>
      <c r="K25" s="152">
        <v>0</v>
      </c>
      <c r="L25" s="152" t="s">
        <v>121</v>
      </c>
      <c r="M25" s="146">
        <f t="shared" si="6"/>
        <v>26.90492828</v>
      </c>
      <c r="N25" s="152">
        <v>0</v>
      </c>
      <c r="O25" s="152">
        <v>0</v>
      </c>
      <c r="P25" s="152">
        <v>26.90492828</v>
      </c>
      <c r="Q25" s="152">
        <v>0</v>
      </c>
      <c r="R25" s="152">
        <v>0</v>
      </c>
      <c r="S25" s="153">
        <f t="shared" si="7"/>
        <v>26.90492828</v>
      </c>
      <c r="T25" s="93"/>
      <c r="U25" s="2"/>
      <c r="V25" s="147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>
      <c r="A26" s="148" t="s">
        <v>63</v>
      </c>
      <c r="B26" s="149" t="s">
        <v>86</v>
      </c>
      <c r="C26" s="150" t="s">
        <v>87</v>
      </c>
      <c r="D26" s="150">
        <v>2027</v>
      </c>
      <c r="E26" s="151">
        <v>2027</v>
      </c>
      <c r="F26" s="145"/>
      <c r="G26" s="152">
        <v>27.981125380000002</v>
      </c>
      <c r="H26" s="152">
        <v>0</v>
      </c>
      <c r="I26" s="152">
        <v>0</v>
      </c>
      <c r="J26" s="152">
        <v>0</v>
      </c>
      <c r="K26" s="152">
        <v>27.981125380000002</v>
      </c>
      <c r="L26" s="152" t="s">
        <v>121</v>
      </c>
      <c r="M26" s="146">
        <f t="shared" si="6"/>
        <v>27.981125380000002</v>
      </c>
      <c r="N26" s="152">
        <v>0</v>
      </c>
      <c r="O26" s="152">
        <v>0</v>
      </c>
      <c r="P26" s="152">
        <v>0</v>
      </c>
      <c r="Q26" s="152">
        <v>27.981125380000002</v>
      </c>
      <c r="R26" s="152">
        <v>0</v>
      </c>
      <c r="S26" s="153">
        <f t="shared" si="7"/>
        <v>27.981125380000002</v>
      </c>
      <c r="T26" s="93"/>
      <c r="U26" s="2"/>
      <c r="V26" s="147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>
      <c r="A27" s="148" t="s">
        <v>63</v>
      </c>
      <c r="B27" s="149" t="s">
        <v>88</v>
      </c>
      <c r="C27" s="150" t="s">
        <v>89</v>
      </c>
      <c r="D27" s="150">
        <v>2028</v>
      </c>
      <c r="E27" s="151">
        <v>2028</v>
      </c>
      <c r="F27" s="145"/>
      <c r="G27" s="152">
        <v>35.73818644</v>
      </c>
      <c r="H27" s="152">
        <v>0</v>
      </c>
      <c r="I27" s="152">
        <v>0</v>
      </c>
      <c r="J27" s="152">
        <v>0</v>
      </c>
      <c r="K27" s="152">
        <v>35.73818644</v>
      </c>
      <c r="L27" s="152" t="s">
        <v>121</v>
      </c>
      <c r="M27" s="146">
        <f t="shared" si="6"/>
        <v>35.73818644</v>
      </c>
      <c r="N27" s="152">
        <v>0</v>
      </c>
      <c r="O27" s="152">
        <v>0</v>
      </c>
      <c r="P27" s="152">
        <v>0</v>
      </c>
      <c r="Q27" s="152">
        <v>0</v>
      </c>
      <c r="R27" s="152">
        <v>35.73818644</v>
      </c>
      <c r="S27" s="153">
        <f t="shared" si="7"/>
        <v>35.73818644</v>
      </c>
      <c r="T27" s="93"/>
      <c r="U27" s="2"/>
      <c r="V27" s="147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ht="30">
      <c r="A28" s="148" t="s">
        <v>63</v>
      </c>
      <c r="B28" s="149" t="s">
        <v>90</v>
      </c>
      <c r="C28" s="150" t="s">
        <v>91</v>
      </c>
      <c r="D28" s="150">
        <v>2028</v>
      </c>
      <c r="E28" s="151">
        <v>2028</v>
      </c>
      <c r="F28" s="145"/>
      <c r="G28" s="152">
        <v>17.512680900000003</v>
      </c>
      <c r="H28" s="152">
        <v>0</v>
      </c>
      <c r="I28" s="152">
        <v>0</v>
      </c>
      <c r="J28" s="152">
        <v>17.512680900000003</v>
      </c>
      <c r="K28" s="152">
        <v>0</v>
      </c>
      <c r="L28" s="152" t="s">
        <v>121</v>
      </c>
      <c r="M28" s="146">
        <f t="shared" si="6"/>
        <v>17.512680900000003</v>
      </c>
      <c r="N28" s="152">
        <v>0</v>
      </c>
      <c r="O28" s="152">
        <v>0</v>
      </c>
      <c r="P28" s="152">
        <v>0</v>
      </c>
      <c r="Q28" s="152">
        <v>0</v>
      </c>
      <c r="R28" s="152">
        <v>17.512680900000003</v>
      </c>
      <c r="S28" s="153">
        <f t="shared" si="7"/>
        <v>17.512680900000003</v>
      </c>
      <c r="T28" s="93"/>
      <c r="U28" s="2"/>
      <c r="V28" s="147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ht="17.550000000000001" customHeight="1">
      <c r="G29" s="156"/>
      <c r="H29" s="156"/>
      <c r="I29" s="156"/>
      <c r="J29" s="156"/>
      <c r="K29" s="156"/>
      <c r="T29" s="93"/>
    </row>
    <row r="30">
      <c r="A30" s="2"/>
      <c r="B30" s="2"/>
      <c r="C30" s="2"/>
      <c r="D30" s="2"/>
      <c r="E30" s="2"/>
      <c r="F30" s="2"/>
      <c r="G30" s="157"/>
      <c r="H30" s="15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ht="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ht="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ht="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ht="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ht="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</sheetData>
  <mergeCells count="32">
    <mergeCell ref="P1:R1"/>
    <mergeCell ref="N2:S2"/>
    <mergeCell ref="L3:S3"/>
    <mergeCell ref="A4:S4"/>
    <mergeCell ref="A5:S5"/>
    <mergeCell ref="A6:P6"/>
    <mergeCell ref="A7:S7"/>
    <mergeCell ref="A8:S8"/>
    <mergeCell ref="A9:A12"/>
    <mergeCell ref="B9:B12"/>
    <mergeCell ref="C9:C12"/>
    <mergeCell ref="D9:D12"/>
    <mergeCell ref="E9:E11"/>
    <mergeCell ref="F9:F11"/>
    <mergeCell ref="G9:K9"/>
    <mergeCell ref="L9:M9"/>
    <mergeCell ref="N9:S9"/>
    <mergeCell ref="G10:K10"/>
    <mergeCell ref="L10:M10"/>
    <mergeCell ref="S10:S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</mergeCells>
  <printOptions headings="0" gridLines="0"/>
  <pageMargins left="0.17000000000000001" right="0.17000000000000001" top="0.57999999999999996" bottom="0.17000000000000001" header="0.31496062992125984" footer="0.17000000000000001"/>
  <pageSetup paperSize="9" scale="6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1"/>
  </sheetPr>
  <sheetViews>
    <sheetView showZeros="0" zoomScale="60" workbookViewId="0">
      <selection activeCell="L15" activeCellId="0" sqref="L15:L33"/>
    </sheetView>
  </sheetViews>
  <sheetFormatPr defaultColWidth="9" defaultRowHeight="15"/>
  <cols>
    <col customWidth="1" min="1" max="1" style="2" width="5.00390625"/>
    <col customWidth="1" min="2" max="2" style="2" width="4"/>
    <col customWidth="1" min="3" max="3" style="2" width="43.375"/>
    <col customWidth="1" min="4" max="4" style="2" width="7.88671875"/>
    <col customWidth="1" min="5" max="5" style="2" width="12.21875"/>
    <col customWidth="1" min="6" max="6" style="2" width="9.50390625"/>
    <col customWidth="1" min="7" max="7" style="2" width="8.21875"/>
    <col customWidth="1" min="8" max="8" style="2" width="7.109375"/>
    <col customWidth="1" min="9" max="9" style="2" width="10.25390625"/>
    <col customWidth="1" min="10" max="10" style="2" width="11.875"/>
    <col customWidth="1" min="11" max="11" style="2" width="8.33203125"/>
    <col customWidth="1" min="12" max="12" style="2" width="10.25390625"/>
    <col customWidth="1" min="13" max="13" style="2" width="9.25390625"/>
    <col customWidth="1" min="14" max="14" style="2" width="6.33203125"/>
    <col customWidth="1" min="15" max="15" style="2" width="8.6640625"/>
    <col customWidth="1" min="16" max="16" style="2" width="10.50390625"/>
    <col customWidth="1" min="17" max="17" style="2" width="5.6640625"/>
    <col customWidth="1" min="18" max="18" style="2" width="8.33203125"/>
    <col customWidth="1" min="19" max="19" style="2" width="10.625"/>
    <col customWidth="1" min="20" max="20" style="2" width="7"/>
    <col customWidth="1" min="21" max="21" style="2" width="10.33203125"/>
    <col customWidth="1" min="22" max="22" style="2" width="10.125"/>
    <col customWidth="1" min="23" max="23" style="2" width="9.21875"/>
    <col customWidth="1" min="24" max="24" style="2" width="1.00390625"/>
    <col customWidth="1" hidden="1" min="25" max="28" style="2" width="4.44140625"/>
    <col customWidth="1" hidden="1" min="29" max="29" style="2" width="6"/>
    <col customWidth="1" hidden="1" min="30" max="30" style="2" width="5.44140625"/>
    <col customWidth="1" hidden="1" min="31" max="31" style="2" width="4.44140625"/>
    <col customWidth="1" hidden="1" min="32" max="32" style="2" width="4.33203125"/>
    <col customWidth="1" hidden="1" min="33" max="33" style="2" width="4.77734375"/>
    <col customWidth="1" hidden="1" min="34" max="34" style="2" width="4.33203125"/>
    <col customWidth="1" hidden="1" min="35" max="35" style="2" width="4.44140625"/>
    <col customWidth="1" min="36" max="36" style="2" width="0.109375"/>
    <col customWidth="1" hidden="1" min="37" max="37" style="2" width="10.33203125"/>
    <col customWidth="1" min="38" max="38" style="2" width="17.625"/>
    <col customWidth="1" min="39" max="39" style="2" width="16.33203125"/>
    <col customWidth="1" min="40" max="40" style="2" width="7"/>
    <col min="41" max="16384" style="2" width="9"/>
  </cols>
  <sheetData>
    <row r="1" ht="21.300000000000001" customHeight="1"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58" t="str">
        <f>'0'!AB5</f>
        <v xml:space="preserve">Приложение № 3 к приказу </v>
      </c>
      <c r="Q1" s="158"/>
      <c r="R1" s="158"/>
      <c r="S1" s="158"/>
      <c r="T1" s="158"/>
      <c r="U1" s="158"/>
      <c r="V1" s="158"/>
      <c r="W1" s="158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</row>
    <row r="2" ht="27.699999999999999" customHeight="1"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60" t="str">
        <f>'0'!AC1</f>
        <v xml:space="preserve">Минпромэнерго Чувашии от 01.11.2024 № 01-04/93</v>
      </c>
      <c r="Q2" s="160"/>
      <c r="R2" s="160"/>
      <c r="S2" s="160"/>
      <c r="T2" s="160"/>
      <c r="U2" s="160"/>
      <c r="V2" s="160"/>
      <c r="W2" s="160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</row>
    <row r="3" ht="25.199999999999999" customHeight="1">
      <c r="B3" s="104" t="s">
        <v>122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</row>
    <row r="4" ht="24.600000000000001" customHeight="1">
      <c r="A4" s="2"/>
      <c r="B4" s="158" t="s">
        <v>123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</row>
    <row r="5" ht="1.45" customHeight="1"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</row>
    <row r="6" ht="29.300000000000001" customHeight="1">
      <c r="A6" s="2"/>
      <c r="B6" s="106" t="str">
        <f>'0'!AB10</f>
        <v xml:space="preserve">Акционерное общество «Чувашская энергосбытовая компания» 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</row>
    <row r="7" ht="22.699999999999999" customHeight="1">
      <c r="B7" s="107" t="s">
        <v>94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</row>
    <row r="8" ht="24.600000000000001" customHeight="1">
      <c r="B8" s="108" t="s">
        <v>3</v>
      </c>
      <c r="C8" s="109" t="s">
        <v>95</v>
      </c>
      <c r="D8" s="108" t="s">
        <v>5</v>
      </c>
      <c r="E8" s="130" t="s">
        <v>124</v>
      </c>
      <c r="F8" s="161" t="s">
        <v>125</v>
      </c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3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</row>
    <row r="9" ht="28.050000000000001" customHeight="1">
      <c r="B9" s="119"/>
      <c r="C9" s="125"/>
      <c r="D9" s="119"/>
      <c r="E9" s="165"/>
      <c r="F9" s="166" t="s">
        <v>126</v>
      </c>
      <c r="G9" s="167"/>
      <c r="H9" s="167"/>
      <c r="I9" s="116" t="s">
        <v>127</v>
      </c>
      <c r="J9" s="117"/>
      <c r="K9" s="117"/>
      <c r="L9" s="166" t="s">
        <v>128</v>
      </c>
      <c r="M9" s="167"/>
      <c r="N9" s="167"/>
      <c r="O9" s="116" t="s">
        <v>129</v>
      </c>
      <c r="P9" s="117"/>
      <c r="Q9" s="117"/>
      <c r="R9" s="166" t="s">
        <v>130</v>
      </c>
      <c r="S9" s="167"/>
      <c r="T9" s="167"/>
      <c r="U9" s="116" t="s">
        <v>131</v>
      </c>
      <c r="V9" s="117"/>
      <c r="W9" s="118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ht="27.600000000000001" customHeight="1">
      <c r="B10" s="119"/>
      <c r="C10" s="125"/>
      <c r="D10" s="119"/>
      <c r="E10" s="165"/>
      <c r="F10" s="166" t="s">
        <v>115</v>
      </c>
      <c r="G10" s="167"/>
      <c r="H10" s="167"/>
      <c r="I10" s="166" t="s">
        <v>115</v>
      </c>
      <c r="J10" s="167"/>
      <c r="K10" s="167"/>
      <c r="L10" s="166" t="s">
        <v>115</v>
      </c>
      <c r="M10" s="167"/>
      <c r="N10" s="167"/>
      <c r="O10" s="166" t="s">
        <v>115</v>
      </c>
      <c r="P10" s="167"/>
      <c r="Q10" s="167"/>
      <c r="R10" s="166" t="s">
        <v>115</v>
      </c>
      <c r="S10" s="167"/>
      <c r="T10" s="167"/>
      <c r="U10" s="166" t="s">
        <v>24</v>
      </c>
      <c r="V10" s="167"/>
      <c r="W10" s="168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ht="89.400000000000006" customHeight="1">
      <c r="B11" s="119"/>
      <c r="C11" s="125"/>
      <c r="D11" s="119"/>
      <c r="E11" s="165"/>
      <c r="F11" s="130" t="s">
        <v>132</v>
      </c>
      <c r="G11" s="166" t="s">
        <v>133</v>
      </c>
      <c r="H11" s="167"/>
      <c r="I11" s="130" t="s">
        <v>132</v>
      </c>
      <c r="J11" s="166" t="s">
        <v>133</v>
      </c>
      <c r="K11" s="167"/>
      <c r="L11" s="130" t="s">
        <v>132</v>
      </c>
      <c r="M11" s="166" t="s">
        <v>133</v>
      </c>
      <c r="N11" s="167"/>
      <c r="O11" s="130" t="s">
        <v>132</v>
      </c>
      <c r="P11" s="166" t="s">
        <v>133</v>
      </c>
      <c r="Q11" s="167"/>
      <c r="R11" s="130" t="s">
        <v>132</v>
      </c>
      <c r="S11" s="166" t="s">
        <v>133</v>
      </c>
      <c r="T11" s="167"/>
      <c r="U11" s="130" t="s">
        <v>132</v>
      </c>
      <c r="V11" s="166" t="s">
        <v>133</v>
      </c>
      <c r="W11" s="168"/>
      <c r="Y11" s="2"/>
      <c r="Z11" s="2"/>
      <c r="AA11" s="2"/>
      <c r="AB11" s="2"/>
    </row>
    <row r="12" ht="73.25" customHeight="1">
      <c r="B12" s="131"/>
      <c r="C12" s="125"/>
      <c r="D12" s="131"/>
      <c r="E12" s="169" t="s">
        <v>24</v>
      </c>
      <c r="F12" s="169" t="s">
        <v>134</v>
      </c>
      <c r="G12" s="169" t="s">
        <v>134</v>
      </c>
      <c r="H12" s="170" t="s">
        <v>135</v>
      </c>
      <c r="I12" s="169" t="s">
        <v>134</v>
      </c>
      <c r="J12" s="169" t="s">
        <v>134</v>
      </c>
      <c r="K12" s="170" t="s">
        <v>135</v>
      </c>
      <c r="L12" s="169" t="s">
        <v>134</v>
      </c>
      <c r="M12" s="169" t="s">
        <v>134</v>
      </c>
      <c r="N12" s="170" t="s">
        <v>135</v>
      </c>
      <c r="O12" s="169" t="s">
        <v>134</v>
      </c>
      <c r="P12" s="169" t="s">
        <v>134</v>
      </c>
      <c r="Q12" s="170" t="s">
        <v>135</v>
      </c>
      <c r="R12" s="169" t="s">
        <v>134</v>
      </c>
      <c r="S12" s="169" t="s">
        <v>134</v>
      </c>
      <c r="T12" s="170" t="s">
        <v>135</v>
      </c>
      <c r="U12" s="169" t="s">
        <v>134</v>
      </c>
      <c r="V12" s="169" t="s">
        <v>134</v>
      </c>
      <c r="W12" s="165" t="s">
        <v>135</v>
      </c>
      <c r="Y12" s="2"/>
      <c r="Z12" s="2"/>
      <c r="AA12" s="2"/>
      <c r="AB12" s="2"/>
    </row>
    <row r="13" s="171" customFormat="1">
      <c r="B13" s="172">
        <v>1</v>
      </c>
      <c r="C13" s="173">
        <v>2</v>
      </c>
      <c r="D13" s="173">
        <v>3</v>
      </c>
      <c r="E13" s="173">
        <v>4</v>
      </c>
      <c r="F13" s="174" t="s">
        <v>136</v>
      </c>
      <c r="G13" s="174" t="s">
        <v>137</v>
      </c>
      <c r="H13" s="174" t="s">
        <v>138</v>
      </c>
      <c r="I13" s="174" t="s">
        <v>139</v>
      </c>
      <c r="J13" s="174" t="s">
        <v>140</v>
      </c>
      <c r="K13" s="174" t="s">
        <v>141</v>
      </c>
      <c r="L13" s="174" t="s">
        <v>142</v>
      </c>
      <c r="M13" s="174" t="s">
        <v>143</v>
      </c>
      <c r="N13" s="174" t="s">
        <v>144</v>
      </c>
      <c r="O13" s="174" t="s">
        <v>145</v>
      </c>
      <c r="P13" s="174" t="s">
        <v>146</v>
      </c>
      <c r="Q13" s="174" t="s">
        <v>147</v>
      </c>
      <c r="R13" s="174" t="s">
        <v>148</v>
      </c>
      <c r="S13" s="174" t="s">
        <v>149</v>
      </c>
      <c r="T13" s="174" t="s">
        <v>150</v>
      </c>
      <c r="U13" s="174" t="s">
        <v>151</v>
      </c>
      <c r="V13" s="174" t="s">
        <v>152</v>
      </c>
      <c r="W13" s="175" t="s">
        <v>153</v>
      </c>
      <c r="Y13" s="171"/>
      <c r="Z13" s="171"/>
      <c r="AA13" s="171"/>
      <c r="AB13" s="171"/>
    </row>
    <row r="14" ht="42" customHeight="1">
      <c r="B14" s="57" t="s">
        <v>61</v>
      </c>
      <c r="C14" s="141" t="s">
        <v>154</v>
      </c>
      <c r="D14" s="176"/>
      <c r="E14" s="177">
        <v>730.62177259000009</v>
      </c>
      <c r="F14" s="178">
        <v>45</v>
      </c>
      <c r="G14" s="179">
        <v>82.400285979999992</v>
      </c>
      <c r="H14" s="180">
        <v>3548</v>
      </c>
      <c r="I14" s="179">
        <v>88.680999999999997</v>
      </c>
      <c r="J14" s="178">
        <v>102.64874831</v>
      </c>
      <c r="K14" s="180">
        <v>5984</v>
      </c>
      <c r="L14" s="179">
        <v>73.628999999999991</v>
      </c>
      <c r="M14" s="178">
        <v>103.13068196</v>
      </c>
      <c r="N14" s="180">
        <v>6057</v>
      </c>
      <c r="O14" s="181">
        <v>0</v>
      </c>
      <c r="P14" s="178">
        <v>110.42725482</v>
      </c>
      <c r="Q14" s="180">
        <v>6141</v>
      </c>
      <c r="R14" s="181">
        <v>0</v>
      </c>
      <c r="S14" s="178">
        <v>124.70480152</v>
      </c>
      <c r="T14" s="180">
        <v>6240</v>
      </c>
      <c r="U14" s="182">
        <f t="shared" ref="U14:U28" si="8">F14+I14+L14+O14+R14</f>
        <v>207.30999999999997</v>
      </c>
      <c r="V14" s="183">
        <f t="shared" ref="V14:V28" si="9">G14+J14+M14+P14+S14</f>
        <v>523.31177259000003</v>
      </c>
      <c r="W14" s="184">
        <f t="shared" ref="W14:W28" si="10">K14+N14+Q14+T14+H14</f>
        <v>27970</v>
      </c>
      <c r="X14" s="185"/>
      <c r="Y14" s="186"/>
      <c r="Z14" s="187"/>
      <c r="AA14" s="188"/>
      <c r="AB14" s="188"/>
      <c r="AC14" s="189"/>
      <c r="AD14" s="187"/>
      <c r="AE14" s="2"/>
      <c r="AF14" s="2"/>
      <c r="AG14" s="2"/>
      <c r="AH14" s="2"/>
      <c r="AI14" s="2"/>
      <c r="AK14" s="2"/>
      <c r="AL14" s="156"/>
      <c r="AM14" s="190"/>
      <c r="AO14" s="191"/>
      <c r="AR14" s="2"/>
      <c r="AT14" s="2"/>
    </row>
    <row r="15" ht="17.550000000000001" customHeight="1">
      <c r="B15" s="68" t="s">
        <v>63</v>
      </c>
      <c r="C15" s="192" t="s">
        <v>64</v>
      </c>
      <c r="D15" s="193" t="s">
        <v>65</v>
      </c>
      <c r="E15" s="194">
        <v>8.732924800000001</v>
      </c>
      <c r="F15" s="195">
        <v>0</v>
      </c>
      <c r="G15" s="194">
        <v>8.732924800000001</v>
      </c>
      <c r="H15" s="196">
        <v>80</v>
      </c>
      <c r="I15" s="197">
        <v>0</v>
      </c>
      <c r="J15" s="195">
        <v>0</v>
      </c>
      <c r="K15" s="198">
        <v>0</v>
      </c>
      <c r="L15" s="194">
        <v>0</v>
      </c>
      <c r="M15" s="195">
        <v>0</v>
      </c>
      <c r="N15" s="198">
        <v>0</v>
      </c>
      <c r="O15" s="199">
        <v>0</v>
      </c>
      <c r="P15" s="195">
        <v>0</v>
      </c>
      <c r="Q15" s="198">
        <v>0</v>
      </c>
      <c r="R15" s="199">
        <v>0</v>
      </c>
      <c r="S15" s="195">
        <v>0</v>
      </c>
      <c r="T15" s="198">
        <v>0</v>
      </c>
      <c r="U15" s="182">
        <f t="shared" si="8"/>
        <v>0</v>
      </c>
      <c r="V15" s="183">
        <f t="shared" si="9"/>
        <v>8.732924800000001</v>
      </c>
      <c r="W15" s="200">
        <f t="shared" si="10"/>
        <v>80</v>
      </c>
      <c r="X15" s="201"/>
      <c r="Y15" s="202"/>
      <c r="Z15" s="203"/>
      <c r="AA15" s="204"/>
      <c r="AB15" s="204"/>
      <c r="AC15" s="205"/>
      <c r="AD15" s="203"/>
      <c r="AE15" s="2"/>
      <c r="AF15" s="2"/>
      <c r="AG15" s="2"/>
      <c r="AH15" s="2"/>
      <c r="AI15" s="2"/>
      <c r="AK15" s="2"/>
      <c r="AL15" s="156"/>
    </row>
    <row r="16" ht="18.800000000000001" customHeight="1">
      <c r="B16" s="68" t="s">
        <v>63</v>
      </c>
      <c r="C16" s="192" t="s">
        <v>66</v>
      </c>
      <c r="D16" s="193" t="s">
        <v>67</v>
      </c>
      <c r="E16" s="195">
        <v>11.995762700000002</v>
      </c>
      <c r="F16" s="194">
        <v>0</v>
      </c>
      <c r="G16" s="195">
        <v>0</v>
      </c>
      <c r="H16" s="199">
        <v>0</v>
      </c>
      <c r="I16" s="206">
        <v>0</v>
      </c>
      <c r="J16" s="194">
        <v>11.995762700000002</v>
      </c>
      <c r="K16" s="207">
        <v>85</v>
      </c>
      <c r="L16" s="194">
        <v>0</v>
      </c>
      <c r="M16" s="194">
        <v>0</v>
      </c>
      <c r="N16" s="207">
        <v>0</v>
      </c>
      <c r="O16" s="199">
        <v>0</v>
      </c>
      <c r="P16" s="194">
        <v>0</v>
      </c>
      <c r="Q16" s="207">
        <v>0</v>
      </c>
      <c r="R16" s="199">
        <v>0</v>
      </c>
      <c r="S16" s="194">
        <v>0</v>
      </c>
      <c r="T16" s="207">
        <v>0</v>
      </c>
      <c r="U16" s="182">
        <f t="shared" si="8"/>
        <v>0</v>
      </c>
      <c r="V16" s="183">
        <f t="shared" si="9"/>
        <v>11.995762700000002</v>
      </c>
      <c r="W16" s="184">
        <f t="shared" si="10"/>
        <v>85</v>
      </c>
      <c r="X16" s="201"/>
      <c r="Y16" s="202"/>
      <c r="Z16" s="203"/>
      <c r="AA16" s="204"/>
      <c r="AB16" s="204"/>
      <c r="AC16" s="205"/>
      <c r="AD16" s="203"/>
      <c r="AE16" s="2"/>
      <c r="AF16" s="2"/>
      <c r="AG16" s="2"/>
      <c r="AH16" s="2"/>
      <c r="AI16" s="2"/>
      <c r="AK16" s="2"/>
      <c r="AL16" s="156"/>
    </row>
    <row r="17" ht="22.800000000000001" customHeight="1">
      <c r="B17" s="68" t="s">
        <v>63</v>
      </c>
      <c r="C17" s="192" t="s">
        <v>68</v>
      </c>
      <c r="D17" s="193" t="s">
        <v>69</v>
      </c>
      <c r="E17" s="194">
        <v>13.247555400000001</v>
      </c>
      <c r="F17" s="195">
        <v>0</v>
      </c>
      <c r="G17" s="194">
        <v>0</v>
      </c>
      <c r="H17" s="208">
        <v>0</v>
      </c>
      <c r="I17" s="197">
        <v>0</v>
      </c>
      <c r="J17" s="195">
        <v>0</v>
      </c>
      <c r="K17" s="198">
        <v>0</v>
      </c>
      <c r="L17" s="195">
        <v>0</v>
      </c>
      <c r="M17" s="194">
        <v>13.247555400000001</v>
      </c>
      <c r="N17" s="198">
        <v>90</v>
      </c>
      <c r="O17" s="208">
        <v>0</v>
      </c>
      <c r="P17" s="194">
        <v>0</v>
      </c>
      <c r="Q17" s="198">
        <v>0</v>
      </c>
      <c r="R17" s="208">
        <v>0</v>
      </c>
      <c r="S17" s="194">
        <v>0</v>
      </c>
      <c r="T17" s="198">
        <v>0</v>
      </c>
      <c r="U17" s="182">
        <f t="shared" si="8"/>
        <v>0</v>
      </c>
      <c r="V17" s="183">
        <f t="shared" si="9"/>
        <v>13.247555400000001</v>
      </c>
      <c r="W17" s="184">
        <f t="shared" si="10"/>
        <v>90</v>
      </c>
      <c r="X17" s="201"/>
      <c r="Y17" s="202"/>
      <c r="Z17" s="203"/>
      <c r="AA17" s="204"/>
      <c r="AB17" s="204"/>
      <c r="AC17" s="205"/>
      <c r="AD17" s="203"/>
      <c r="AE17" s="2"/>
      <c r="AF17" s="2"/>
      <c r="AG17" s="2"/>
      <c r="AH17" s="2"/>
      <c r="AI17" s="2"/>
      <c r="AK17" s="2"/>
      <c r="AL17" s="156"/>
      <c r="AM17" s="93"/>
      <c r="AQ17" s="2"/>
      <c r="AR17" s="2"/>
      <c r="AV17" s="2"/>
    </row>
    <row r="18" ht="33.200000000000003" customHeight="1">
      <c r="B18" s="68" t="s">
        <v>63</v>
      </c>
      <c r="C18" s="192" t="s">
        <v>70</v>
      </c>
      <c r="D18" s="193" t="s">
        <v>71</v>
      </c>
      <c r="E18" s="195">
        <v>300.44788653000001</v>
      </c>
      <c r="F18" s="194">
        <v>0</v>
      </c>
      <c r="G18" s="195">
        <v>39.90465978999999</v>
      </c>
      <c r="H18" s="209">
        <v>3457</v>
      </c>
      <c r="I18" s="206">
        <v>0</v>
      </c>
      <c r="J18" s="194">
        <v>58.973251839999996</v>
      </c>
      <c r="K18" s="207">
        <v>5893</v>
      </c>
      <c r="L18" s="194">
        <v>0</v>
      </c>
      <c r="M18" s="195">
        <v>62.978198280000001</v>
      </c>
      <c r="N18" s="198">
        <v>5960</v>
      </c>
      <c r="O18" s="199">
        <v>0</v>
      </c>
      <c r="P18" s="195">
        <v>67.13784244</v>
      </c>
      <c r="Q18" s="198">
        <v>6034</v>
      </c>
      <c r="R18" s="199">
        <v>0</v>
      </c>
      <c r="S18" s="195">
        <v>71.453934180000005</v>
      </c>
      <c r="T18" s="198">
        <v>6124</v>
      </c>
      <c r="U18" s="182">
        <f t="shared" si="8"/>
        <v>0</v>
      </c>
      <c r="V18" s="183">
        <f t="shared" si="9"/>
        <v>300.44788653000001</v>
      </c>
      <c r="W18" s="184">
        <f t="shared" si="10"/>
        <v>27468</v>
      </c>
      <c r="X18" s="201"/>
      <c r="Y18" s="202"/>
      <c r="Z18" s="203"/>
      <c r="AA18" s="204"/>
      <c r="AB18" s="204"/>
      <c r="AC18" s="205"/>
      <c r="AD18" s="203"/>
      <c r="AE18" s="2"/>
      <c r="AF18" s="2"/>
      <c r="AG18" s="2"/>
      <c r="AH18" s="2"/>
      <c r="AI18" s="2"/>
      <c r="AK18" s="2"/>
      <c r="AL18" s="156"/>
    </row>
    <row r="19" ht="21.600000000000001" customHeight="1">
      <c r="B19" s="68" t="s">
        <v>63</v>
      </c>
      <c r="C19" s="192" t="s">
        <v>72</v>
      </c>
      <c r="D19" s="193" t="s">
        <v>73</v>
      </c>
      <c r="E19" s="194">
        <v>107.58799999999999</v>
      </c>
      <c r="F19" s="195">
        <v>24</v>
      </c>
      <c r="G19" s="194">
        <v>0</v>
      </c>
      <c r="H19" s="196">
        <v>0</v>
      </c>
      <c r="I19" s="194">
        <v>41.793999999999997</v>
      </c>
      <c r="J19" s="195">
        <v>0</v>
      </c>
      <c r="K19" s="198">
        <v>0</v>
      </c>
      <c r="L19" s="195">
        <v>41.793999999999997</v>
      </c>
      <c r="M19" s="194">
        <v>0</v>
      </c>
      <c r="N19" s="207">
        <v>0</v>
      </c>
      <c r="O19" s="199">
        <v>0</v>
      </c>
      <c r="P19" s="194">
        <v>0</v>
      </c>
      <c r="Q19" s="207">
        <v>0</v>
      </c>
      <c r="R19" s="199">
        <v>0</v>
      </c>
      <c r="S19" s="194">
        <v>0</v>
      </c>
      <c r="T19" s="207">
        <v>0</v>
      </c>
      <c r="U19" s="182">
        <f t="shared" si="8"/>
        <v>107.58799999999999</v>
      </c>
      <c r="V19" s="183">
        <f t="shared" si="9"/>
        <v>0</v>
      </c>
      <c r="W19" s="184">
        <f t="shared" si="10"/>
        <v>0</v>
      </c>
      <c r="X19" s="201"/>
      <c r="Y19" s="202"/>
      <c r="Z19" s="203"/>
      <c r="AA19" s="204"/>
      <c r="AB19" s="204"/>
      <c r="AC19" s="205"/>
      <c r="AD19" s="203"/>
      <c r="AE19" s="2"/>
      <c r="AF19" s="2"/>
      <c r="AG19" s="2"/>
      <c r="AH19" s="2"/>
      <c r="AI19" s="2"/>
      <c r="AK19" s="2"/>
      <c r="AL19" s="156"/>
      <c r="AM19" s="93"/>
      <c r="AQ19" s="2"/>
      <c r="AR19" s="2"/>
      <c r="AV19" s="2"/>
    </row>
    <row r="20" ht="48.850000000000001" customHeight="1">
      <c r="B20" s="68" t="s">
        <v>63</v>
      </c>
      <c r="C20" s="192" t="s">
        <v>74</v>
      </c>
      <c r="D20" s="193" t="s">
        <v>75</v>
      </c>
      <c r="E20" s="195">
        <v>3.3452505100000001</v>
      </c>
      <c r="F20" s="194">
        <v>0</v>
      </c>
      <c r="G20" s="195">
        <v>3.3452505100000001</v>
      </c>
      <c r="H20" s="209">
        <v>1</v>
      </c>
      <c r="I20" s="206">
        <v>0</v>
      </c>
      <c r="J20" s="194">
        <v>0</v>
      </c>
      <c r="K20" s="207">
        <v>0</v>
      </c>
      <c r="L20" s="194">
        <v>0</v>
      </c>
      <c r="M20" s="195">
        <v>0</v>
      </c>
      <c r="N20" s="198">
        <v>0</v>
      </c>
      <c r="O20" s="208">
        <v>0</v>
      </c>
      <c r="P20" s="194">
        <v>0</v>
      </c>
      <c r="Q20" s="198">
        <v>0</v>
      </c>
      <c r="R20" s="208">
        <v>0</v>
      </c>
      <c r="S20" s="194">
        <v>0</v>
      </c>
      <c r="T20" s="198">
        <v>0</v>
      </c>
      <c r="U20" s="182">
        <f t="shared" si="8"/>
        <v>0</v>
      </c>
      <c r="V20" s="183">
        <f t="shared" si="9"/>
        <v>3.3452505100000001</v>
      </c>
      <c r="W20" s="184">
        <f t="shared" si="10"/>
        <v>1</v>
      </c>
      <c r="X20" s="201"/>
      <c r="Y20" s="202"/>
      <c r="Z20" s="203"/>
      <c r="AA20" s="204"/>
      <c r="AB20" s="204"/>
      <c r="AC20" s="205"/>
      <c r="AD20" s="203"/>
      <c r="AE20" s="2"/>
      <c r="AF20" s="2"/>
      <c r="AG20" s="2"/>
      <c r="AH20" s="2"/>
      <c r="AI20" s="2"/>
      <c r="AK20" s="2"/>
      <c r="AL20" s="156"/>
    </row>
    <row r="21" ht="21.300000000000001" customHeight="1">
      <c r="B21" s="68" t="s">
        <v>63</v>
      </c>
      <c r="C21" s="192" t="s">
        <v>76</v>
      </c>
      <c r="D21" s="193" t="s">
        <v>77</v>
      </c>
      <c r="E21" s="194">
        <v>15.308287</v>
      </c>
      <c r="F21" s="195">
        <v>0</v>
      </c>
      <c r="G21" s="194">
        <v>0</v>
      </c>
      <c r="H21" s="208">
        <v>0</v>
      </c>
      <c r="I21" s="197">
        <v>0</v>
      </c>
      <c r="J21" s="195">
        <v>0</v>
      </c>
      <c r="K21" s="198">
        <v>0</v>
      </c>
      <c r="L21" s="195">
        <v>0</v>
      </c>
      <c r="M21" s="194">
        <v>0</v>
      </c>
      <c r="N21" s="207">
        <v>0</v>
      </c>
      <c r="O21" s="199">
        <v>0</v>
      </c>
      <c r="P21" s="195">
        <v>15.308287</v>
      </c>
      <c r="Q21" s="198">
        <v>100</v>
      </c>
      <c r="R21" s="199">
        <v>0</v>
      </c>
      <c r="S21" s="195">
        <v>0</v>
      </c>
      <c r="T21" s="198">
        <v>0</v>
      </c>
      <c r="U21" s="182">
        <f t="shared" si="8"/>
        <v>0</v>
      </c>
      <c r="V21" s="183">
        <f t="shared" si="9"/>
        <v>15.308287</v>
      </c>
      <c r="W21" s="184">
        <f t="shared" si="10"/>
        <v>100</v>
      </c>
      <c r="X21" s="201"/>
      <c r="Y21" s="202"/>
      <c r="Z21" s="203"/>
      <c r="AA21" s="204"/>
      <c r="AB21" s="204"/>
      <c r="AC21" s="205"/>
      <c r="AD21" s="203"/>
      <c r="AE21" s="2"/>
      <c r="AF21" s="2"/>
      <c r="AG21" s="2"/>
      <c r="AH21" s="2"/>
      <c r="AI21" s="2"/>
      <c r="AK21" s="2"/>
      <c r="AL21" s="156"/>
    </row>
    <row r="22" ht="41.399999999999999" customHeight="1">
      <c r="B22" s="68" t="s">
        <v>63</v>
      </c>
      <c r="C22" s="192" t="s">
        <v>78</v>
      </c>
      <c r="D22" s="193" t="s">
        <v>79</v>
      </c>
      <c r="E22" s="195">
        <v>99.722000000000008</v>
      </c>
      <c r="F22" s="194">
        <v>21</v>
      </c>
      <c r="G22" s="195">
        <v>0</v>
      </c>
      <c r="H22" s="199">
        <v>0</v>
      </c>
      <c r="I22" s="206">
        <v>46.887</v>
      </c>
      <c r="J22" s="194">
        <v>0</v>
      </c>
      <c r="K22" s="207">
        <v>0</v>
      </c>
      <c r="L22" s="194">
        <v>31.835000000000001</v>
      </c>
      <c r="M22" s="195">
        <v>0</v>
      </c>
      <c r="N22" s="198">
        <v>0</v>
      </c>
      <c r="O22" s="208">
        <v>0</v>
      </c>
      <c r="P22" s="194">
        <v>0</v>
      </c>
      <c r="Q22" s="207">
        <v>0</v>
      </c>
      <c r="R22" s="199">
        <v>0</v>
      </c>
      <c r="S22" s="194">
        <v>0</v>
      </c>
      <c r="T22" s="207">
        <v>0</v>
      </c>
      <c r="U22" s="182">
        <f t="shared" si="8"/>
        <v>99.722000000000008</v>
      </c>
      <c r="V22" s="183">
        <f t="shared" si="9"/>
        <v>0</v>
      </c>
      <c r="W22" s="184">
        <f t="shared" si="10"/>
        <v>0</v>
      </c>
      <c r="X22" s="201"/>
      <c r="Y22" s="202"/>
      <c r="Z22" s="203"/>
      <c r="AA22" s="204"/>
      <c r="AB22" s="204"/>
      <c r="AC22" s="205"/>
      <c r="AD22" s="203"/>
      <c r="AE22" s="2"/>
      <c r="AF22" s="2"/>
      <c r="AG22" s="2"/>
      <c r="AH22" s="2"/>
      <c r="AI22" s="2"/>
      <c r="AK22" s="2"/>
      <c r="AL22" s="156"/>
    </row>
    <row r="23" ht="31.949999999999999" customHeight="1">
      <c r="B23" s="68" t="s">
        <v>63</v>
      </c>
      <c r="C23" s="192" t="s">
        <v>80</v>
      </c>
      <c r="D23" s="193" t="s">
        <v>81</v>
      </c>
      <c r="E23" s="194">
        <v>30.417450880000001</v>
      </c>
      <c r="F23" s="195">
        <v>0</v>
      </c>
      <c r="G23" s="194">
        <v>30.417450880000001</v>
      </c>
      <c r="H23" s="196">
        <v>10</v>
      </c>
      <c r="I23" s="197">
        <v>0</v>
      </c>
      <c r="J23" s="195">
        <v>0</v>
      </c>
      <c r="K23" s="198">
        <v>0</v>
      </c>
      <c r="L23" s="195">
        <v>0</v>
      </c>
      <c r="M23" s="194">
        <v>0</v>
      </c>
      <c r="N23" s="207">
        <v>0</v>
      </c>
      <c r="O23" s="199">
        <v>0</v>
      </c>
      <c r="P23" s="195">
        <v>0</v>
      </c>
      <c r="Q23" s="198">
        <v>0</v>
      </c>
      <c r="R23" s="208">
        <v>0</v>
      </c>
      <c r="S23" s="194">
        <v>0</v>
      </c>
      <c r="T23" s="198">
        <v>0</v>
      </c>
      <c r="U23" s="182">
        <f t="shared" si="8"/>
        <v>0</v>
      </c>
      <c r="V23" s="183">
        <f t="shared" si="9"/>
        <v>30.417450880000001</v>
      </c>
      <c r="W23" s="184">
        <f t="shared" si="10"/>
        <v>10</v>
      </c>
      <c r="X23" s="201"/>
      <c r="Y23" s="202"/>
      <c r="Z23" s="203"/>
      <c r="AA23" s="204"/>
      <c r="AB23" s="204"/>
      <c r="AC23" s="205"/>
      <c r="AD23" s="203"/>
      <c r="AE23" s="2"/>
      <c r="AF23" s="2"/>
      <c r="AG23" s="2"/>
      <c r="AH23" s="2"/>
      <c r="AI23" s="2"/>
      <c r="AK23" s="2"/>
      <c r="AL23" s="156"/>
    </row>
    <row r="24" ht="30.600000000000001" customHeight="1">
      <c r="B24" s="68" t="s">
        <v>63</v>
      </c>
      <c r="C24" s="192" t="s">
        <v>82</v>
      </c>
      <c r="D24" s="193" t="s">
        <v>83</v>
      </c>
      <c r="E24" s="195">
        <v>31.679733769999999</v>
      </c>
      <c r="F24" s="194">
        <v>0</v>
      </c>
      <c r="G24" s="195">
        <v>0</v>
      </c>
      <c r="H24" s="199">
        <v>0</v>
      </c>
      <c r="I24" s="206">
        <v>0</v>
      </c>
      <c r="J24" s="194">
        <v>31.679733769999999</v>
      </c>
      <c r="K24" s="207">
        <v>6</v>
      </c>
      <c r="L24" s="194">
        <v>0</v>
      </c>
      <c r="M24" s="195">
        <v>0</v>
      </c>
      <c r="N24" s="198">
        <v>0</v>
      </c>
      <c r="O24" s="208">
        <v>0</v>
      </c>
      <c r="P24" s="194">
        <v>0</v>
      </c>
      <c r="Q24" s="207">
        <v>0</v>
      </c>
      <c r="R24" s="199">
        <v>0</v>
      </c>
      <c r="S24" s="195">
        <v>0</v>
      </c>
      <c r="T24" s="198">
        <v>0</v>
      </c>
      <c r="U24" s="182">
        <f t="shared" si="8"/>
        <v>0</v>
      </c>
      <c r="V24" s="183">
        <f t="shared" si="9"/>
        <v>31.679733769999999</v>
      </c>
      <c r="W24" s="184">
        <f t="shared" si="10"/>
        <v>6</v>
      </c>
      <c r="X24" s="201"/>
      <c r="Y24" s="202"/>
      <c r="Z24" s="203"/>
      <c r="AA24" s="204"/>
      <c r="AB24" s="204"/>
      <c r="AC24" s="205"/>
      <c r="AD24" s="203"/>
      <c r="AE24" s="2"/>
      <c r="AF24" s="2"/>
      <c r="AG24" s="2"/>
      <c r="AH24" s="2"/>
      <c r="AI24" s="2"/>
      <c r="AK24" s="2"/>
      <c r="AL24" s="156"/>
    </row>
    <row r="25">
      <c r="B25" s="68" t="s">
        <v>63</v>
      </c>
      <c r="C25" s="192" t="s">
        <v>84</v>
      </c>
      <c r="D25" s="193" t="s">
        <v>85</v>
      </c>
      <c r="E25" s="194">
        <v>26.90492828</v>
      </c>
      <c r="F25" s="195">
        <v>0</v>
      </c>
      <c r="G25" s="194">
        <v>0</v>
      </c>
      <c r="H25" s="208">
        <v>0</v>
      </c>
      <c r="I25" s="197">
        <v>0</v>
      </c>
      <c r="J25" s="195">
        <v>0</v>
      </c>
      <c r="K25" s="198">
        <v>0</v>
      </c>
      <c r="L25" s="195">
        <v>0</v>
      </c>
      <c r="M25" s="194">
        <v>26.90492828</v>
      </c>
      <c r="N25" s="207">
        <v>7</v>
      </c>
      <c r="O25" s="199">
        <v>0</v>
      </c>
      <c r="P25" s="195">
        <v>0</v>
      </c>
      <c r="Q25" s="198">
        <v>0</v>
      </c>
      <c r="R25" s="208">
        <v>0</v>
      </c>
      <c r="S25" s="194">
        <v>0</v>
      </c>
      <c r="T25" s="207">
        <v>0</v>
      </c>
      <c r="U25" s="182">
        <f t="shared" si="8"/>
        <v>0</v>
      </c>
      <c r="V25" s="183">
        <f t="shared" si="9"/>
        <v>26.90492828</v>
      </c>
      <c r="W25" s="184">
        <f t="shared" si="10"/>
        <v>7</v>
      </c>
      <c r="X25" s="201"/>
      <c r="Y25" s="202"/>
      <c r="Z25" s="203"/>
      <c r="AA25" s="204"/>
      <c r="AB25" s="204"/>
      <c r="AC25" s="205"/>
      <c r="AD25" s="203"/>
      <c r="AE25" s="2"/>
      <c r="AF25" s="2"/>
      <c r="AG25" s="2"/>
      <c r="AH25" s="2"/>
      <c r="AI25" s="2"/>
      <c r="AK25" s="2"/>
      <c r="AL25" s="156"/>
    </row>
    <row r="26" ht="17.699999999999999" customHeight="1">
      <c r="B26" s="68" t="s">
        <v>63</v>
      </c>
      <c r="C26" s="192" t="s">
        <v>86</v>
      </c>
      <c r="D26" s="193" t="s">
        <v>87</v>
      </c>
      <c r="E26" s="195">
        <v>27.981125380000002</v>
      </c>
      <c r="F26" s="194">
        <v>0</v>
      </c>
      <c r="G26" s="195">
        <v>0</v>
      </c>
      <c r="H26" s="199">
        <v>0</v>
      </c>
      <c r="I26" s="206">
        <v>0</v>
      </c>
      <c r="J26" s="194">
        <v>0</v>
      </c>
      <c r="K26" s="207">
        <v>0</v>
      </c>
      <c r="L26" s="194">
        <v>0</v>
      </c>
      <c r="M26" s="195">
        <v>0</v>
      </c>
      <c r="N26" s="198">
        <v>0</v>
      </c>
      <c r="O26" s="208">
        <v>0</v>
      </c>
      <c r="P26" s="194">
        <v>27.981125380000002</v>
      </c>
      <c r="Q26" s="207">
        <v>7</v>
      </c>
      <c r="R26" s="199">
        <v>0</v>
      </c>
      <c r="S26" s="195">
        <v>0</v>
      </c>
      <c r="T26" s="198">
        <v>0</v>
      </c>
      <c r="U26" s="182">
        <f t="shared" si="8"/>
        <v>0</v>
      </c>
      <c r="V26" s="183">
        <f t="shared" si="9"/>
        <v>27.981125380000002</v>
      </c>
      <c r="W26" s="184">
        <f t="shared" si="10"/>
        <v>7</v>
      </c>
      <c r="X26" s="201"/>
      <c r="Y26" s="202"/>
      <c r="Z26" s="203"/>
      <c r="AA26" s="204"/>
      <c r="AB26" s="204"/>
      <c r="AC26" s="205"/>
      <c r="AD26" s="203"/>
      <c r="AE26" s="2"/>
      <c r="AF26" s="2"/>
      <c r="AG26" s="2"/>
      <c r="AH26" s="2"/>
      <c r="AI26" s="2"/>
      <c r="AK26" s="2"/>
      <c r="AL26" s="156"/>
    </row>
    <row r="27" ht="15.050000000000001" customHeight="1">
      <c r="B27" s="68" t="s">
        <v>63</v>
      </c>
      <c r="C27" s="192" t="s">
        <v>88</v>
      </c>
      <c r="D27" s="193" t="s">
        <v>89</v>
      </c>
      <c r="E27" s="194">
        <v>35.73818644</v>
      </c>
      <c r="F27" s="195">
        <v>0</v>
      </c>
      <c r="G27" s="194">
        <v>0</v>
      </c>
      <c r="H27" s="208">
        <v>0</v>
      </c>
      <c r="I27" s="197">
        <v>0</v>
      </c>
      <c r="J27" s="195">
        <v>0</v>
      </c>
      <c r="K27" s="198">
        <v>0</v>
      </c>
      <c r="L27" s="195">
        <v>0</v>
      </c>
      <c r="M27" s="194">
        <v>0</v>
      </c>
      <c r="N27" s="207">
        <v>0</v>
      </c>
      <c r="O27" s="199">
        <v>0</v>
      </c>
      <c r="P27" s="195">
        <v>0</v>
      </c>
      <c r="Q27" s="198">
        <v>0</v>
      </c>
      <c r="R27" s="208">
        <v>0</v>
      </c>
      <c r="S27" s="194">
        <v>35.73818644</v>
      </c>
      <c r="T27" s="207">
        <v>6</v>
      </c>
      <c r="U27" s="182">
        <f t="shared" si="8"/>
        <v>0</v>
      </c>
      <c r="V27" s="183">
        <f t="shared" si="9"/>
        <v>35.73818644</v>
      </c>
      <c r="W27" s="184">
        <f t="shared" si="10"/>
        <v>6</v>
      </c>
      <c r="X27" s="201"/>
      <c r="Y27" s="202"/>
      <c r="Z27" s="203"/>
      <c r="AA27" s="204"/>
      <c r="AB27" s="204"/>
      <c r="AC27" s="205"/>
      <c r="AD27" s="203"/>
      <c r="AE27" s="2"/>
      <c r="AF27" s="2"/>
      <c r="AG27" s="2"/>
      <c r="AH27" s="2"/>
      <c r="AI27" s="2"/>
      <c r="AK27" s="2"/>
      <c r="AL27" s="156"/>
    </row>
    <row r="28" ht="17.25" customHeight="1">
      <c r="B28" s="68" t="s">
        <v>63</v>
      </c>
      <c r="C28" s="192" t="s">
        <v>90</v>
      </c>
      <c r="D28" s="193" t="s">
        <v>91</v>
      </c>
      <c r="E28" s="194">
        <v>17.512680900000003</v>
      </c>
      <c r="F28" s="197">
        <v>0</v>
      </c>
      <c r="G28" s="194">
        <v>0</v>
      </c>
      <c r="H28" s="198">
        <v>0</v>
      </c>
      <c r="I28" s="197">
        <v>0</v>
      </c>
      <c r="J28" s="194">
        <v>0</v>
      </c>
      <c r="K28" s="198">
        <v>0</v>
      </c>
      <c r="L28" s="194">
        <v>0</v>
      </c>
      <c r="M28" s="194">
        <v>0</v>
      </c>
      <c r="N28" s="198">
        <v>0</v>
      </c>
      <c r="O28" s="199">
        <v>0</v>
      </c>
      <c r="P28" s="194">
        <v>0</v>
      </c>
      <c r="Q28" s="198">
        <v>0</v>
      </c>
      <c r="R28" s="199">
        <v>0</v>
      </c>
      <c r="S28" s="194">
        <v>17.512680900000003</v>
      </c>
      <c r="T28" s="198">
        <v>110</v>
      </c>
      <c r="U28" s="182">
        <f t="shared" si="8"/>
        <v>0</v>
      </c>
      <c r="V28" s="183">
        <f t="shared" si="9"/>
        <v>17.512680900000003</v>
      </c>
      <c r="W28" s="184">
        <f t="shared" si="10"/>
        <v>110</v>
      </c>
      <c r="X28" s="201"/>
      <c r="Y28" s="202"/>
      <c r="Z28" s="203"/>
      <c r="AA28" s="204"/>
      <c r="AB28" s="204"/>
      <c r="AC28" s="205"/>
      <c r="AD28" s="203"/>
      <c r="AE28" s="2"/>
      <c r="AF28" s="2"/>
      <c r="AG28" s="2"/>
      <c r="AH28" s="2"/>
      <c r="AI28" s="2"/>
      <c r="AK28" s="2"/>
      <c r="AL28" s="156"/>
    </row>
    <row r="29" ht="17.25">
      <c r="A29" s="2"/>
      <c r="B29" s="210"/>
      <c r="C29" s="211"/>
      <c r="D29" s="212"/>
      <c r="E29" s="212"/>
      <c r="F29" s="212"/>
      <c r="G29" s="212"/>
      <c r="H29" s="212"/>
      <c r="I29" s="213"/>
      <c r="J29" s="21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ht="17.25">
      <c r="A30" s="2"/>
      <c r="B30" s="210"/>
      <c r="C30" s="211"/>
      <c r="D30" s="212"/>
      <c r="E30" s="212"/>
      <c r="F30" s="212"/>
      <c r="G30" s="212"/>
      <c r="H30" s="212"/>
      <c r="I30" s="213"/>
      <c r="J30" s="21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ht="15.050000000000001" customHeight="1">
      <c r="A31" s="2"/>
      <c r="B31" s="210"/>
      <c r="C31" s="211"/>
      <c r="D31" s="212"/>
      <c r="E31" s="212"/>
      <c r="F31" s="212"/>
      <c r="G31" s="212"/>
      <c r="H31" s="212"/>
      <c r="I31" s="213"/>
      <c r="J31" s="21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ht="14.25" customHeight="1">
      <c r="A32" s="2"/>
      <c r="B32" s="210"/>
      <c r="C32" s="211"/>
      <c r="D32" s="212"/>
      <c r="E32" s="212"/>
      <c r="F32" s="212"/>
      <c r="G32" s="212"/>
      <c r="H32" s="21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ht="0.65000000000000002" customHeight="1">
      <c r="A33" s="2"/>
      <c r="B33" s="210"/>
      <c r="C33" s="214"/>
      <c r="D33" s="212"/>
      <c r="E33" s="212"/>
      <c r="F33" s="212"/>
      <c r="G33" s="21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73"/>
      <c r="AB33" s="73"/>
      <c r="AC33" s="73"/>
      <c r="AD33" s="73"/>
      <c r="AE33" s="73"/>
      <c r="AF33" s="73"/>
      <c r="AG33" s="73"/>
      <c r="AH33" s="73"/>
      <c r="AI33" s="73"/>
    </row>
    <row r="34">
      <c r="A34" s="2"/>
      <c r="B34" s="210"/>
      <c r="C34" s="215"/>
      <c r="D34" s="212"/>
      <c r="E34" s="212"/>
      <c r="F34" s="212"/>
      <c r="G34" s="21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>
      <c r="A35" s="2"/>
      <c r="B35" s="210"/>
      <c r="C35" s="215"/>
      <c r="D35" s="212"/>
      <c r="E35" s="212"/>
      <c r="F35" s="212"/>
      <c r="G35" s="21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>
      <c r="A36" s="2"/>
      <c r="B36" s="210"/>
      <c r="C36" s="215"/>
      <c r="D36" s="212"/>
      <c r="E36" s="212"/>
      <c r="F36" s="212"/>
      <c r="G36" s="21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>
      <c r="A37" s="2"/>
      <c r="B37" s="210"/>
      <c r="C37" s="215"/>
      <c r="D37" s="212"/>
      <c r="E37" s="212"/>
      <c r="F37" s="212"/>
      <c r="G37" s="21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>
      <c r="B38" s="210"/>
      <c r="C38" s="215"/>
      <c r="D38" s="212"/>
      <c r="E38" s="212"/>
      <c r="F38" s="212"/>
      <c r="G38" s="21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>
      <c r="B39" s="2"/>
      <c r="C39" s="2"/>
      <c r="D39" s="216"/>
      <c r="E39" s="216"/>
      <c r="F39" s="216"/>
      <c r="G39" s="216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ht="15">
      <c r="H50" s="2"/>
      <c r="L50" s="2"/>
      <c r="P50" s="2"/>
      <c r="T50" s="2"/>
      <c r="V50" s="2"/>
      <c r="Y50" s="2"/>
      <c r="Z50" s="2"/>
      <c r="AA50" s="2"/>
      <c r="AB50" s="2"/>
    </row>
    <row r="51" ht="15">
      <c r="H51" s="2"/>
      <c r="L51" s="2"/>
      <c r="P51" s="2"/>
      <c r="T51" s="2"/>
      <c r="V51" s="2"/>
      <c r="Y51" s="2"/>
      <c r="Z51" s="2"/>
      <c r="AA51" s="2"/>
      <c r="AB51" s="2"/>
    </row>
    <row r="52" ht="15">
      <c r="H52" s="2"/>
      <c r="L52" s="2"/>
      <c r="P52" s="2"/>
      <c r="T52" s="2"/>
      <c r="V52" s="2"/>
      <c r="Y52" s="2"/>
      <c r="Z52" s="2"/>
      <c r="AA52" s="2"/>
      <c r="AB52" s="2"/>
    </row>
    <row r="53" ht="15">
      <c r="H53" s="2"/>
      <c r="L53" s="2"/>
      <c r="P53" s="2"/>
      <c r="T53" s="2"/>
      <c r="V53" s="2"/>
      <c r="Y53" s="2"/>
      <c r="Z53" s="2"/>
      <c r="AA53" s="2"/>
      <c r="AB53" s="2"/>
    </row>
    <row r="54" ht="15">
      <c r="H54" s="2"/>
      <c r="L54" s="2"/>
      <c r="P54" s="2"/>
      <c r="T54" s="2"/>
      <c r="V54" s="2"/>
      <c r="Y54" s="2"/>
      <c r="Z54" s="2"/>
      <c r="AA54" s="2"/>
      <c r="AB54" s="2"/>
    </row>
    <row r="55" ht="15">
      <c r="H55" s="2"/>
      <c r="L55" s="2"/>
      <c r="P55" s="2"/>
      <c r="T55" s="2"/>
      <c r="V55" s="2"/>
      <c r="Y55" s="2"/>
      <c r="Z55" s="2"/>
      <c r="AA55" s="2"/>
      <c r="AB55" s="2"/>
    </row>
    <row r="56" ht="15">
      <c r="H56" s="2"/>
      <c r="L56" s="2"/>
      <c r="P56" s="2"/>
      <c r="T56" s="2"/>
      <c r="V56" s="2"/>
      <c r="Y56" s="2"/>
      <c r="Z56" s="2"/>
      <c r="AA56" s="2"/>
      <c r="AB56" s="2"/>
    </row>
    <row r="57" ht="15">
      <c r="H57" s="2"/>
      <c r="L57" s="2"/>
      <c r="P57" s="2"/>
      <c r="T57" s="2"/>
      <c r="V57" s="2"/>
      <c r="Y57" s="2"/>
      <c r="Z57" s="2"/>
      <c r="AA57" s="2"/>
      <c r="AB57" s="2"/>
    </row>
    <row r="58" ht="15">
      <c r="H58" s="2"/>
      <c r="L58" s="2"/>
      <c r="P58" s="2"/>
      <c r="T58" s="2"/>
      <c r="V58" s="2"/>
      <c r="Y58" s="2"/>
      <c r="Z58" s="2"/>
      <c r="AA58" s="2"/>
      <c r="AB58" s="2"/>
    </row>
  </sheetData>
  <mergeCells count="30">
    <mergeCell ref="P1:W1"/>
    <mergeCell ref="P2:W2"/>
    <mergeCell ref="B3:AI3"/>
    <mergeCell ref="B4:AI4"/>
    <mergeCell ref="B5:N5"/>
    <mergeCell ref="B6:AI6"/>
    <mergeCell ref="B7:AI7"/>
    <mergeCell ref="B8:B12"/>
    <mergeCell ref="C8:C12"/>
    <mergeCell ref="D8:D12"/>
    <mergeCell ref="E8:E11"/>
    <mergeCell ref="F8:W8"/>
    <mergeCell ref="F9:H9"/>
    <mergeCell ref="I9:K9"/>
    <mergeCell ref="L9:N9"/>
    <mergeCell ref="O9:Q9"/>
    <mergeCell ref="R9:T9"/>
    <mergeCell ref="U9:W9"/>
    <mergeCell ref="F10:H10"/>
    <mergeCell ref="I10:K10"/>
    <mergeCell ref="L10:N10"/>
    <mergeCell ref="O10:Q10"/>
    <mergeCell ref="R10:T10"/>
    <mergeCell ref="U10:W10"/>
    <mergeCell ref="G11:H11"/>
    <mergeCell ref="J11:K11"/>
    <mergeCell ref="M11:N11"/>
    <mergeCell ref="P11:Q11"/>
    <mergeCell ref="S11:T11"/>
    <mergeCell ref="V11:W11"/>
  </mergeCells>
  <printOptions headings="0" gridLines="0"/>
  <pageMargins left="0.15748031496062992" right="0.15748031496062992" top="0.78740157480314954" bottom="0.19685039370078738" header="0.19685039370078738" footer="0.15748031496062992"/>
  <pageSetup paperSize="9" scale="5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68" workbookViewId="0">
      <selection activeCell="U2" activeCellId="0" sqref="U2"/>
    </sheetView>
  </sheetViews>
  <sheetFormatPr defaultColWidth="9" defaultRowHeight="15"/>
  <cols>
    <col min="1" max="1" style="2" width="9"/>
    <col customWidth="1" min="2" max="2" style="2" width="8.109375"/>
    <col customWidth="1" min="3" max="3" style="2" width="70.109375"/>
    <col customWidth="1" min="4" max="4" style="2" width="10.6640625"/>
    <col customWidth="1" min="5" max="5" style="2" width="5.77734375"/>
    <col customWidth="1" min="6" max="6" style="2" width="5"/>
    <col customWidth="1" min="7" max="7" style="2" width="5.21875"/>
    <col customWidth="1" min="8" max="8" style="2" width="5.33203125"/>
    <col customWidth="1" min="9" max="9" style="2" width="8.21875"/>
    <col customWidth="1" min="10" max="10" style="2" width="5.88671875"/>
    <col customWidth="1" min="11" max="11" style="2" width="5.77734375"/>
    <col customWidth="1" min="12" max="12" style="2" width="9.6640625"/>
    <col customWidth="1" min="13" max="13" style="2" width="5.5546875"/>
    <col customWidth="1" min="14" max="14" style="2" width="7.88671875"/>
    <col customWidth="1" min="15" max="15" style="2" width="10.109375"/>
    <col customWidth="1" min="16" max="20" style="2" width="5.77734375"/>
    <col customWidth="1" min="21" max="21" style="2" width="5.44140625"/>
    <col customWidth="1" min="22" max="22" style="2" width="5"/>
    <col customWidth="1" min="23" max="23" style="2" width="5.77734375"/>
    <col customWidth="1" min="24" max="24" style="2" width="7.77734375"/>
    <col customWidth="1" min="25" max="25" style="2" width="8.33203125"/>
    <col customWidth="1" min="26" max="27" style="2" width="5.77734375"/>
    <col customWidth="1" min="28" max="28" style="2" width="7.77734375"/>
    <col customWidth="1" min="29" max="29" style="2" width="5.77734375"/>
    <col customWidth="1" min="30" max="31" style="2" width="7.77734375"/>
    <col customWidth="1" min="32" max="32" style="2" width="4.6640625"/>
    <col customWidth="1" min="33" max="33" style="2" width="6.44140625"/>
    <col customWidth="1" min="34" max="35" style="2" width="7.77734375"/>
    <col customWidth="1" min="36" max="36" style="2" width="6"/>
    <col customWidth="1" min="37" max="37" style="2" width="4.21875"/>
    <col customWidth="1" min="38" max="38" style="2" width="3.5546875"/>
    <col customWidth="1" min="39" max="39" style="2" width="4.21875"/>
    <col customWidth="1" min="40" max="40" style="2" width="7.77734375"/>
    <col min="41" max="16384" style="2" width="9"/>
  </cols>
  <sheetData>
    <row r="1" ht="23.25"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 t="str">
        <f>'0'!AB6</f>
        <v xml:space="preserve">Приложение № 4 к приказу  </v>
      </c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</row>
    <row r="2" ht="84.549999999999997" customHeight="1"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 t="str">
        <f>'0'!AC1</f>
        <v xml:space="preserve">Минпромэнерго Чувашии от 01.11.2024 № 01-04/93</v>
      </c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</row>
    <row r="3" ht="3.6000000000000001" customHeight="1"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</row>
    <row r="4" ht="23.199999999999999" hidden="1"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</row>
    <row r="5" ht="23.25">
      <c r="B5" s="221" t="s">
        <v>155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</row>
    <row r="6" ht="47.75" customHeight="1">
      <c r="B6" s="222" t="s">
        <v>156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</row>
    <row r="7" ht="6.2999999999999998" customHeight="1"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5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</row>
    <row r="8" ht="23.25">
      <c r="A8" s="2"/>
      <c r="B8" s="226" t="str">
        <f>'0'!AB10</f>
        <v xml:space="preserve">Акционерное общество «Чувашская энергосбытовая компания» </v>
      </c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</row>
    <row r="9" ht="33.5" customHeight="1">
      <c r="B9" s="227" t="s">
        <v>94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</row>
    <row r="10" ht="45.700000000000003" customHeight="1">
      <c r="B10" s="228" t="s">
        <v>157</v>
      </c>
      <c r="C10" s="229" t="s">
        <v>4</v>
      </c>
      <c r="D10" s="228" t="s">
        <v>158</v>
      </c>
      <c r="E10" s="230" t="s">
        <v>159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</row>
    <row r="11" ht="20.699999999999999" customHeight="1">
      <c r="B11" s="232"/>
      <c r="C11" s="229"/>
      <c r="D11" s="233"/>
      <c r="E11" s="234" t="s">
        <v>160</v>
      </c>
      <c r="F11" s="234"/>
      <c r="G11" s="234"/>
      <c r="H11" s="234" t="s">
        <v>161</v>
      </c>
      <c r="I11" s="234"/>
      <c r="J11" s="234"/>
      <c r="K11" s="234"/>
      <c r="L11" s="234"/>
      <c r="M11" s="234"/>
      <c r="N11" s="234" t="s">
        <v>162</v>
      </c>
      <c r="O11" s="234"/>
      <c r="P11" s="234"/>
      <c r="Q11" s="234"/>
      <c r="R11" s="234"/>
      <c r="S11" s="234"/>
      <c r="T11" s="234"/>
      <c r="U11" s="234"/>
      <c r="V11" s="234"/>
      <c r="W11" s="234"/>
      <c r="X11" s="234" t="s">
        <v>163</v>
      </c>
      <c r="Y11" s="234"/>
      <c r="Z11" s="234"/>
      <c r="AA11" s="234"/>
      <c r="AB11" s="234"/>
      <c r="AC11" s="234"/>
      <c r="AD11" s="235" t="s">
        <v>164</v>
      </c>
      <c r="AE11" s="235"/>
      <c r="AF11" s="235"/>
      <c r="AG11" s="235"/>
      <c r="AH11" s="235"/>
      <c r="AI11" s="235"/>
      <c r="AJ11" s="235"/>
      <c r="AK11" s="235"/>
      <c r="AL11" s="235"/>
      <c r="AM11" s="235"/>
    </row>
    <row r="12" ht="101.45" customHeight="1">
      <c r="B12" s="232"/>
      <c r="C12" s="229"/>
      <c r="D12" s="232"/>
      <c r="E12" s="236" t="s">
        <v>132</v>
      </c>
      <c r="F12" s="235" t="s">
        <v>165</v>
      </c>
      <c r="G12" s="235"/>
      <c r="H12" s="236" t="s">
        <v>132</v>
      </c>
      <c r="I12" s="235" t="s">
        <v>165</v>
      </c>
      <c r="J12" s="235"/>
      <c r="K12" s="235"/>
      <c r="L12" s="235"/>
      <c r="M12" s="235"/>
      <c r="N12" s="236" t="s">
        <v>132</v>
      </c>
      <c r="O12" s="235" t="s">
        <v>165</v>
      </c>
      <c r="P12" s="235"/>
      <c r="Q12" s="235"/>
      <c r="R12" s="235"/>
      <c r="S12" s="235"/>
      <c r="T12" s="235"/>
      <c r="U12" s="235"/>
      <c r="V12" s="235"/>
      <c r="W12" s="235"/>
      <c r="X12" s="236" t="s">
        <v>132</v>
      </c>
      <c r="Y12" s="235" t="s">
        <v>165</v>
      </c>
      <c r="Z12" s="235"/>
      <c r="AA12" s="235"/>
      <c r="AB12" s="235"/>
      <c r="AC12" s="235"/>
      <c r="AD12" s="236" t="s">
        <v>132</v>
      </c>
      <c r="AE12" s="235" t="s">
        <v>165</v>
      </c>
      <c r="AF12" s="235"/>
      <c r="AG12" s="235"/>
      <c r="AH12" s="235"/>
      <c r="AI12" s="235"/>
      <c r="AJ12" s="235"/>
      <c r="AK12" s="235"/>
      <c r="AL12" s="235"/>
      <c r="AM12" s="235"/>
    </row>
    <row r="13" ht="251.69999999999999" customHeight="1">
      <c r="B13" s="237"/>
      <c r="C13" s="229"/>
      <c r="D13" s="237"/>
      <c r="E13" s="238" t="s">
        <v>166</v>
      </c>
      <c r="F13" s="238" t="s">
        <v>166</v>
      </c>
      <c r="G13" s="236" t="s">
        <v>135</v>
      </c>
      <c r="H13" s="238" t="s">
        <v>166</v>
      </c>
      <c r="I13" s="238" t="s">
        <v>166</v>
      </c>
      <c r="J13" s="236" t="s">
        <v>167</v>
      </c>
      <c r="K13" s="236" t="s">
        <v>168</v>
      </c>
      <c r="L13" s="236" t="s">
        <v>169</v>
      </c>
      <c r="M13" s="236" t="s">
        <v>170</v>
      </c>
      <c r="N13" s="238" t="s">
        <v>166</v>
      </c>
      <c r="O13" s="238" t="s">
        <v>166</v>
      </c>
      <c r="P13" s="236" t="s">
        <v>135</v>
      </c>
      <c r="Q13" s="236" t="s">
        <v>167</v>
      </c>
      <c r="R13" s="236" t="s">
        <v>168</v>
      </c>
      <c r="S13" s="236" t="s">
        <v>169</v>
      </c>
      <c r="T13" s="236" t="s">
        <v>170</v>
      </c>
      <c r="U13" s="236" t="s">
        <v>171</v>
      </c>
      <c r="V13" s="236" t="s">
        <v>172</v>
      </c>
      <c r="W13" s="236" t="s">
        <v>173</v>
      </c>
      <c r="X13" s="238" t="s">
        <v>166</v>
      </c>
      <c r="Y13" s="238" t="s">
        <v>166</v>
      </c>
      <c r="Z13" s="236" t="s">
        <v>167</v>
      </c>
      <c r="AA13" s="236" t="s">
        <v>168</v>
      </c>
      <c r="AB13" s="236" t="s">
        <v>169</v>
      </c>
      <c r="AC13" s="236" t="s">
        <v>170</v>
      </c>
      <c r="AD13" s="238" t="s">
        <v>166</v>
      </c>
      <c r="AE13" s="238" t="s">
        <v>166</v>
      </c>
      <c r="AF13" s="236" t="s">
        <v>135</v>
      </c>
      <c r="AG13" s="236" t="s">
        <v>167</v>
      </c>
      <c r="AH13" s="236" t="s">
        <v>168</v>
      </c>
      <c r="AI13" s="236" t="s">
        <v>169</v>
      </c>
      <c r="AJ13" s="236" t="s">
        <v>170</v>
      </c>
      <c r="AK13" s="236" t="s">
        <v>171</v>
      </c>
      <c r="AL13" s="236" t="s">
        <v>172</v>
      </c>
      <c r="AM13" s="236" t="s">
        <v>173</v>
      </c>
    </row>
    <row r="14" ht="15.050000000000001" customHeight="1">
      <c r="B14" s="239">
        <v>1</v>
      </c>
      <c r="C14" s="239">
        <v>2</v>
      </c>
      <c r="D14" s="239">
        <v>3</v>
      </c>
      <c r="E14" s="240" t="s">
        <v>174</v>
      </c>
      <c r="F14" s="240" t="s">
        <v>175</v>
      </c>
      <c r="G14" s="240" t="s">
        <v>176</v>
      </c>
      <c r="H14" s="240" t="s">
        <v>177</v>
      </c>
      <c r="I14" s="240" t="s">
        <v>178</v>
      </c>
      <c r="J14" s="240" t="s">
        <v>179</v>
      </c>
      <c r="K14" s="240" t="s">
        <v>180</v>
      </c>
      <c r="L14" s="240" t="s">
        <v>181</v>
      </c>
      <c r="M14" s="240" t="s">
        <v>182</v>
      </c>
      <c r="N14" s="240" t="s">
        <v>183</v>
      </c>
      <c r="O14" s="240" t="s">
        <v>184</v>
      </c>
      <c r="P14" s="240" t="s">
        <v>185</v>
      </c>
      <c r="Q14" s="240" t="s">
        <v>186</v>
      </c>
      <c r="R14" s="240" t="s">
        <v>187</v>
      </c>
      <c r="S14" s="240" t="s">
        <v>188</v>
      </c>
      <c r="T14" s="240" t="s">
        <v>189</v>
      </c>
      <c r="U14" s="240" t="s">
        <v>190</v>
      </c>
      <c r="V14" s="240" t="s">
        <v>191</v>
      </c>
      <c r="W14" s="240" t="s">
        <v>192</v>
      </c>
      <c r="X14" s="241" t="s">
        <v>193</v>
      </c>
      <c r="Y14" s="240" t="s">
        <v>194</v>
      </c>
      <c r="Z14" s="240" t="s">
        <v>195</v>
      </c>
      <c r="AA14" s="240" t="s">
        <v>196</v>
      </c>
      <c r="AB14" s="240" t="s">
        <v>197</v>
      </c>
      <c r="AC14" s="240" t="s">
        <v>198</v>
      </c>
      <c r="AD14" s="241" t="s">
        <v>199</v>
      </c>
      <c r="AE14" s="241" t="s">
        <v>200</v>
      </c>
      <c r="AF14" s="241" t="s">
        <v>201</v>
      </c>
      <c r="AG14" s="241" t="s">
        <v>202</v>
      </c>
      <c r="AH14" s="241" t="s">
        <v>203</v>
      </c>
      <c r="AI14" s="241" t="s">
        <v>204</v>
      </c>
      <c r="AJ14" s="241" t="s">
        <v>205</v>
      </c>
      <c r="AK14" s="241" t="s">
        <v>56</v>
      </c>
      <c r="AL14" s="241" t="s">
        <v>57</v>
      </c>
      <c r="AM14" s="241" t="s">
        <v>58</v>
      </c>
    </row>
    <row r="15">
      <c r="B15" s="242" t="s">
        <v>61</v>
      </c>
      <c r="C15" s="141" t="s">
        <v>62</v>
      </c>
      <c r="D15" s="243"/>
      <c r="E15" s="244">
        <v>0</v>
      </c>
      <c r="F15" s="244">
        <v>0</v>
      </c>
      <c r="G15" s="244">
        <v>0</v>
      </c>
      <c r="H15" s="244">
        <v>0</v>
      </c>
      <c r="I15" s="244">
        <v>13.288927499999996</v>
      </c>
      <c r="J15" s="245">
        <v>966</v>
      </c>
      <c r="K15" s="245">
        <v>33</v>
      </c>
      <c r="L15" s="245">
        <v>96</v>
      </c>
      <c r="M15" s="245">
        <v>57</v>
      </c>
      <c r="N15" s="244">
        <v>24</v>
      </c>
      <c r="O15" s="244">
        <v>55.784553689999996</v>
      </c>
      <c r="P15" s="245">
        <v>81</v>
      </c>
      <c r="Q15" s="245">
        <v>966</v>
      </c>
      <c r="R15" s="245">
        <v>33</v>
      </c>
      <c r="S15" s="245">
        <v>96</v>
      </c>
      <c r="T15" s="245">
        <v>57</v>
      </c>
      <c r="U15" s="246">
        <v>4</v>
      </c>
      <c r="V15" s="246">
        <v>1</v>
      </c>
      <c r="W15" s="246">
        <v>5</v>
      </c>
      <c r="X15" s="244">
        <v>21</v>
      </c>
      <c r="Y15" s="247">
        <v>13.326804789999999</v>
      </c>
      <c r="Z15" s="245">
        <v>969</v>
      </c>
      <c r="AA15" s="245">
        <v>37</v>
      </c>
      <c r="AB15" s="245">
        <v>93</v>
      </c>
      <c r="AC15" s="245">
        <v>54</v>
      </c>
      <c r="AD15" s="244">
        <v>45</v>
      </c>
      <c r="AE15" s="247">
        <v>82.400285979999992</v>
      </c>
      <c r="AF15" s="245">
        <v>81</v>
      </c>
      <c r="AG15" s="245">
        <v>2901</v>
      </c>
      <c r="AH15" s="245">
        <v>103</v>
      </c>
      <c r="AI15" s="245">
        <v>285</v>
      </c>
      <c r="AJ15" s="245">
        <v>168</v>
      </c>
      <c r="AK15" s="246">
        <v>4</v>
      </c>
      <c r="AL15" s="246">
        <v>1</v>
      </c>
      <c r="AM15" s="246">
        <v>5</v>
      </c>
    </row>
    <row r="16" ht="15.65" customHeight="1">
      <c r="B16" s="193" t="s">
        <v>63</v>
      </c>
      <c r="C16" s="248" t="s">
        <v>64</v>
      </c>
      <c r="D16" s="193" t="s">
        <v>65</v>
      </c>
      <c r="E16" s="249">
        <v>0</v>
      </c>
      <c r="F16" s="249">
        <v>0</v>
      </c>
      <c r="G16" s="249">
        <v>0</v>
      </c>
      <c r="H16" s="249">
        <v>0</v>
      </c>
      <c r="I16" s="249">
        <v>0</v>
      </c>
      <c r="J16" s="250"/>
      <c r="K16" s="250"/>
      <c r="L16" s="250"/>
      <c r="M16" s="250"/>
      <c r="N16" s="249">
        <v>0</v>
      </c>
      <c r="O16" s="249">
        <v>8.732924800000001</v>
      </c>
      <c r="P16" s="250">
        <v>80</v>
      </c>
      <c r="Q16" s="250"/>
      <c r="R16" s="250"/>
      <c r="S16" s="250"/>
      <c r="T16" s="250"/>
      <c r="U16" s="250"/>
      <c r="V16" s="250"/>
      <c r="W16" s="250"/>
      <c r="X16" s="249">
        <v>0</v>
      </c>
      <c r="Y16" s="251">
        <v>0</v>
      </c>
      <c r="Z16" s="250"/>
      <c r="AA16" s="250"/>
      <c r="AB16" s="250"/>
      <c r="AC16" s="250"/>
      <c r="AD16" s="252">
        <v>0</v>
      </c>
      <c r="AE16" s="253">
        <v>8.732924800000001</v>
      </c>
      <c r="AF16" s="250">
        <v>80</v>
      </c>
      <c r="AG16" s="250"/>
      <c r="AH16" s="250"/>
      <c r="AI16" s="250"/>
      <c r="AJ16" s="250"/>
      <c r="AK16" s="250"/>
      <c r="AL16" s="250"/>
      <c r="AM16" s="250"/>
    </row>
    <row r="17" ht="31.300000000000001">
      <c r="B17" s="193" t="s">
        <v>63</v>
      </c>
      <c r="C17" s="248" t="s">
        <v>70</v>
      </c>
      <c r="D17" s="193" t="s">
        <v>71</v>
      </c>
      <c r="E17" s="249">
        <v>0</v>
      </c>
      <c r="F17" s="249">
        <v>0</v>
      </c>
      <c r="G17" s="249">
        <v>0</v>
      </c>
      <c r="H17" s="249">
        <v>0</v>
      </c>
      <c r="I17" s="249">
        <v>13.288927499999996</v>
      </c>
      <c r="J17" s="250">
        <v>966</v>
      </c>
      <c r="K17" s="250">
        <v>33</v>
      </c>
      <c r="L17" s="250">
        <v>96</v>
      </c>
      <c r="M17" s="250">
        <v>57</v>
      </c>
      <c r="N17" s="249">
        <v>0</v>
      </c>
      <c r="O17" s="249">
        <v>13.288927499999996</v>
      </c>
      <c r="P17" s="250"/>
      <c r="Q17" s="250">
        <v>966</v>
      </c>
      <c r="R17" s="250">
        <v>33</v>
      </c>
      <c r="S17" s="250">
        <v>96</v>
      </c>
      <c r="T17" s="250">
        <v>57</v>
      </c>
      <c r="U17" s="250"/>
      <c r="V17" s="250"/>
      <c r="W17" s="250"/>
      <c r="X17" s="249">
        <v>0</v>
      </c>
      <c r="Y17" s="251">
        <v>13.326804789999999</v>
      </c>
      <c r="Z17" s="250">
        <v>969</v>
      </c>
      <c r="AA17" s="250">
        <v>37</v>
      </c>
      <c r="AB17" s="250">
        <v>93</v>
      </c>
      <c r="AC17" s="250">
        <v>54</v>
      </c>
      <c r="AD17" s="252">
        <v>0</v>
      </c>
      <c r="AE17" s="253">
        <v>39.90465978999999</v>
      </c>
      <c r="AF17" s="250">
        <v>0</v>
      </c>
      <c r="AG17" s="250">
        <v>2901</v>
      </c>
      <c r="AH17" s="250">
        <v>103</v>
      </c>
      <c r="AI17" s="250">
        <v>285</v>
      </c>
      <c r="AJ17" s="250">
        <v>168</v>
      </c>
      <c r="AK17" s="250"/>
      <c r="AL17" s="250"/>
      <c r="AM17" s="250"/>
    </row>
    <row r="18">
      <c r="B18" s="193" t="s">
        <v>63</v>
      </c>
      <c r="C18" s="248" t="s">
        <v>72</v>
      </c>
      <c r="D18" s="193" t="s">
        <v>73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50"/>
      <c r="K18" s="250"/>
      <c r="L18" s="250"/>
      <c r="M18" s="250"/>
      <c r="N18" s="249">
        <v>24</v>
      </c>
      <c r="O18" s="249">
        <v>0</v>
      </c>
      <c r="P18" s="250">
        <v>0</v>
      </c>
      <c r="Q18" s="250"/>
      <c r="R18" s="250"/>
      <c r="S18" s="250"/>
      <c r="T18" s="250"/>
      <c r="U18" s="250"/>
      <c r="V18" s="250"/>
      <c r="W18" s="250"/>
      <c r="X18" s="249">
        <v>0</v>
      </c>
      <c r="Y18" s="251">
        <v>0</v>
      </c>
      <c r="Z18" s="250"/>
      <c r="AA18" s="250"/>
      <c r="AB18" s="250"/>
      <c r="AC18" s="250"/>
      <c r="AD18" s="252">
        <v>24</v>
      </c>
      <c r="AE18" s="253">
        <v>0</v>
      </c>
      <c r="AF18" s="250">
        <v>0</v>
      </c>
      <c r="AG18" s="250"/>
      <c r="AH18" s="250"/>
      <c r="AI18" s="250"/>
      <c r="AJ18" s="250"/>
      <c r="AK18" s="250"/>
      <c r="AL18" s="250"/>
      <c r="AM18" s="250"/>
    </row>
    <row r="19" ht="30">
      <c r="B19" s="193" t="s">
        <v>63</v>
      </c>
      <c r="C19" s="248" t="s">
        <v>74</v>
      </c>
      <c r="D19" s="193" t="s">
        <v>75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50"/>
      <c r="K19" s="250"/>
      <c r="L19" s="250"/>
      <c r="M19" s="250"/>
      <c r="N19" s="249">
        <v>0</v>
      </c>
      <c r="O19" s="249">
        <v>3.3452505100000001</v>
      </c>
      <c r="P19" s="250">
        <v>1</v>
      </c>
      <c r="Q19" s="250"/>
      <c r="R19" s="250"/>
      <c r="S19" s="250"/>
      <c r="T19" s="250"/>
      <c r="U19" s="250"/>
      <c r="V19" s="250"/>
      <c r="W19" s="250"/>
      <c r="X19" s="249">
        <v>0</v>
      </c>
      <c r="Y19" s="251">
        <v>0</v>
      </c>
      <c r="Z19" s="250"/>
      <c r="AA19" s="250"/>
      <c r="AB19" s="250"/>
      <c r="AC19" s="250"/>
      <c r="AD19" s="252">
        <v>0</v>
      </c>
      <c r="AE19" s="253">
        <v>3.3452505100000001</v>
      </c>
      <c r="AF19" s="250">
        <v>1</v>
      </c>
      <c r="AG19" s="250"/>
      <c r="AH19" s="250"/>
      <c r="AI19" s="250"/>
      <c r="AJ19" s="250"/>
      <c r="AK19" s="250"/>
      <c r="AL19" s="250"/>
      <c r="AM19" s="250"/>
    </row>
    <row r="20" s="1" customFormat="1" ht="30">
      <c r="B20" s="193" t="s">
        <v>63</v>
      </c>
      <c r="C20" s="248" t="s">
        <v>78</v>
      </c>
      <c r="D20" s="193" t="s">
        <v>79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50"/>
      <c r="K20" s="250"/>
      <c r="L20" s="250"/>
      <c r="M20" s="250"/>
      <c r="N20" s="249">
        <v>0</v>
      </c>
      <c r="O20" s="249">
        <v>0</v>
      </c>
      <c r="P20" s="250">
        <v>0</v>
      </c>
      <c r="Q20" s="250"/>
      <c r="R20" s="250"/>
      <c r="S20" s="250"/>
      <c r="T20" s="250"/>
      <c r="U20" s="250"/>
      <c r="V20" s="250"/>
      <c r="W20" s="250"/>
      <c r="X20" s="249">
        <v>21</v>
      </c>
      <c r="Y20" s="251">
        <v>0</v>
      </c>
      <c r="Z20" s="250"/>
      <c r="AA20" s="250"/>
      <c r="AB20" s="250"/>
      <c r="AC20" s="250"/>
      <c r="AD20" s="252">
        <v>21</v>
      </c>
      <c r="AE20" s="253">
        <v>0</v>
      </c>
      <c r="AF20" s="250">
        <v>0</v>
      </c>
      <c r="AG20" s="250"/>
      <c r="AH20" s="250"/>
      <c r="AI20" s="250"/>
      <c r="AJ20" s="250"/>
      <c r="AK20" s="250"/>
      <c r="AL20" s="250"/>
      <c r="AM20" s="250"/>
    </row>
    <row r="21">
      <c r="B21" s="193" t="s">
        <v>63</v>
      </c>
      <c r="C21" s="248" t="s">
        <v>80</v>
      </c>
      <c r="D21" s="193" t="s">
        <v>81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50"/>
      <c r="K21" s="250"/>
      <c r="L21" s="250"/>
      <c r="M21" s="250"/>
      <c r="N21" s="249">
        <v>0</v>
      </c>
      <c r="O21" s="249">
        <v>30.417450880000001</v>
      </c>
      <c r="P21" s="250"/>
      <c r="Q21" s="250"/>
      <c r="R21" s="250"/>
      <c r="S21" s="250"/>
      <c r="T21" s="250"/>
      <c r="U21" s="250">
        <v>4</v>
      </c>
      <c r="V21" s="250">
        <v>1</v>
      </c>
      <c r="W21" s="250">
        <v>5</v>
      </c>
      <c r="X21" s="249">
        <v>0</v>
      </c>
      <c r="Y21" s="251">
        <v>0</v>
      </c>
      <c r="Z21" s="250"/>
      <c r="AA21" s="250"/>
      <c r="AB21" s="250"/>
      <c r="AC21" s="250"/>
      <c r="AD21" s="252">
        <v>0</v>
      </c>
      <c r="AE21" s="253">
        <v>30.417450880000001</v>
      </c>
      <c r="AF21" s="250"/>
      <c r="AG21" s="250"/>
      <c r="AH21" s="250"/>
      <c r="AI21" s="250"/>
      <c r="AJ21" s="250"/>
      <c r="AK21" s="250">
        <v>4</v>
      </c>
      <c r="AL21" s="250">
        <v>1</v>
      </c>
      <c r="AM21" s="250">
        <v>5</v>
      </c>
    </row>
    <row r="22">
      <c r="B22" s="210"/>
      <c r="C22" s="211"/>
      <c r="D22" s="212"/>
      <c r="E22" s="212"/>
      <c r="F22" s="212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5"/>
      <c r="AA22" s="254"/>
      <c r="AB22" s="254"/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</row>
    <row r="23">
      <c r="B23" s="210"/>
      <c r="C23" s="211"/>
      <c r="D23" s="212"/>
      <c r="E23" s="212"/>
      <c r="F23" s="212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5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</row>
    <row r="24" ht="34" customHeight="1">
      <c r="B24" s="210"/>
      <c r="C24" s="211"/>
      <c r="D24" s="212"/>
      <c r="E24" s="212"/>
      <c r="F24" s="212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  <c r="W24" s="254"/>
      <c r="X24" s="254"/>
      <c r="Y24" s="254"/>
      <c r="Z24" s="255"/>
      <c r="AA24" s="254"/>
      <c r="AB24" s="254"/>
      <c r="AC24" s="254"/>
      <c r="AD24" s="254"/>
      <c r="AE24" s="254"/>
      <c r="AF24" s="254"/>
      <c r="AG24" s="254"/>
      <c r="AH24" s="254"/>
      <c r="AI24" s="254"/>
      <c r="AJ24" s="254"/>
      <c r="AK24" s="254"/>
      <c r="AL24" s="254"/>
      <c r="AM24" s="254"/>
    </row>
    <row r="25" ht="115.55" customHeight="1">
      <c r="B25" s="210"/>
      <c r="C25" s="256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  <c r="W25" s="254"/>
      <c r="X25" s="254"/>
      <c r="Y25" s="254"/>
      <c r="Z25" s="255"/>
      <c r="AA25" s="254"/>
      <c r="AB25" s="254"/>
      <c r="AC25" s="254"/>
      <c r="AD25" s="254"/>
      <c r="AE25" s="254"/>
      <c r="AF25" s="254"/>
      <c r="AG25" s="254"/>
      <c r="AH25" s="254"/>
      <c r="AI25" s="254"/>
      <c r="AJ25" s="254"/>
      <c r="AK25" s="254"/>
      <c r="AL25" s="254"/>
      <c r="AM25" s="254"/>
    </row>
    <row r="26" ht="23.800000000000001" customHeight="1">
      <c r="B26" s="210"/>
      <c r="C26" s="211"/>
      <c r="D26" s="212"/>
      <c r="E26" s="212"/>
      <c r="F26" s="212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5"/>
      <c r="AA26" s="254"/>
      <c r="AB26" s="254"/>
      <c r="AC26" s="254"/>
      <c r="AD26" s="254"/>
      <c r="AE26" s="254"/>
      <c r="AF26" s="254"/>
      <c r="AG26" s="254"/>
      <c r="AH26" s="254"/>
      <c r="AI26" s="254"/>
      <c r="AJ26" s="254"/>
      <c r="AK26" s="254"/>
      <c r="AL26" s="254"/>
      <c r="AM26" s="254"/>
    </row>
    <row r="27">
      <c r="B27" s="210"/>
      <c r="C27" s="211"/>
      <c r="D27" s="212"/>
      <c r="E27" s="212"/>
      <c r="F27" s="212"/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5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</row>
    <row r="28" ht="30.699999999999999" customHeight="1">
      <c r="B28" s="210"/>
      <c r="C28" s="211"/>
      <c r="D28" s="212"/>
      <c r="E28" s="212"/>
      <c r="F28" s="212"/>
      <c r="G28" s="254"/>
      <c r="H28" s="254"/>
      <c r="I28" s="254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5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  <c r="AM28" s="254"/>
    </row>
    <row r="29">
      <c r="B29" s="210"/>
      <c r="C29" s="211"/>
      <c r="D29" s="212"/>
      <c r="E29" s="212"/>
      <c r="F29" s="212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5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</row>
    <row r="30">
      <c r="B30" s="210"/>
      <c r="C30" s="211"/>
      <c r="D30" s="212"/>
      <c r="E30" s="212"/>
      <c r="F30" s="212"/>
      <c r="G30" s="254"/>
      <c r="H30" s="254"/>
      <c r="I30" s="254"/>
      <c r="J30" s="254"/>
      <c r="K30" s="254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5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</row>
    <row r="31">
      <c r="B31" s="210"/>
      <c r="C31" s="211"/>
      <c r="D31" s="212"/>
      <c r="E31" s="212"/>
      <c r="F31" s="212"/>
      <c r="G31" s="254"/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5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</row>
    <row r="3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</sheetData>
  <mergeCells count="22">
    <mergeCell ref="X1:AM1"/>
    <mergeCell ref="X2:AM2"/>
    <mergeCell ref="B3:AM3"/>
    <mergeCell ref="B4:AM4"/>
    <mergeCell ref="B5:AM5"/>
    <mergeCell ref="B6:AM6"/>
    <mergeCell ref="B8:AM8"/>
    <mergeCell ref="B9:AM9"/>
    <mergeCell ref="B10:B13"/>
    <mergeCell ref="C10:C13"/>
    <mergeCell ref="D10:D13"/>
    <mergeCell ref="E10:AM10"/>
    <mergeCell ref="E11:G11"/>
    <mergeCell ref="H11:M11"/>
    <mergeCell ref="N11:W11"/>
    <mergeCell ref="X11:AC11"/>
    <mergeCell ref="AD11:AM11"/>
    <mergeCell ref="F12:G12"/>
    <mergeCell ref="I12:M12"/>
    <mergeCell ref="O12:W12"/>
    <mergeCell ref="Y12:AC12"/>
    <mergeCell ref="AE12:AM12"/>
  </mergeCells>
  <printOptions headings="0" gridLines="0"/>
  <pageMargins left="0.15748031496062992" right="0.15748031496062992" top="0.78740157480314954" bottom="0.19685039370078738" header="0.19685039370078738" footer="0.15748031496062992"/>
  <pageSetup paperSize="9" scale="4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3">
    <outlinePr applyStyles="0" summaryBelow="1" summaryRight="1" showOutlineSymbols="1"/>
    <pageSetUpPr autoPageBreaks="1" fitToPage="1"/>
  </sheetPr>
  <sheetViews>
    <sheetView topLeftCell="A10" zoomScale="68" workbookViewId="0">
      <selection activeCell="AY2" activeCellId="0" sqref="AY2"/>
    </sheetView>
  </sheetViews>
  <sheetFormatPr defaultColWidth="9" defaultRowHeight="15"/>
  <cols>
    <col min="1" max="1" style="2" width="9"/>
    <col customWidth="1" min="2" max="2" style="2" width="5.25390625"/>
    <col customWidth="1" min="3" max="3" style="2" width="51.00390625"/>
    <col customWidth="1" min="4" max="4" style="2" width="10.6640625"/>
    <col customWidth="1" min="5" max="5" style="2" width="5.75390625"/>
    <col customWidth="1" min="6" max="10" style="2" width="10.6640625"/>
    <col customWidth="1" min="11" max="11" style="2" width="5.75390625"/>
    <col customWidth="1" min="12" max="16" style="2" width="10.6640625"/>
    <col customWidth="1" min="17" max="17" style="2" width="8.125"/>
    <col customWidth="1" min="18" max="22" style="2" width="10.6640625"/>
    <col customWidth="1" min="23" max="23" style="2" width="6.375"/>
    <col customWidth="1" min="24" max="25" style="2" width="5.75390625"/>
    <col customWidth="1" min="26" max="26" style="2" width="10.6640625"/>
    <col customWidth="1" min="27" max="27" style="2" width="8.125"/>
    <col customWidth="1" min="28" max="28" style="2" width="10.6640625"/>
    <col customWidth="1" min="29" max="29" style="2" width="3.625"/>
    <col customWidth="1" min="30" max="30" style="2" width="10.6640625"/>
    <col customWidth="1" min="31" max="31" style="2" width="7.875"/>
    <col customWidth="1" min="32" max="32" style="2" width="8.125"/>
    <col customWidth="1" min="33" max="35" style="2" width="10.6640625"/>
    <col customWidth="1" min="36" max="39" style="2" width="3.625"/>
    <col customWidth="1" min="40" max="40" style="2" width="10.6640625"/>
    <col customWidth="1" min="41" max="41" style="2" width="5.5546875"/>
    <col customWidth="1" min="42" max="42" style="2" width="7.00390625"/>
    <col customWidth="1" min="43" max="43" style="2" width="6.50390625"/>
    <col min="44" max="16384" style="2" width="9"/>
  </cols>
  <sheetData>
    <row r="1" s="2" customFormat="1" ht="20.25">
      <c r="O1" s="2"/>
      <c r="T1" s="2"/>
      <c r="U1" s="2"/>
      <c r="Z1" s="2"/>
      <c r="AG1" s="2"/>
      <c r="AH1" s="158" t="str">
        <f>'0'!AB7</f>
        <v xml:space="preserve">Приложение № 5 к приказу </v>
      </c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F1" s="2"/>
      <c r="BG1" s="2"/>
      <c r="BH1" s="2"/>
      <c r="BP1" s="2"/>
    </row>
    <row r="2" s="2" customFormat="1" ht="27" customHeight="1">
      <c r="O2" s="2"/>
      <c r="T2" s="2"/>
      <c r="U2" s="2"/>
      <c r="Z2" s="2"/>
      <c r="AF2" s="2"/>
      <c r="AG2" s="158" t="str">
        <f>'0'!AC1</f>
        <v xml:space="preserve">Минпромэнерго Чувашии от 01.11.2024 № 01-04/93</v>
      </c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60"/>
      <c r="AS2" s="160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F2" s="2"/>
      <c r="BG2" s="2"/>
      <c r="BH2" s="2"/>
      <c r="BP2" s="2"/>
    </row>
    <row r="3" ht="3.6000000000000001" customHeight="1"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ht="30" customHeight="1"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</row>
    <row r="5" ht="50.399999999999999" customHeight="1">
      <c r="A5" s="2"/>
      <c r="B5" s="221" t="s">
        <v>155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</row>
    <row r="6" ht="47.75" customHeight="1">
      <c r="A6" s="2"/>
      <c r="B6" s="222" t="s">
        <v>206</v>
      </c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</row>
    <row r="7" ht="6.2999999999999998" customHeight="1"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</row>
    <row r="8" ht="23.25">
      <c r="A8" s="2"/>
      <c r="B8" s="226" t="str">
        <f>'0'!AB10</f>
        <v xml:space="preserve">Акционерное общество «Чувашская энергосбытовая компания» </v>
      </c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</row>
    <row r="9" ht="38.399999999999999" customHeight="1">
      <c r="B9" s="258" t="s">
        <v>94</v>
      </c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</row>
    <row r="10" ht="23.800000000000001" customHeight="1">
      <c r="B10" s="228" t="s">
        <v>157</v>
      </c>
      <c r="C10" s="229" t="s">
        <v>4</v>
      </c>
      <c r="D10" s="259" t="s">
        <v>158</v>
      </c>
      <c r="E10" s="260" t="s">
        <v>159</v>
      </c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</row>
    <row r="11" ht="27.550000000000001" customHeight="1">
      <c r="B11" s="232"/>
      <c r="C11" s="229"/>
      <c r="D11" s="233"/>
      <c r="E11" s="262" t="s">
        <v>160</v>
      </c>
      <c r="F11" s="263"/>
      <c r="G11" s="263"/>
      <c r="H11" s="263"/>
      <c r="I11" s="263"/>
      <c r="J11" s="264"/>
      <c r="K11" s="262" t="s">
        <v>161</v>
      </c>
      <c r="L11" s="263"/>
      <c r="M11" s="263"/>
      <c r="N11" s="263"/>
      <c r="O11" s="263"/>
      <c r="P11" s="264"/>
      <c r="Q11" s="262" t="s">
        <v>162</v>
      </c>
      <c r="R11" s="263"/>
      <c r="S11" s="263"/>
      <c r="T11" s="263"/>
      <c r="U11" s="263"/>
      <c r="V11" s="263"/>
      <c r="W11" s="263"/>
      <c r="X11" s="263"/>
      <c r="Y11" s="263"/>
      <c r="Z11" s="264"/>
      <c r="AA11" s="262" t="s">
        <v>163</v>
      </c>
      <c r="AB11" s="263"/>
      <c r="AC11" s="263"/>
      <c r="AD11" s="263"/>
      <c r="AE11" s="263"/>
      <c r="AF11" s="263"/>
      <c r="AG11" s="264"/>
      <c r="AH11" s="262" t="s">
        <v>164</v>
      </c>
      <c r="AI11" s="263"/>
      <c r="AJ11" s="263"/>
      <c r="AK11" s="263"/>
      <c r="AL11" s="263"/>
      <c r="AM11" s="263"/>
      <c r="AN11" s="263"/>
      <c r="AO11" s="263"/>
      <c r="AP11" s="263"/>
      <c r="AQ11" s="264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</row>
    <row r="12" ht="95.200000000000003" customHeight="1">
      <c r="B12" s="232"/>
      <c r="C12" s="229"/>
      <c r="D12" s="233"/>
      <c r="E12" s="265" t="s">
        <v>132</v>
      </c>
      <c r="F12" s="266" t="s">
        <v>165</v>
      </c>
      <c r="G12" s="263"/>
      <c r="H12" s="263"/>
      <c r="I12" s="263"/>
      <c r="J12" s="264"/>
      <c r="K12" s="265" t="s">
        <v>132</v>
      </c>
      <c r="L12" s="266" t="s">
        <v>165</v>
      </c>
      <c r="M12" s="263"/>
      <c r="N12" s="263"/>
      <c r="O12" s="263"/>
      <c r="P12" s="264"/>
      <c r="Q12" s="265" t="s">
        <v>132</v>
      </c>
      <c r="R12" s="266" t="s">
        <v>165</v>
      </c>
      <c r="S12" s="263"/>
      <c r="T12" s="263"/>
      <c r="U12" s="263"/>
      <c r="V12" s="263"/>
      <c r="W12" s="263"/>
      <c r="X12" s="263"/>
      <c r="Y12" s="263"/>
      <c r="Z12" s="264"/>
      <c r="AA12" s="265" t="s">
        <v>132</v>
      </c>
      <c r="AB12" s="266" t="s">
        <v>165</v>
      </c>
      <c r="AC12" s="263"/>
      <c r="AD12" s="263"/>
      <c r="AE12" s="263"/>
      <c r="AF12" s="263"/>
      <c r="AG12" s="267"/>
      <c r="AH12" s="265" t="s">
        <v>132</v>
      </c>
      <c r="AI12" s="266" t="s">
        <v>165</v>
      </c>
      <c r="AJ12" s="263"/>
      <c r="AK12" s="263"/>
      <c r="AL12" s="263"/>
      <c r="AM12" s="263"/>
      <c r="AN12" s="263"/>
      <c r="AO12" s="263"/>
      <c r="AP12" s="263"/>
      <c r="AQ12" s="267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</row>
    <row r="13" ht="239.19999999999999" customHeight="1">
      <c r="B13" s="237"/>
      <c r="C13" s="229"/>
      <c r="D13" s="268"/>
      <c r="E13" s="269" t="s">
        <v>166</v>
      </c>
      <c r="F13" s="269" t="s">
        <v>166</v>
      </c>
      <c r="G13" s="270" t="s">
        <v>167</v>
      </c>
      <c r="H13" s="271" t="s">
        <v>168</v>
      </c>
      <c r="I13" s="238" t="s">
        <v>169</v>
      </c>
      <c r="J13" s="271" t="s">
        <v>207</v>
      </c>
      <c r="K13" s="269" t="s">
        <v>166</v>
      </c>
      <c r="L13" s="269" t="s">
        <v>166</v>
      </c>
      <c r="M13" s="272" t="s">
        <v>167</v>
      </c>
      <c r="N13" s="273" t="s">
        <v>168</v>
      </c>
      <c r="O13" s="273" t="s">
        <v>169</v>
      </c>
      <c r="P13" s="274" t="s">
        <v>170</v>
      </c>
      <c r="Q13" s="269" t="s">
        <v>166</v>
      </c>
      <c r="R13" s="269" t="s">
        <v>166</v>
      </c>
      <c r="S13" s="272" t="s">
        <v>135</v>
      </c>
      <c r="T13" s="273" t="s">
        <v>167</v>
      </c>
      <c r="U13" s="273" t="s">
        <v>168</v>
      </c>
      <c r="V13" s="273" t="s">
        <v>169</v>
      </c>
      <c r="W13" s="273" t="s">
        <v>171</v>
      </c>
      <c r="X13" s="273" t="s">
        <v>172</v>
      </c>
      <c r="Y13" s="273" t="s">
        <v>173</v>
      </c>
      <c r="Z13" s="274" t="s">
        <v>170</v>
      </c>
      <c r="AA13" s="269" t="s">
        <v>166</v>
      </c>
      <c r="AB13" s="269" t="s">
        <v>166</v>
      </c>
      <c r="AC13" s="272" t="s">
        <v>135</v>
      </c>
      <c r="AD13" s="273" t="s">
        <v>167</v>
      </c>
      <c r="AE13" s="273" t="s">
        <v>168</v>
      </c>
      <c r="AF13" s="274" t="s">
        <v>169</v>
      </c>
      <c r="AG13" s="275" t="s">
        <v>170</v>
      </c>
      <c r="AH13" s="276" t="s">
        <v>166</v>
      </c>
      <c r="AI13" s="276" t="s">
        <v>166</v>
      </c>
      <c r="AJ13" s="272" t="s">
        <v>135</v>
      </c>
      <c r="AK13" s="273" t="s">
        <v>171</v>
      </c>
      <c r="AL13" s="273" t="s">
        <v>172</v>
      </c>
      <c r="AM13" s="273" t="s">
        <v>173</v>
      </c>
      <c r="AN13" s="273" t="s">
        <v>167</v>
      </c>
      <c r="AO13" s="273" t="s">
        <v>168</v>
      </c>
      <c r="AP13" s="274" t="s">
        <v>169</v>
      </c>
      <c r="AQ13" s="275" t="s">
        <v>170</v>
      </c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</row>
    <row r="14" s="2" customFormat="1" ht="15.050000000000001" customHeight="1">
      <c r="B14" s="239">
        <v>1</v>
      </c>
      <c r="C14" s="239">
        <v>2</v>
      </c>
      <c r="D14" s="239">
        <v>3</v>
      </c>
      <c r="E14" s="240" t="s">
        <v>174</v>
      </c>
      <c r="F14" s="240" t="s">
        <v>175</v>
      </c>
      <c r="G14" s="240" t="s">
        <v>176</v>
      </c>
      <c r="H14" s="240" t="s">
        <v>208</v>
      </c>
      <c r="I14" s="240" t="s">
        <v>209</v>
      </c>
      <c r="J14" s="240" t="s">
        <v>210</v>
      </c>
      <c r="K14" s="240" t="s">
        <v>177</v>
      </c>
      <c r="L14" s="240" t="s">
        <v>178</v>
      </c>
      <c r="M14" s="240" t="s">
        <v>179</v>
      </c>
      <c r="N14" s="240" t="s">
        <v>180</v>
      </c>
      <c r="O14" s="240" t="s">
        <v>181</v>
      </c>
      <c r="P14" s="240" t="s">
        <v>182</v>
      </c>
      <c r="Q14" s="240" t="s">
        <v>183</v>
      </c>
      <c r="R14" s="240" t="s">
        <v>184</v>
      </c>
      <c r="S14" s="240" t="s">
        <v>185</v>
      </c>
      <c r="T14" s="240" t="s">
        <v>186</v>
      </c>
      <c r="U14" s="240" t="s">
        <v>187</v>
      </c>
      <c r="V14" s="240" t="s">
        <v>188</v>
      </c>
      <c r="W14" s="240" t="s">
        <v>189</v>
      </c>
      <c r="X14" s="240" t="s">
        <v>190</v>
      </c>
      <c r="Y14" s="240" t="s">
        <v>191</v>
      </c>
      <c r="Z14" s="240" t="s">
        <v>192</v>
      </c>
      <c r="AA14" s="240" t="s">
        <v>193</v>
      </c>
      <c r="AB14" s="240" t="s">
        <v>194</v>
      </c>
      <c r="AC14" s="240" t="s">
        <v>195</v>
      </c>
      <c r="AD14" s="240" t="s">
        <v>196</v>
      </c>
      <c r="AE14" s="240" t="s">
        <v>197</v>
      </c>
      <c r="AF14" s="240" t="s">
        <v>198</v>
      </c>
      <c r="AG14" s="240" t="s">
        <v>211</v>
      </c>
      <c r="AH14" s="277">
        <v>5</v>
      </c>
      <c r="AI14" s="277">
        <v>6</v>
      </c>
      <c r="AJ14" s="277">
        <v>7</v>
      </c>
      <c r="AK14" s="277">
        <v>8</v>
      </c>
      <c r="AL14" s="277">
        <v>9</v>
      </c>
      <c r="AM14" s="277">
        <v>10</v>
      </c>
      <c r="AN14" s="277">
        <v>11</v>
      </c>
      <c r="AO14" s="277">
        <v>12</v>
      </c>
      <c r="AP14" s="277">
        <v>13</v>
      </c>
      <c r="AQ14" s="277">
        <v>14</v>
      </c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</row>
    <row r="15" ht="31.800000000000001" customHeight="1">
      <c r="A15" s="2"/>
      <c r="B15" s="140" t="s">
        <v>61</v>
      </c>
      <c r="C15" s="278" t="s">
        <v>62</v>
      </c>
      <c r="D15" s="279"/>
      <c r="E15" s="280">
        <v>0</v>
      </c>
      <c r="F15" s="280">
        <v>5.9412707600000001</v>
      </c>
      <c r="G15" s="281">
        <v>474</v>
      </c>
      <c r="H15" s="281">
        <v>16</v>
      </c>
      <c r="I15" s="281">
        <v>26</v>
      </c>
      <c r="J15" s="281">
        <v>77</v>
      </c>
      <c r="K15" s="280">
        <v>0</v>
      </c>
      <c r="L15" s="280">
        <v>17.823812279999999</v>
      </c>
      <c r="M15" s="281">
        <v>1422</v>
      </c>
      <c r="N15" s="281">
        <v>48</v>
      </c>
      <c r="O15" s="281">
        <v>78</v>
      </c>
      <c r="P15" s="281">
        <v>231</v>
      </c>
      <c r="Q15" s="280">
        <v>41.793999999999997</v>
      </c>
      <c r="R15" s="280">
        <v>61.499308749999997</v>
      </c>
      <c r="S15" s="281">
        <v>85</v>
      </c>
      <c r="T15" s="281">
        <v>1422</v>
      </c>
      <c r="U15" s="281">
        <v>48</v>
      </c>
      <c r="V15" s="281">
        <v>78</v>
      </c>
      <c r="W15" s="281">
        <v>2</v>
      </c>
      <c r="X15" s="281">
        <v>1</v>
      </c>
      <c r="Y15" s="281">
        <v>3</v>
      </c>
      <c r="Z15" s="281">
        <v>231</v>
      </c>
      <c r="AA15" s="280">
        <v>46.887</v>
      </c>
      <c r="AB15" s="280">
        <v>17.384356519999997</v>
      </c>
      <c r="AC15" s="281">
        <v>0</v>
      </c>
      <c r="AD15" s="281">
        <v>1393</v>
      </c>
      <c r="AE15" s="281">
        <v>46</v>
      </c>
      <c r="AF15" s="281">
        <v>74</v>
      </c>
      <c r="AG15" s="281">
        <v>229</v>
      </c>
      <c r="AH15" s="280">
        <v>88.680999999999997</v>
      </c>
      <c r="AI15" s="280">
        <v>102.64874831</v>
      </c>
      <c r="AJ15" s="281">
        <v>85</v>
      </c>
      <c r="AK15" s="281">
        <v>2</v>
      </c>
      <c r="AL15" s="281">
        <v>1</v>
      </c>
      <c r="AM15" s="281">
        <v>3</v>
      </c>
      <c r="AN15" s="281">
        <v>4711</v>
      </c>
      <c r="AO15" s="250">
        <v>158</v>
      </c>
      <c r="AP15" s="250">
        <v>256</v>
      </c>
      <c r="AQ15" s="250">
        <v>768</v>
      </c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</row>
    <row r="16" ht="30.699999999999999" customHeight="1">
      <c r="A16" s="2"/>
      <c r="B16" s="193" t="s">
        <v>63</v>
      </c>
      <c r="C16" s="282" t="s">
        <v>66</v>
      </c>
      <c r="D16" s="283" t="s">
        <v>67</v>
      </c>
      <c r="E16" s="280">
        <v>0</v>
      </c>
      <c r="F16" s="280">
        <v>0</v>
      </c>
      <c r="G16" s="281">
        <v>0</v>
      </c>
      <c r="H16" s="281">
        <v>0</v>
      </c>
      <c r="I16" s="281">
        <v>0</v>
      </c>
      <c r="J16" s="281">
        <v>0</v>
      </c>
      <c r="K16" s="280">
        <v>0</v>
      </c>
      <c r="L16" s="280">
        <v>0</v>
      </c>
      <c r="M16" s="281">
        <v>0</v>
      </c>
      <c r="N16" s="281">
        <v>0</v>
      </c>
      <c r="O16" s="281">
        <v>0</v>
      </c>
      <c r="P16" s="281">
        <v>0</v>
      </c>
      <c r="Q16" s="280">
        <v>0</v>
      </c>
      <c r="R16" s="280">
        <v>11.995762700000002</v>
      </c>
      <c r="S16" s="281">
        <v>85</v>
      </c>
      <c r="T16" s="281">
        <v>0</v>
      </c>
      <c r="U16" s="281">
        <v>0</v>
      </c>
      <c r="V16" s="281">
        <v>0</v>
      </c>
      <c r="W16" s="281">
        <v>0</v>
      </c>
      <c r="X16" s="281">
        <v>0</v>
      </c>
      <c r="Y16" s="281">
        <v>0</v>
      </c>
      <c r="Z16" s="281">
        <v>0</v>
      </c>
      <c r="AA16" s="280">
        <v>0</v>
      </c>
      <c r="AB16" s="280">
        <v>0</v>
      </c>
      <c r="AC16" s="281">
        <v>0</v>
      </c>
      <c r="AD16" s="281">
        <v>0</v>
      </c>
      <c r="AE16" s="281">
        <v>0</v>
      </c>
      <c r="AF16" s="281">
        <v>0</v>
      </c>
      <c r="AG16" s="281">
        <v>0</v>
      </c>
      <c r="AH16" s="280">
        <v>0</v>
      </c>
      <c r="AI16" s="280">
        <v>11.995762700000002</v>
      </c>
      <c r="AJ16" s="281">
        <v>85</v>
      </c>
      <c r="AK16" s="281">
        <v>0</v>
      </c>
      <c r="AL16" s="281">
        <v>0</v>
      </c>
      <c r="AM16" s="281">
        <v>0</v>
      </c>
      <c r="AN16" s="281">
        <v>0</v>
      </c>
      <c r="AO16" s="250">
        <v>0</v>
      </c>
      <c r="AP16" s="250">
        <v>0</v>
      </c>
      <c r="AQ16" s="250">
        <v>0</v>
      </c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</row>
    <row r="17" ht="30">
      <c r="A17" s="2"/>
      <c r="B17" s="193" t="s">
        <v>63</v>
      </c>
      <c r="C17" s="282" t="s">
        <v>70</v>
      </c>
      <c r="D17" s="283" t="s">
        <v>71</v>
      </c>
      <c r="E17" s="280">
        <v>0</v>
      </c>
      <c r="F17" s="280">
        <v>5.9412707600000001</v>
      </c>
      <c r="G17" s="281">
        <v>474</v>
      </c>
      <c r="H17" s="281">
        <v>16</v>
      </c>
      <c r="I17" s="281">
        <v>26</v>
      </c>
      <c r="J17" s="281">
        <v>77</v>
      </c>
      <c r="K17" s="280">
        <v>0</v>
      </c>
      <c r="L17" s="280">
        <v>17.823812279999999</v>
      </c>
      <c r="M17" s="281">
        <v>1422</v>
      </c>
      <c r="N17" s="281">
        <v>48</v>
      </c>
      <c r="O17" s="281">
        <v>78</v>
      </c>
      <c r="P17" s="281">
        <v>231</v>
      </c>
      <c r="Q17" s="280">
        <v>0</v>
      </c>
      <c r="R17" s="280">
        <v>17.823812279999999</v>
      </c>
      <c r="S17" s="281">
        <v>0</v>
      </c>
      <c r="T17" s="281">
        <v>1422</v>
      </c>
      <c r="U17" s="281">
        <v>48</v>
      </c>
      <c r="V17" s="281">
        <v>78</v>
      </c>
      <c r="W17" s="281">
        <v>0</v>
      </c>
      <c r="X17" s="281">
        <v>0</v>
      </c>
      <c r="Y17" s="281">
        <v>0</v>
      </c>
      <c r="Z17" s="281">
        <v>231</v>
      </c>
      <c r="AA17" s="280">
        <v>0</v>
      </c>
      <c r="AB17" s="280">
        <v>17.384356519999997</v>
      </c>
      <c r="AC17" s="281">
        <v>0</v>
      </c>
      <c r="AD17" s="281">
        <v>1393</v>
      </c>
      <c r="AE17" s="281">
        <v>46</v>
      </c>
      <c r="AF17" s="281">
        <v>74</v>
      </c>
      <c r="AG17" s="281">
        <v>229</v>
      </c>
      <c r="AH17" s="280">
        <v>0</v>
      </c>
      <c r="AI17" s="280">
        <v>58.973251839999996</v>
      </c>
      <c r="AJ17" s="281">
        <v>0</v>
      </c>
      <c r="AK17" s="281">
        <v>0</v>
      </c>
      <c r="AL17" s="281">
        <v>0</v>
      </c>
      <c r="AM17" s="281">
        <v>0</v>
      </c>
      <c r="AN17" s="281">
        <v>4711</v>
      </c>
      <c r="AO17" s="250">
        <v>158</v>
      </c>
      <c r="AP17" s="250">
        <v>256</v>
      </c>
      <c r="AQ17" s="250">
        <v>768</v>
      </c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</row>
    <row r="18" ht="24" customHeight="1">
      <c r="A18" s="2"/>
      <c r="B18" s="193" t="s">
        <v>63</v>
      </c>
      <c r="C18" s="282" t="s">
        <v>72</v>
      </c>
      <c r="D18" s="283" t="s">
        <v>73</v>
      </c>
      <c r="E18" s="280">
        <v>0</v>
      </c>
      <c r="F18" s="280">
        <v>0</v>
      </c>
      <c r="G18" s="281">
        <v>0</v>
      </c>
      <c r="H18" s="281">
        <v>0</v>
      </c>
      <c r="I18" s="281">
        <v>0</v>
      </c>
      <c r="J18" s="281">
        <v>0</v>
      </c>
      <c r="K18" s="280">
        <v>0</v>
      </c>
      <c r="L18" s="280">
        <v>0</v>
      </c>
      <c r="M18" s="281">
        <v>0</v>
      </c>
      <c r="N18" s="281">
        <v>0</v>
      </c>
      <c r="O18" s="281">
        <v>0</v>
      </c>
      <c r="P18" s="281">
        <v>0</v>
      </c>
      <c r="Q18" s="280">
        <v>41.793999999999997</v>
      </c>
      <c r="R18" s="280">
        <v>0</v>
      </c>
      <c r="S18" s="281">
        <v>0</v>
      </c>
      <c r="T18" s="281">
        <v>0</v>
      </c>
      <c r="U18" s="281">
        <v>0</v>
      </c>
      <c r="V18" s="281">
        <v>0</v>
      </c>
      <c r="W18" s="281">
        <v>0</v>
      </c>
      <c r="X18" s="281">
        <v>0</v>
      </c>
      <c r="Y18" s="281">
        <v>0</v>
      </c>
      <c r="Z18" s="281">
        <v>0</v>
      </c>
      <c r="AA18" s="280">
        <v>0</v>
      </c>
      <c r="AB18" s="280">
        <v>0</v>
      </c>
      <c r="AC18" s="281">
        <v>0</v>
      </c>
      <c r="AD18" s="281">
        <v>0</v>
      </c>
      <c r="AE18" s="281">
        <v>0</v>
      </c>
      <c r="AF18" s="281">
        <v>0</v>
      </c>
      <c r="AG18" s="281">
        <v>0</v>
      </c>
      <c r="AH18" s="280">
        <v>41.793999999999997</v>
      </c>
      <c r="AI18" s="280">
        <v>0</v>
      </c>
      <c r="AJ18" s="281">
        <v>0</v>
      </c>
      <c r="AK18" s="281">
        <v>0</v>
      </c>
      <c r="AL18" s="281">
        <v>0</v>
      </c>
      <c r="AM18" s="281">
        <v>0</v>
      </c>
      <c r="AN18" s="281">
        <v>0</v>
      </c>
      <c r="AO18" s="250">
        <v>0</v>
      </c>
      <c r="AP18" s="250">
        <v>0</v>
      </c>
      <c r="AQ18" s="250">
        <v>0</v>
      </c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</row>
    <row r="19" ht="34.200000000000003" customHeight="1">
      <c r="A19" s="2"/>
      <c r="B19" s="193" t="s">
        <v>63</v>
      </c>
      <c r="C19" s="282" t="s">
        <v>78</v>
      </c>
      <c r="D19" s="283" t="s">
        <v>79</v>
      </c>
      <c r="E19" s="280">
        <v>0</v>
      </c>
      <c r="F19" s="280">
        <v>0</v>
      </c>
      <c r="G19" s="281">
        <v>0</v>
      </c>
      <c r="H19" s="281">
        <v>0</v>
      </c>
      <c r="I19" s="281">
        <v>0</v>
      </c>
      <c r="J19" s="281">
        <v>0</v>
      </c>
      <c r="K19" s="280">
        <v>0</v>
      </c>
      <c r="L19" s="280">
        <v>0</v>
      </c>
      <c r="M19" s="281">
        <v>0</v>
      </c>
      <c r="N19" s="281">
        <v>0</v>
      </c>
      <c r="O19" s="281">
        <v>0</v>
      </c>
      <c r="P19" s="281">
        <v>0</v>
      </c>
      <c r="Q19" s="280">
        <v>0</v>
      </c>
      <c r="R19" s="280">
        <v>0</v>
      </c>
      <c r="S19" s="281">
        <v>0</v>
      </c>
      <c r="T19" s="281">
        <v>0</v>
      </c>
      <c r="U19" s="281">
        <v>0</v>
      </c>
      <c r="V19" s="281">
        <v>0</v>
      </c>
      <c r="W19" s="281">
        <v>0</v>
      </c>
      <c r="X19" s="281">
        <v>0</v>
      </c>
      <c r="Y19" s="281">
        <v>0</v>
      </c>
      <c r="Z19" s="281">
        <v>0</v>
      </c>
      <c r="AA19" s="280">
        <v>46.887</v>
      </c>
      <c r="AB19" s="280">
        <v>0</v>
      </c>
      <c r="AC19" s="281">
        <v>0</v>
      </c>
      <c r="AD19" s="281">
        <v>0</v>
      </c>
      <c r="AE19" s="281">
        <v>0</v>
      </c>
      <c r="AF19" s="281">
        <v>0</v>
      </c>
      <c r="AG19" s="281">
        <v>0</v>
      </c>
      <c r="AH19" s="280">
        <v>46.887</v>
      </c>
      <c r="AI19" s="280">
        <v>0</v>
      </c>
      <c r="AJ19" s="281">
        <v>0</v>
      </c>
      <c r="AK19" s="281">
        <v>0</v>
      </c>
      <c r="AL19" s="281">
        <v>0</v>
      </c>
      <c r="AM19" s="281">
        <v>0</v>
      </c>
      <c r="AN19" s="281">
        <v>0</v>
      </c>
      <c r="AO19" s="250">
        <v>0</v>
      </c>
      <c r="AP19" s="250">
        <v>0</v>
      </c>
      <c r="AQ19" s="250">
        <v>0</v>
      </c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</row>
    <row r="20" ht="28.800000000000001" customHeight="1">
      <c r="A20" s="2"/>
      <c r="B20" s="193" t="s">
        <v>63</v>
      </c>
      <c r="C20" s="282" t="s">
        <v>82</v>
      </c>
      <c r="D20" s="193" t="s">
        <v>83</v>
      </c>
      <c r="E20" s="249">
        <v>0</v>
      </c>
      <c r="F20" s="249">
        <v>0</v>
      </c>
      <c r="G20" s="250">
        <v>0</v>
      </c>
      <c r="H20" s="250">
        <v>0</v>
      </c>
      <c r="I20" s="250">
        <v>0</v>
      </c>
      <c r="J20" s="250">
        <v>0</v>
      </c>
      <c r="K20" s="249">
        <v>0</v>
      </c>
      <c r="L20" s="249">
        <v>0</v>
      </c>
      <c r="M20" s="250">
        <v>0</v>
      </c>
      <c r="N20" s="250">
        <v>0</v>
      </c>
      <c r="O20" s="250">
        <v>0</v>
      </c>
      <c r="P20" s="250">
        <v>0</v>
      </c>
      <c r="Q20" s="249">
        <v>0</v>
      </c>
      <c r="R20" s="249">
        <v>31.679733769999999</v>
      </c>
      <c r="S20" s="250">
        <v>0</v>
      </c>
      <c r="T20" s="250">
        <v>0</v>
      </c>
      <c r="U20" s="250">
        <v>0</v>
      </c>
      <c r="V20" s="250">
        <v>0</v>
      </c>
      <c r="W20" s="250">
        <v>2</v>
      </c>
      <c r="X20" s="250">
        <v>1</v>
      </c>
      <c r="Y20" s="250">
        <v>3</v>
      </c>
      <c r="Z20" s="250">
        <v>0</v>
      </c>
      <c r="AA20" s="249">
        <v>0</v>
      </c>
      <c r="AB20" s="249">
        <v>0</v>
      </c>
      <c r="AC20" s="250">
        <v>0</v>
      </c>
      <c r="AD20" s="250">
        <v>0</v>
      </c>
      <c r="AE20" s="250">
        <v>0</v>
      </c>
      <c r="AF20" s="250">
        <v>0</v>
      </c>
      <c r="AG20" s="250">
        <v>0</v>
      </c>
      <c r="AH20" s="249">
        <v>0</v>
      </c>
      <c r="AI20" s="249">
        <v>31.679733769999999</v>
      </c>
      <c r="AJ20" s="250">
        <v>0</v>
      </c>
      <c r="AK20" s="250">
        <v>2</v>
      </c>
      <c r="AL20" s="250">
        <v>1</v>
      </c>
      <c r="AM20" s="250">
        <v>3</v>
      </c>
      <c r="AN20" s="250">
        <v>0</v>
      </c>
      <c r="AO20" s="250">
        <v>0</v>
      </c>
      <c r="AP20" s="250">
        <v>0</v>
      </c>
      <c r="AQ20" s="250">
        <v>0</v>
      </c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</row>
    <row r="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</row>
    <row r="28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</row>
    <row r="29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</sheetData>
  <mergeCells count="22">
    <mergeCell ref="AH1:AQ1"/>
    <mergeCell ref="AG2:AQ2"/>
    <mergeCell ref="B3:AN3"/>
    <mergeCell ref="B4:AN4"/>
    <mergeCell ref="B5:AQ5"/>
    <mergeCell ref="B6:AQ6"/>
    <mergeCell ref="B8:AQ8"/>
    <mergeCell ref="B9:AQ9"/>
    <mergeCell ref="B10:B13"/>
    <mergeCell ref="C10:C13"/>
    <mergeCell ref="D10:D13"/>
    <mergeCell ref="E10:AQ10"/>
    <mergeCell ref="E11:J11"/>
    <mergeCell ref="K11:P11"/>
    <mergeCell ref="Q11:Z11"/>
    <mergeCell ref="AA11:AG11"/>
    <mergeCell ref="AH11:AQ11"/>
    <mergeCell ref="F12:J12"/>
    <mergeCell ref="L12:P12"/>
    <mergeCell ref="R12:Z12"/>
    <mergeCell ref="AB12:AG12"/>
    <mergeCell ref="AI12:AQ12"/>
  </mergeCells>
  <printOptions headings="0" gridLines="0"/>
  <pageMargins left="0.15748031496062992" right="0.15748031496062992" top="1.0599999999999998" bottom="0.19685039370078738" header="0.19685039370078738" footer="0.15748031496062992"/>
  <pageSetup paperSize="9" scale="3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5">
    <outlinePr applyStyles="0" summaryBelow="1" summaryRight="1" showOutlineSymbols="1"/>
    <pageSetUpPr autoPageBreaks="1" fitToPage="1"/>
  </sheetPr>
  <sheetViews>
    <sheetView showZeros="0" view="normal" topLeftCell="A6" zoomScale="60" workbookViewId="0">
      <selection activeCell="A6" activeCellId="0" sqref="A6:AL6"/>
    </sheetView>
  </sheetViews>
  <sheetFormatPr defaultColWidth="9" defaultRowHeight="15"/>
  <cols>
    <col customWidth="1" min="1" max="1" style="284" width="8.50390625"/>
    <col customWidth="1" min="2" max="2" style="284" width="64.875"/>
    <col customWidth="1" min="3" max="3" style="284" width="12.75390625"/>
    <col customWidth="1" min="4" max="4" style="284" width="60.77734375"/>
    <col customWidth="1" min="5" max="5" style="285" width="10.75390625"/>
    <col customWidth="1" min="6" max="6" style="285" width="12.625"/>
    <col customWidth="1" min="7" max="7" style="285" width="10.125"/>
    <col customWidth="1" min="8" max="8" style="285" width="10.25390625"/>
    <col customWidth="1" min="9" max="10" style="285" width="11.50390625"/>
    <col customWidth="1" min="11" max="12" style="284" width="6"/>
    <col customWidth="1" min="13" max="13" style="284" width="7.6640625"/>
    <col customWidth="1" min="14" max="14" style="2" width="6.6640625"/>
    <col customWidth="1" min="15" max="15" style="2" width="5.88671875"/>
    <col customWidth="1" min="16" max="16" style="2" width="6.77734375"/>
    <col min="17" max="16384" style="2" width="9"/>
  </cols>
  <sheetData>
    <row r="1" ht="34.149999999999999" customHeight="1">
      <c r="D1" s="286"/>
      <c r="E1" s="287" t="str">
        <f>'0'!AB8</f>
        <v xml:space="preserve">Приложение № 6 к приказу  </v>
      </c>
      <c r="F1" s="287"/>
      <c r="G1" s="287"/>
      <c r="H1" s="287"/>
      <c r="I1" s="287"/>
      <c r="J1" s="287"/>
      <c r="K1" s="287"/>
      <c r="L1" s="287"/>
      <c r="N1" s="2"/>
      <c r="O1" s="2"/>
      <c r="P1" s="2"/>
      <c r="Q1" s="2"/>
      <c r="R1" s="2"/>
      <c r="S1" s="2"/>
    </row>
    <row r="2" s="288" customFormat="1" ht="35.25" customHeight="1">
      <c r="A2" s="288"/>
      <c r="B2" s="288"/>
      <c r="C2" s="288"/>
      <c r="D2" s="288"/>
      <c r="E2" s="289" t="str">
        <f>'0'!AC1</f>
        <v xml:space="preserve">Минпромэнерго Чувашии от 01.11.2024 № 01-04/93</v>
      </c>
      <c r="F2" s="289"/>
      <c r="G2" s="289"/>
      <c r="H2" s="289"/>
      <c r="I2" s="289"/>
      <c r="J2" s="289"/>
      <c r="K2" s="289"/>
      <c r="L2" s="289"/>
      <c r="M2" s="290"/>
      <c r="N2" s="288"/>
      <c r="O2" s="288"/>
      <c r="P2" s="288"/>
      <c r="Q2" s="288"/>
      <c r="R2" s="288"/>
      <c r="S2" s="288"/>
    </row>
    <row r="3" ht="30.050000000000001" customHeight="1">
      <c r="A3" s="291" t="s">
        <v>122</v>
      </c>
      <c r="B3" s="291"/>
      <c r="C3" s="291"/>
      <c r="D3" s="291"/>
      <c r="E3" s="291"/>
      <c r="F3" s="291"/>
      <c r="G3" s="291"/>
      <c r="H3" s="291"/>
      <c r="I3" s="291"/>
      <c r="J3" s="29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ht="30.25" customHeight="1">
      <c r="A4" s="292" t="s">
        <v>212</v>
      </c>
      <c r="B4" s="292"/>
      <c r="C4" s="292"/>
      <c r="D4" s="292"/>
      <c r="E4" s="292"/>
      <c r="F4" s="292"/>
      <c r="G4" s="292"/>
      <c r="H4" s="292"/>
      <c r="I4" s="292"/>
      <c r="J4" s="292"/>
      <c r="K4" s="293"/>
      <c r="L4" s="293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ht="5.9500000000000002" hidden="1" customHeight="1">
      <c r="A5" s="294"/>
      <c r="B5" s="294"/>
      <c r="C5" s="294"/>
      <c r="D5" s="294"/>
      <c r="E5" s="295"/>
      <c r="F5" s="295"/>
      <c r="G5" s="295"/>
      <c r="H5" s="295"/>
      <c r="I5" s="295"/>
      <c r="J5" s="295"/>
      <c r="K5" s="296"/>
      <c r="L5" s="29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ht="29.300000000000001" customHeight="1">
      <c r="A6" s="297" t="str">
        <f>'0'!AB10</f>
        <v xml:space="preserve">Акционерное общество «Чувашская энергосбытовая компания» </v>
      </c>
      <c r="B6" s="297"/>
      <c r="C6" s="297"/>
      <c r="D6" s="297"/>
      <c r="E6" s="297"/>
      <c r="F6" s="297"/>
      <c r="G6" s="297"/>
      <c r="H6" s="297"/>
      <c r="I6" s="297"/>
      <c r="J6" s="297"/>
      <c r="K6" s="298"/>
      <c r="L6" s="298"/>
      <c r="M6" s="299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ht="15.050000000000001" customHeight="1">
      <c r="A7" s="300" t="s">
        <v>213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1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ht="16.899999999999999" hidden="1">
      <c r="A8" s="302"/>
      <c r="B8" s="302"/>
      <c r="C8" s="302"/>
      <c r="D8" s="302"/>
      <c r="E8" s="303"/>
      <c r="F8" s="303"/>
      <c r="G8" s="303"/>
      <c r="H8" s="303"/>
      <c r="I8" s="303"/>
      <c r="J8" s="303"/>
      <c r="K8" s="304"/>
      <c r="L8" s="304"/>
      <c r="N8" s="2"/>
      <c r="O8" s="2"/>
      <c r="P8" s="2"/>
      <c r="Q8" s="2"/>
      <c r="R8" s="2"/>
      <c r="S8" s="2"/>
      <c r="T8" s="2"/>
      <c r="U8" s="2"/>
      <c r="V8" s="2"/>
      <c r="W8" s="2"/>
      <c r="AD8" s="2"/>
    </row>
    <row r="9" hidden="1">
      <c r="A9" s="305"/>
      <c r="B9" s="305"/>
      <c r="C9" s="305"/>
      <c r="D9" s="305"/>
      <c r="E9" s="306"/>
      <c r="F9" s="306"/>
      <c r="G9" s="306"/>
      <c r="H9" s="306"/>
      <c r="I9" s="306"/>
      <c r="J9" s="306"/>
      <c r="K9" s="305"/>
      <c r="L9" s="305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ht="15.65" customHeight="1">
      <c r="A10" s="307" t="s">
        <v>157</v>
      </c>
      <c r="B10" s="235" t="s">
        <v>4</v>
      </c>
      <c r="C10" s="235" t="s">
        <v>214</v>
      </c>
      <c r="D10" s="266" t="s">
        <v>215</v>
      </c>
      <c r="E10" s="308" t="s">
        <v>216</v>
      </c>
      <c r="F10" s="309"/>
      <c r="G10" s="309"/>
      <c r="H10" s="309"/>
      <c r="I10" s="309"/>
      <c r="J10" s="310"/>
      <c r="N10" s="2"/>
      <c r="O10" s="2"/>
      <c r="Q10" s="2"/>
      <c r="R10" s="2"/>
      <c r="S10" s="2"/>
      <c r="T10" s="2"/>
      <c r="U10" s="2"/>
    </row>
    <row r="11" ht="15.65" customHeight="1">
      <c r="A11" s="307"/>
      <c r="B11" s="235"/>
      <c r="C11" s="235"/>
      <c r="D11" s="311"/>
      <c r="E11" s="312" t="s">
        <v>217</v>
      </c>
      <c r="F11" s="313" t="s">
        <v>218</v>
      </c>
      <c r="G11" s="313" t="s">
        <v>219</v>
      </c>
      <c r="H11" s="313" t="s">
        <v>220</v>
      </c>
      <c r="I11" s="313" t="s">
        <v>221</v>
      </c>
      <c r="J11" s="314" t="s">
        <v>222</v>
      </c>
      <c r="Q11" s="2"/>
      <c r="R11" s="2"/>
      <c r="S11" s="2"/>
      <c r="T11" s="2"/>
      <c r="U11" s="2"/>
    </row>
    <row r="12" ht="35.700000000000003" customHeight="1">
      <c r="A12" s="307"/>
      <c r="B12" s="235"/>
      <c r="C12" s="235"/>
      <c r="D12" s="315" t="s">
        <v>24</v>
      </c>
      <c r="E12" s="316" t="s">
        <v>223</v>
      </c>
      <c r="F12" s="316" t="s">
        <v>223</v>
      </c>
      <c r="G12" s="316" t="s">
        <v>223</v>
      </c>
      <c r="H12" s="316" t="s">
        <v>223</v>
      </c>
      <c r="I12" s="316" t="s">
        <v>223</v>
      </c>
      <c r="J12" s="316" t="s">
        <v>24</v>
      </c>
      <c r="Q12" s="2"/>
      <c r="R12" s="2"/>
      <c r="S12" s="2"/>
      <c r="T12" s="2"/>
      <c r="U12" s="2"/>
    </row>
    <row r="13" ht="12.6" customHeight="1">
      <c r="A13" s="307"/>
      <c r="B13" s="235"/>
      <c r="C13" s="262"/>
      <c r="D13" s="317" t="s">
        <v>224</v>
      </c>
      <c r="E13" s="264" t="s">
        <v>135</v>
      </c>
      <c r="F13" s="235" t="s">
        <v>135</v>
      </c>
      <c r="G13" s="235" t="s">
        <v>135</v>
      </c>
      <c r="H13" s="235" t="s">
        <v>135</v>
      </c>
      <c r="I13" s="235" t="s">
        <v>135</v>
      </c>
      <c r="J13" s="235" t="s">
        <v>135</v>
      </c>
      <c r="Q13" s="2"/>
      <c r="R13" s="2"/>
      <c r="S13" s="2"/>
      <c r="T13" s="2"/>
      <c r="U13" s="2"/>
    </row>
    <row r="14">
      <c r="A14" s="318">
        <v>1</v>
      </c>
      <c r="B14" s="318">
        <v>2</v>
      </c>
      <c r="C14" s="318">
        <v>3</v>
      </c>
      <c r="D14" s="319">
        <v>4</v>
      </c>
      <c r="E14" s="320" t="s">
        <v>136</v>
      </c>
      <c r="F14" s="321" t="s">
        <v>139</v>
      </c>
      <c r="G14" s="321" t="s">
        <v>142</v>
      </c>
      <c r="H14" s="321" t="s">
        <v>145</v>
      </c>
      <c r="I14" s="321" t="s">
        <v>148</v>
      </c>
      <c r="J14" s="322" t="s">
        <v>152</v>
      </c>
      <c r="Q14" s="2"/>
      <c r="R14" s="2"/>
      <c r="S14" s="2"/>
      <c r="T14" s="2"/>
      <c r="U14" s="2"/>
    </row>
    <row r="15">
      <c r="A15" s="140" t="s">
        <v>61</v>
      </c>
      <c r="B15" s="278" t="s">
        <v>62</v>
      </c>
      <c r="C15" s="323"/>
      <c r="D15" s="324"/>
      <c r="E15" s="325">
        <v>3548</v>
      </c>
      <c r="F15" s="326">
        <f>SUM(F16:F43)</f>
        <v>5984</v>
      </c>
      <c r="G15" s="326">
        <f>SUM(G16:G43)</f>
        <v>6057</v>
      </c>
      <c r="H15" s="326">
        <f>SUM(H16:H43)</f>
        <v>6141</v>
      </c>
      <c r="I15" s="326">
        <f>SUM(I16:I43)</f>
        <v>6240</v>
      </c>
      <c r="J15" s="327">
        <f>SUM(J16:J43)</f>
        <v>27970</v>
      </c>
      <c r="N15" s="2"/>
      <c r="O15" s="2"/>
      <c r="Q15" s="2"/>
      <c r="R15" s="2"/>
      <c r="S15" s="2"/>
      <c r="T15" s="2"/>
      <c r="U15" s="2"/>
    </row>
    <row r="16" ht="13.800000000000001" customHeight="1">
      <c r="A16" s="193" t="s">
        <v>63</v>
      </c>
      <c r="B16" s="328" t="s">
        <v>64</v>
      </c>
      <c r="C16" s="193" t="s">
        <v>65</v>
      </c>
      <c r="D16" s="329" t="s">
        <v>225</v>
      </c>
      <c r="E16" s="330">
        <v>80</v>
      </c>
      <c r="F16" s="331">
        <v>0</v>
      </c>
      <c r="G16" s="331">
        <v>0</v>
      </c>
      <c r="H16" s="331">
        <v>0</v>
      </c>
      <c r="I16" s="331"/>
      <c r="J16" s="330">
        <f t="shared" ref="J16:J43" si="11">SUM(E16:I16)</f>
        <v>80</v>
      </c>
      <c r="N16" s="2"/>
      <c r="O16" s="2"/>
      <c r="Q16" s="2"/>
    </row>
    <row r="17" ht="13.800000000000001" customHeight="1">
      <c r="A17" s="193" t="s">
        <v>63</v>
      </c>
      <c r="B17" s="328" t="s">
        <v>66</v>
      </c>
      <c r="C17" s="193" t="s">
        <v>226</v>
      </c>
      <c r="D17" s="329" t="s">
        <v>227</v>
      </c>
      <c r="E17" s="330"/>
      <c r="F17" s="330">
        <v>85</v>
      </c>
      <c r="G17" s="330"/>
      <c r="H17" s="330"/>
      <c r="I17" s="330"/>
      <c r="J17" s="330">
        <f t="shared" si="11"/>
        <v>85</v>
      </c>
      <c r="K17" s="284"/>
      <c r="L17" s="284"/>
      <c r="M17" s="284"/>
      <c r="N17" s="2"/>
      <c r="O17" s="2"/>
      <c r="Q17" s="2"/>
    </row>
    <row r="18" ht="15.65" customHeight="1">
      <c r="A18" s="193" t="s">
        <v>63</v>
      </c>
      <c r="B18" s="328" t="s">
        <v>68</v>
      </c>
      <c r="C18" s="193" t="s">
        <v>69</v>
      </c>
      <c r="D18" s="329" t="s">
        <v>225</v>
      </c>
      <c r="E18" s="330">
        <v>0</v>
      </c>
      <c r="F18" s="330">
        <v>0</v>
      </c>
      <c r="G18" s="330">
        <v>90</v>
      </c>
      <c r="H18" s="330">
        <v>0</v>
      </c>
      <c r="I18" s="330"/>
      <c r="J18" s="330">
        <f t="shared" si="11"/>
        <v>90</v>
      </c>
      <c r="N18" s="2"/>
      <c r="O18" s="2"/>
      <c r="Q18" s="2"/>
    </row>
    <row r="19" ht="13.800000000000001" customHeight="1">
      <c r="A19" s="332" t="s">
        <v>63</v>
      </c>
      <c r="B19" s="333" t="s">
        <v>70</v>
      </c>
      <c r="C19" s="332" t="s">
        <v>71</v>
      </c>
      <c r="D19" s="329" t="s">
        <v>228</v>
      </c>
      <c r="E19" s="330">
        <v>2901</v>
      </c>
      <c r="F19" s="330">
        <v>4711</v>
      </c>
      <c r="G19" s="330">
        <v>3969</v>
      </c>
      <c r="H19" s="330">
        <v>5075</v>
      </c>
      <c r="I19" s="330">
        <v>4671</v>
      </c>
      <c r="J19" s="330">
        <f t="shared" si="11"/>
        <v>21327</v>
      </c>
      <c r="N19" s="2"/>
      <c r="O19" s="2"/>
      <c r="Q19" s="2"/>
    </row>
    <row r="20" ht="28.199999999999999" customHeight="1">
      <c r="A20" s="334"/>
      <c r="B20" s="335"/>
      <c r="C20" s="334"/>
      <c r="D20" s="329" t="s">
        <v>229</v>
      </c>
      <c r="E20" s="330">
        <v>103</v>
      </c>
      <c r="F20" s="330">
        <v>158</v>
      </c>
      <c r="G20" s="330">
        <v>263</v>
      </c>
      <c r="H20" s="330">
        <v>183</v>
      </c>
      <c r="I20" s="330">
        <v>261</v>
      </c>
      <c r="J20" s="330">
        <f t="shared" si="11"/>
        <v>968</v>
      </c>
      <c r="N20" s="2"/>
      <c r="O20" s="2"/>
      <c r="Q20" s="2"/>
    </row>
    <row r="21" ht="28.800000000000001" customHeight="1">
      <c r="A21" s="334"/>
      <c r="B21" s="335"/>
      <c r="C21" s="334"/>
      <c r="D21" s="329" t="s">
        <v>230</v>
      </c>
      <c r="E21" s="330">
        <v>285</v>
      </c>
      <c r="F21" s="330">
        <v>256</v>
      </c>
      <c r="G21" s="330">
        <v>432</v>
      </c>
      <c r="H21" s="330">
        <v>194</v>
      </c>
      <c r="I21" s="330">
        <v>298</v>
      </c>
      <c r="J21" s="330">
        <f t="shared" si="11"/>
        <v>1465</v>
      </c>
      <c r="N21" s="2"/>
      <c r="O21" s="2"/>
      <c r="Q21" s="2"/>
    </row>
    <row r="22" ht="12" customHeight="1">
      <c r="A22" s="334"/>
      <c r="B22" s="335"/>
      <c r="C22" s="334"/>
      <c r="D22" s="329" t="s">
        <v>231</v>
      </c>
      <c r="E22" s="330">
        <v>168</v>
      </c>
      <c r="F22" s="330">
        <v>768</v>
      </c>
      <c r="G22" s="330">
        <v>1296</v>
      </c>
      <c r="H22" s="330">
        <v>582</v>
      </c>
      <c r="I22" s="330">
        <v>894</v>
      </c>
      <c r="J22" s="330">
        <f t="shared" si="11"/>
        <v>3708</v>
      </c>
      <c r="N22" s="2"/>
      <c r="O22" s="2"/>
      <c r="Q22" s="2"/>
    </row>
    <row r="23">
      <c r="A23" s="193" t="s">
        <v>63</v>
      </c>
      <c r="B23" s="328" t="s">
        <v>72</v>
      </c>
      <c r="C23" s="193" t="s">
        <v>73</v>
      </c>
      <c r="D23" s="329"/>
      <c r="E23" s="330"/>
      <c r="F23" s="330">
        <v>0</v>
      </c>
      <c r="G23" s="330">
        <v>0</v>
      </c>
      <c r="H23" s="330">
        <v>0</v>
      </c>
      <c r="I23" s="330"/>
      <c r="J23" s="330">
        <f t="shared" si="11"/>
        <v>0</v>
      </c>
      <c r="N23" s="2"/>
      <c r="O23" s="2"/>
      <c r="Q23" s="2"/>
    </row>
    <row r="24" ht="27.600000000000001" customHeight="1">
      <c r="A24" s="193" t="s">
        <v>63</v>
      </c>
      <c r="B24" s="328" t="s">
        <v>74</v>
      </c>
      <c r="C24" s="193" t="s">
        <v>75</v>
      </c>
      <c r="D24" s="329" t="s">
        <v>232</v>
      </c>
      <c r="E24" s="330">
        <v>1</v>
      </c>
      <c r="F24" s="330">
        <v>0</v>
      </c>
      <c r="G24" s="330">
        <v>0</v>
      </c>
      <c r="H24" s="330">
        <v>0</v>
      </c>
      <c r="I24" s="330"/>
      <c r="J24" s="330">
        <f t="shared" si="11"/>
        <v>1</v>
      </c>
      <c r="N24" s="2"/>
      <c r="O24" s="2"/>
      <c r="Q24" s="2"/>
    </row>
    <row r="25">
      <c r="A25" s="193" t="s">
        <v>63</v>
      </c>
      <c r="B25" s="328" t="s">
        <v>76</v>
      </c>
      <c r="C25" s="193" t="s">
        <v>77</v>
      </c>
      <c r="D25" s="329" t="s">
        <v>225</v>
      </c>
      <c r="E25" s="330">
        <v>0</v>
      </c>
      <c r="F25" s="330">
        <v>0</v>
      </c>
      <c r="G25" s="330">
        <v>0</v>
      </c>
      <c r="H25" s="330">
        <v>100</v>
      </c>
      <c r="I25" s="330"/>
      <c r="J25" s="330">
        <f t="shared" si="11"/>
        <v>100</v>
      </c>
      <c r="N25" s="2"/>
      <c r="O25" s="2"/>
      <c r="Q25" s="2"/>
    </row>
    <row r="26" ht="15" customHeight="1">
      <c r="A26" s="193" t="s">
        <v>63</v>
      </c>
      <c r="B26" s="328" t="s">
        <v>233</v>
      </c>
      <c r="C26" s="193" t="s">
        <v>234</v>
      </c>
      <c r="D26" s="329" t="s">
        <v>235</v>
      </c>
      <c r="E26" s="330">
        <v>0</v>
      </c>
      <c r="F26" s="330">
        <v>0</v>
      </c>
      <c r="G26" s="330">
        <v>0</v>
      </c>
      <c r="H26" s="330">
        <v>0</v>
      </c>
      <c r="I26" s="330"/>
      <c r="J26" s="330">
        <f t="shared" si="11"/>
        <v>0</v>
      </c>
      <c r="N26" s="2"/>
      <c r="O26" s="2"/>
      <c r="Q26" s="2"/>
    </row>
    <row r="27" ht="28.800000000000001" customHeight="1">
      <c r="A27" s="193" t="s">
        <v>63</v>
      </c>
      <c r="B27" s="328" t="s">
        <v>78</v>
      </c>
      <c r="C27" s="336" t="s">
        <v>79</v>
      </c>
      <c r="D27" s="329"/>
      <c r="E27" s="330">
        <v>0</v>
      </c>
      <c r="F27" s="330">
        <v>0</v>
      </c>
      <c r="G27" s="330">
        <v>0</v>
      </c>
      <c r="H27" s="330">
        <v>0</v>
      </c>
      <c r="I27" s="330">
        <v>0</v>
      </c>
      <c r="J27" s="330">
        <f t="shared" si="11"/>
        <v>0</v>
      </c>
      <c r="N27" s="2"/>
      <c r="O27" s="2"/>
      <c r="Q27" s="2"/>
    </row>
    <row r="28">
      <c r="A28" s="332" t="s">
        <v>63</v>
      </c>
      <c r="B28" s="333" t="s">
        <v>80</v>
      </c>
      <c r="C28" s="337" t="s">
        <v>81</v>
      </c>
      <c r="D28" s="329" t="s">
        <v>236</v>
      </c>
      <c r="E28" s="330">
        <v>4</v>
      </c>
      <c r="F28" s="330">
        <v>0</v>
      </c>
      <c r="G28" s="330">
        <v>0</v>
      </c>
      <c r="H28" s="330">
        <v>0</v>
      </c>
      <c r="I28" s="330">
        <v>0</v>
      </c>
      <c r="J28" s="330">
        <f t="shared" si="11"/>
        <v>4</v>
      </c>
      <c r="N28" s="2"/>
      <c r="O28" s="2"/>
      <c r="Q28" s="2"/>
    </row>
    <row r="29">
      <c r="A29" s="334"/>
      <c r="B29" s="338"/>
      <c r="C29" s="336"/>
      <c r="D29" s="329" t="s">
        <v>237</v>
      </c>
      <c r="E29" s="330">
        <v>1</v>
      </c>
      <c r="F29" s="330">
        <v>0</v>
      </c>
      <c r="G29" s="330">
        <v>0</v>
      </c>
      <c r="H29" s="330">
        <v>0</v>
      </c>
      <c r="I29" s="330">
        <v>0</v>
      </c>
      <c r="J29" s="330">
        <f t="shared" si="11"/>
        <v>1</v>
      </c>
      <c r="N29" s="2"/>
      <c r="O29" s="2"/>
      <c r="Q29" s="2"/>
    </row>
    <row r="30">
      <c r="A30" s="339"/>
      <c r="B30" s="340"/>
      <c r="C30" s="341"/>
      <c r="D30" s="329" t="s">
        <v>238</v>
      </c>
      <c r="E30" s="330">
        <v>5</v>
      </c>
      <c r="F30" s="330">
        <v>0</v>
      </c>
      <c r="G30" s="330">
        <v>0</v>
      </c>
      <c r="H30" s="330">
        <v>0</v>
      </c>
      <c r="I30" s="330">
        <v>0</v>
      </c>
      <c r="J30" s="330">
        <f t="shared" si="11"/>
        <v>5</v>
      </c>
      <c r="N30" s="2"/>
      <c r="O30" s="2"/>
      <c r="Q30" s="2"/>
    </row>
    <row r="31">
      <c r="A31" s="332" t="s">
        <v>63</v>
      </c>
      <c r="B31" s="333" t="s">
        <v>82</v>
      </c>
      <c r="C31" s="337" t="s">
        <v>83</v>
      </c>
      <c r="D31" s="329" t="s">
        <v>236</v>
      </c>
      <c r="E31" s="330">
        <v>0</v>
      </c>
      <c r="F31" s="330">
        <v>2</v>
      </c>
      <c r="G31" s="330">
        <v>0</v>
      </c>
      <c r="H31" s="330">
        <v>0</v>
      </c>
      <c r="I31" s="330">
        <v>0</v>
      </c>
      <c r="J31" s="330">
        <f t="shared" si="11"/>
        <v>2</v>
      </c>
      <c r="N31" s="2"/>
      <c r="O31" s="2"/>
      <c r="Q31" s="2"/>
    </row>
    <row r="32">
      <c r="A32" s="334"/>
      <c r="B32" s="338"/>
      <c r="C32" s="336"/>
      <c r="D32" s="329" t="s">
        <v>237</v>
      </c>
      <c r="E32" s="330">
        <v>0</v>
      </c>
      <c r="F32" s="330">
        <v>1</v>
      </c>
      <c r="G32" s="330">
        <v>0</v>
      </c>
      <c r="H32" s="330">
        <v>0</v>
      </c>
      <c r="I32" s="330">
        <v>0</v>
      </c>
      <c r="J32" s="330">
        <f t="shared" si="11"/>
        <v>1</v>
      </c>
      <c r="N32" s="2"/>
      <c r="O32" s="2"/>
      <c r="Q32" s="2"/>
    </row>
    <row r="33">
      <c r="A33" s="339"/>
      <c r="B33" s="340"/>
      <c r="C33" s="341"/>
      <c r="D33" s="329" t="s">
        <v>238</v>
      </c>
      <c r="E33" s="330">
        <v>0</v>
      </c>
      <c r="F33" s="330">
        <v>3</v>
      </c>
      <c r="G33" s="330">
        <v>0</v>
      </c>
      <c r="H33" s="330">
        <v>0</v>
      </c>
      <c r="I33" s="330">
        <v>0</v>
      </c>
      <c r="J33" s="330">
        <f t="shared" si="11"/>
        <v>3</v>
      </c>
      <c r="N33" s="2"/>
      <c r="O33" s="2"/>
      <c r="Q33" s="2"/>
    </row>
    <row r="34">
      <c r="A34" s="193" t="s">
        <v>63</v>
      </c>
      <c r="B34" s="333" t="s">
        <v>84</v>
      </c>
      <c r="C34" s="337" t="s">
        <v>85</v>
      </c>
      <c r="D34" s="329" t="s">
        <v>236</v>
      </c>
      <c r="E34" s="330">
        <v>0</v>
      </c>
      <c r="F34" s="330">
        <v>0</v>
      </c>
      <c r="G34" s="330">
        <v>2</v>
      </c>
      <c r="H34" s="330">
        <v>0</v>
      </c>
      <c r="I34" s="330">
        <v>0</v>
      </c>
      <c r="J34" s="330">
        <f t="shared" si="11"/>
        <v>2</v>
      </c>
      <c r="N34" s="2"/>
      <c r="O34" s="2"/>
      <c r="Q34" s="2"/>
    </row>
    <row r="35">
      <c r="A35" s="193"/>
      <c r="B35" s="338"/>
      <c r="C35" s="336"/>
      <c r="D35" s="329" t="s">
        <v>238</v>
      </c>
      <c r="E35" s="330">
        <v>0</v>
      </c>
      <c r="F35" s="330">
        <v>0</v>
      </c>
      <c r="G35" s="330">
        <v>3</v>
      </c>
      <c r="H35" s="330">
        <v>0</v>
      </c>
      <c r="I35" s="330">
        <v>0</v>
      </c>
      <c r="J35" s="330">
        <f t="shared" si="11"/>
        <v>3</v>
      </c>
      <c r="N35" s="2"/>
      <c r="O35" s="2"/>
      <c r="Q35" s="2"/>
    </row>
    <row r="36">
      <c r="A36" s="193"/>
      <c r="B36" s="340"/>
      <c r="C36" s="341"/>
      <c r="D36" s="329" t="s">
        <v>239</v>
      </c>
      <c r="E36" s="330">
        <v>0</v>
      </c>
      <c r="F36" s="330">
        <v>0</v>
      </c>
      <c r="G36" s="330">
        <v>2</v>
      </c>
      <c r="H36" s="330">
        <v>0</v>
      </c>
      <c r="I36" s="330">
        <v>0</v>
      </c>
      <c r="J36" s="330">
        <f t="shared" si="11"/>
        <v>2</v>
      </c>
      <c r="N36" s="2"/>
      <c r="O36" s="2"/>
      <c r="Q36" s="2"/>
    </row>
    <row r="37">
      <c r="A37" s="193" t="s">
        <v>63</v>
      </c>
      <c r="B37" s="333" t="s">
        <v>86</v>
      </c>
      <c r="C37" s="337" t="s">
        <v>87</v>
      </c>
      <c r="D37" s="329" t="s">
        <v>236</v>
      </c>
      <c r="E37" s="330">
        <v>0</v>
      </c>
      <c r="F37" s="330">
        <v>0</v>
      </c>
      <c r="G37" s="330">
        <v>0</v>
      </c>
      <c r="H37" s="330">
        <v>2</v>
      </c>
      <c r="I37" s="330">
        <v>0</v>
      </c>
      <c r="J37" s="330">
        <f t="shared" si="11"/>
        <v>2</v>
      </c>
      <c r="N37" s="2"/>
      <c r="O37" s="2"/>
      <c r="Q37" s="2"/>
    </row>
    <row r="38">
      <c r="A38" s="193"/>
      <c r="B38" s="338"/>
      <c r="C38" s="336"/>
      <c r="D38" s="329" t="s">
        <v>238</v>
      </c>
      <c r="E38" s="330">
        <v>0</v>
      </c>
      <c r="F38" s="330">
        <v>0</v>
      </c>
      <c r="G38" s="330">
        <v>0</v>
      </c>
      <c r="H38" s="330">
        <v>3</v>
      </c>
      <c r="I38" s="330">
        <v>0</v>
      </c>
      <c r="J38" s="330">
        <f t="shared" si="11"/>
        <v>3</v>
      </c>
      <c r="N38" s="2"/>
      <c r="O38" s="2"/>
      <c r="Q38" s="2"/>
    </row>
    <row r="39">
      <c r="A39" s="193"/>
      <c r="B39" s="340"/>
      <c r="C39" s="341"/>
      <c r="D39" s="329" t="s">
        <v>239</v>
      </c>
      <c r="E39" s="330">
        <v>0</v>
      </c>
      <c r="F39" s="330">
        <v>0</v>
      </c>
      <c r="G39" s="330">
        <v>0</v>
      </c>
      <c r="H39" s="330">
        <v>2</v>
      </c>
      <c r="I39" s="330">
        <v>0</v>
      </c>
      <c r="J39" s="330">
        <f t="shared" si="11"/>
        <v>2</v>
      </c>
      <c r="N39" s="2"/>
      <c r="O39" s="2"/>
      <c r="Q39" s="2"/>
    </row>
    <row r="40">
      <c r="A40" s="193" t="s">
        <v>63</v>
      </c>
      <c r="B40" s="333" t="s">
        <v>88</v>
      </c>
      <c r="C40" s="342" t="s">
        <v>89</v>
      </c>
      <c r="D40" s="329" t="s">
        <v>236</v>
      </c>
      <c r="E40" s="330">
        <v>0</v>
      </c>
      <c r="F40" s="343">
        <v>0</v>
      </c>
      <c r="G40" s="330">
        <v>0</v>
      </c>
      <c r="H40" s="343">
        <v>0</v>
      </c>
      <c r="I40" s="330">
        <v>2</v>
      </c>
      <c r="J40" s="330">
        <f t="shared" si="11"/>
        <v>2</v>
      </c>
      <c r="N40" s="2"/>
      <c r="O40" s="2"/>
      <c r="Q40" s="2"/>
    </row>
    <row r="41">
      <c r="A41" s="193"/>
      <c r="B41" s="338"/>
      <c r="C41" s="344"/>
      <c r="D41" s="329" t="s">
        <v>237</v>
      </c>
      <c r="E41" s="330">
        <v>0</v>
      </c>
      <c r="F41" s="330">
        <v>0</v>
      </c>
      <c r="G41" s="343">
        <v>0</v>
      </c>
      <c r="H41" s="330">
        <v>0</v>
      </c>
      <c r="I41" s="330">
        <v>1</v>
      </c>
      <c r="J41" s="330">
        <f t="shared" si="11"/>
        <v>1</v>
      </c>
      <c r="N41" s="2"/>
      <c r="O41" s="2"/>
      <c r="Q41" s="2"/>
    </row>
    <row r="42">
      <c r="A42" s="193"/>
      <c r="B42" s="340"/>
      <c r="C42" s="345"/>
      <c r="D42" s="329" t="s">
        <v>238</v>
      </c>
      <c r="E42" s="330">
        <v>0</v>
      </c>
      <c r="F42" s="343">
        <v>0</v>
      </c>
      <c r="G42" s="330">
        <v>0</v>
      </c>
      <c r="H42" s="343">
        <v>0</v>
      </c>
      <c r="I42" s="330">
        <v>3</v>
      </c>
      <c r="J42" s="330">
        <f t="shared" si="11"/>
        <v>3</v>
      </c>
      <c r="N42" s="2"/>
      <c r="O42" s="2"/>
      <c r="Q42" s="2"/>
    </row>
    <row r="43" ht="15" customHeight="1">
      <c r="A43" s="193" t="s">
        <v>63</v>
      </c>
      <c r="B43" s="328" t="s">
        <v>90</v>
      </c>
      <c r="C43" s="344" t="s">
        <v>91</v>
      </c>
      <c r="D43" s="329" t="s">
        <v>225</v>
      </c>
      <c r="E43" s="330">
        <v>0</v>
      </c>
      <c r="F43" s="330">
        <v>0</v>
      </c>
      <c r="G43" s="330">
        <v>0</v>
      </c>
      <c r="H43" s="330">
        <v>0</v>
      </c>
      <c r="I43" s="330">
        <v>110</v>
      </c>
      <c r="J43" s="330">
        <f t="shared" si="11"/>
        <v>110</v>
      </c>
      <c r="N43" s="2"/>
      <c r="O43" s="2"/>
      <c r="Q43" s="2"/>
    </row>
    <row r="44" ht="15">
      <c r="E44" s="285"/>
      <c r="F44" s="285"/>
      <c r="G44" s="285"/>
      <c r="H44" s="285"/>
      <c r="I44" s="285"/>
      <c r="J44" s="285"/>
      <c r="N44" s="2"/>
      <c r="O44" s="2"/>
      <c r="Q44" s="2"/>
    </row>
    <row r="45" ht="15">
      <c r="E45" s="285"/>
      <c r="F45" s="285"/>
      <c r="G45" s="285"/>
      <c r="H45" s="285"/>
      <c r="I45" s="285"/>
      <c r="J45" s="285"/>
      <c r="N45" s="2"/>
      <c r="O45" s="2"/>
      <c r="Q45" s="2"/>
    </row>
    <row r="46" ht="15">
      <c r="E46" s="285"/>
      <c r="F46" s="285"/>
      <c r="G46" s="285"/>
      <c r="H46" s="285"/>
      <c r="I46" s="285"/>
      <c r="J46" s="285"/>
      <c r="N46" s="2"/>
      <c r="O46" s="2"/>
      <c r="Q46" s="2"/>
    </row>
    <row r="47" ht="15">
      <c r="E47" s="285"/>
      <c r="F47" s="285"/>
      <c r="G47" s="285"/>
      <c r="H47" s="285"/>
      <c r="I47" s="285"/>
      <c r="J47" s="285"/>
      <c r="N47" s="2"/>
      <c r="O47" s="2"/>
      <c r="P47" s="2"/>
      <c r="Q47" s="2"/>
      <c r="R47" s="2"/>
    </row>
    <row r="48" ht="15">
      <c r="E48" s="285"/>
      <c r="F48" s="285"/>
      <c r="G48" s="285"/>
      <c r="H48" s="285"/>
      <c r="I48" s="285"/>
      <c r="J48" s="285"/>
      <c r="N48" s="2"/>
      <c r="O48" s="2"/>
      <c r="P48" s="2"/>
      <c r="Q48" s="2"/>
      <c r="R48" s="2"/>
    </row>
    <row r="49" ht="15">
      <c r="E49" s="285"/>
      <c r="F49" s="285"/>
      <c r="H49" s="285"/>
      <c r="J49" s="285"/>
      <c r="N49" s="2"/>
      <c r="O49" s="2"/>
      <c r="P49" s="2"/>
      <c r="Q49" s="2"/>
      <c r="R49" s="2"/>
    </row>
    <row r="50" ht="15">
      <c r="E50" s="285"/>
      <c r="F50" s="285"/>
      <c r="H50" s="285"/>
      <c r="J50" s="285"/>
      <c r="N50" s="2"/>
      <c r="O50" s="2"/>
      <c r="P50" s="2"/>
      <c r="Q50" s="2"/>
      <c r="R50" s="2"/>
    </row>
    <row r="51" ht="15">
      <c r="E51" s="285"/>
      <c r="F51" s="285"/>
      <c r="H51" s="285"/>
      <c r="J51" s="285"/>
      <c r="N51" s="2"/>
      <c r="O51" s="2"/>
      <c r="P51" s="2"/>
      <c r="Q51" s="2"/>
      <c r="R51" s="2"/>
    </row>
    <row r="52" ht="15">
      <c r="E52" s="285"/>
      <c r="F52" s="285"/>
      <c r="H52" s="285"/>
      <c r="J52" s="285"/>
      <c r="N52" s="2"/>
      <c r="O52" s="2"/>
      <c r="P52" s="2"/>
      <c r="Q52" s="2"/>
      <c r="R52" s="2"/>
    </row>
    <row r="53" ht="15">
      <c r="E53" s="285"/>
      <c r="F53" s="285"/>
      <c r="H53" s="285"/>
      <c r="J53" s="285"/>
      <c r="N53" s="2"/>
      <c r="O53" s="2"/>
      <c r="P53" s="2"/>
      <c r="Q53" s="2"/>
      <c r="R53" s="2"/>
    </row>
    <row r="54" ht="15">
      <c r="E54" s="285"/>
      <c r="F54" s="285"/>
      <c r="H54" s="285"/>
      <c r="J54" s="285"/>
      <c r="N54" s="2"/>
      <c r="O54" s="2"/>
      <c r="P54" s="2"/>
      <c r="Q54" s="2"/>
      <c r="R54" s="2"/>
    </row>
    <row r="55" ht="15">
      <c r="E55" s="285"/>
      <c r="F55" s="285"/>
      <c r="H55" s="285"/>
      <c r="J55" s="285"/>
      <c r="N55" s="2"/>
      <c r="O55" s="2"/>
      <c r="P55" s="2"/>
      <c r="Q55" s="2"/>
      <c r="R55" s="2"/>
    </row>
    <row r="56" ht="15">
      <c r="E56" s="285"/>
      <c r="F56" s="285"/>
      <c r="H56" s="285"/>
      <c r="J56" s="285"/>
      <c r="N56" s="2"/>
      <c r="O56" s="2"/>
      <c r="P56" s="2"/>
      <c r="Q56" s="2"/>
      <c r="R56" s="2"/>
    </row>
    <row r="57" ht="15">
      <c r="E57" s="285"/>
      <c r="F57" s="285"/>
      <c r="H57" s="285"/>
      <c r="J57" s="285"/>
      <c r="N57" s="2"/>
      <c r="O57" s="2"/>
      <c r="Q57" s="2"/>
    </row>
    <row r="58" ht="15">
      <c r="E58" s="285"/>
      <c r="F58" s="285"/>
      <c r="H58" s="285"/>
      <c r="J58" s="285"/>
      <c r="N58" s="2"/>
      <c r="O58" s="2"/>
      <c r="Q58" s="2"/>
    </row>
    <row r="59" ht="15">
      <c r="E59" s="285"/>
      <c r="F59" s="285"/>
      <c r="H59" s="285"/>
      <c r="J59" s="285"/>
      <c r="N59" s="2"/>
      <c r="O59" s="2"/>
      <c r="Q59" s="2"/>
    </row>
    <row r="60" ht="15"/>
    <row r="61" ht="15"/>
    <row r="62" ht="15"/>
  </sheetData>
  <mergeCells count="32">
    <mergeCell ref="E1:J1"/>
    <mergeCell ref="E2:J2"/>
    <mergeCell ref="A3:J3"/>
    <mergeCell ref="A4:J4"/>
    <mergeCell ref="A5:J5"/>
    <mergeCell ref="A6:J6"/>
    <mergeCell ref="A7:J7"/>
    <mergeCell ref="A8:J8"/>
    <mergeCell ref="A9:J9"/>
    <mergeCell ref="A10:A13"/>
    <mergeCell ref="B10:B13"/>
    <mergeCell ref="C10:C13"/>
    <mergeCell ref="D10:D11"/>
    <mergeCell ref="E10:J10"/>
    <mergeCell ref="A19:A22"/>
    <mergeCell ref="B19:B22"/>
    <mergeCell ref="C19:C22"/>
    <mergeCell ref="A28:A30"/>
    <mergeCell ref="B28:B30"/>
    <mergeCell ref="C28:C30"/>
    <mergeCell ref="A31:A33"/>
    <mergeCell ref="B31:B33"/>
    <mergeCell ref="C31:C33"/>
    <mergeCell ref="A34:A36"/>
    <mergeCell ref="B34:B36"/>
    <mergeCell ref="C34:C36"/>
    <mergeCell ref="A37:A39"/>
    <mergeCell ref="B37:B39"/>
    <mergeCell ref="C37:C39"/>
    <mergeCell ref="A40:A42"/>
    <mergeCell ref="B40:B42"/>
    <mergeCell ref="C40:C42"/>
  </mergeCells>
  <printOptions headings="0" gridLines="0"/>
  <pageMargins left="0.15748031496062992" right="0.15748031496062992" top="0.55118110236220474" bottom="0.19685039370078738" header="0.31496062992125984" footer="0.15748031496062992"/>
  <pageSetup paperSize="9" scale="62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6">
    <outlinePr applyStyles="0" summaryBelow="1" summaryRight="1" showOutlineSymbols="1"/>
    <pageSetUpPr autoPageBreaks="1" fitToPage="0"/>
  </sheetPr>
  <sheetViews>
    <sheetView topLeftCell="A34" zoomScale="100" workbookViewId="0">
      <selection activeCell="B65" activeCellId="0" sqref="B65"/>
    </sheetView>
  </sheetViews>
  <sheetFormatPr defaultRowHeight="15"/>
  <cols>
    <col customWidth="1" min="1" max="1" width="19.21875"/>
    <col customWidth="1" min="2" max="2" width="131"/>
  </cols>
  <sheetData>
    <row r="1" ht="16.300000000000001">
      <c r="A1" s="346">
        <v>0</v>
      </c>
      <c r="B1" s="347" t="s">
        <v>62</v>
      </c>
    </row>
    <row r="2" ht="16.300000000000001">
      <c r="A2" s="348">
        <v>0.10000000000000001</v>
      </c>
      <c r="B2" s="349" t="s">
        <v>240</v>
      </c>
    </row>
    <row r="3" ht="16.300000000000001">
      <c r="A3" s="348">
        <v>0.20000000000000001</v>
      </c>
      <c r="B3" s="349" t="s">
        <v>241</v>
      </c>
    </row>
    <row r="4" ht="16.300000000000001">
      <c r="A4" s="348">
        <v>0.29999999999999999</v>
      </c>
      <c r="B4" s="349" t="s">
        <v>242</v>
      </c>
    </row>
    <row r="5" ht="16.300000000000001">
      <c r="A5" s="348">
        <v>0.40000000000000002</v>
      </c>
      <c r="B5" s="349" t="s">
        <v>243</v>
      </c>
    </row>
    <row r="6" ht="16.300000000000001">
      <c r="A6" s="348">
        <v>0.5</v>
      </c>
      <c r="B6" s="349" t="s">
        <v>244</v>
      </c>
    </row>
    <row r="7" ht="16.300000000000001">
      <c r="A7" s="348">
        <v>0.59999999999999998</v>
      </c>
      <c r="B7" s="349" t="s">
        <v>245</v>
      </c>
    </row>
    <row r="8" ht="16.300000000000001">
      <c r="A8" s="348">
        <v>1</v>
      </c>
      <c r="B8" s="349" t="s">
        <v>246</v>
      </c>
    </row>
    <row r="9" ht="16.300000000000001">
      <c r="A9" s="348">
        <v>1.1000000000000001</v>
      </c>
      <c r="B9" s="349" t="s">
        <v>247</v>
      </c>
    </row>
    <row r="10" ht="16.300000000000001">
      <c r="A10" s="350">
        <v>36892</v>
      </c>
      <c r="B10" s="349" t="s">
        <v>248</v>
      </c>
    </row>
    <row r="11" ht="16.300000000000001">
      <c r="A11" s="348" t="s">
        <v>249</v>
      </c>
      <c r="B11" s="349" t="s">
        <v>250</v>
      </c>
    </row>
    <row r="12" ht="16.300000000000001">
      <c r="A12" s="348" t="s">
        <v>251</v>
      </c>
      <c r="B12" s="349" t="s">
        <v>252</v>
      </c>
    </row>
    <row r="13" ht="16.300000000000001">
      <c r="A13" s="348" t="s">
        <v>253</v>
      </c>
      <c r="B13" s="349" t="s">
        <v>254</v>
      </c>
    </row>
    <row r="14" ht="16.300000000000001">
      <c r="A14" s="350">
        <v>37257</v>
      </c>
      <c r="B14" s="349" t="s">
        <v>255</v>
      </c>
    </row>
    <row r="15" ht="30.699999999999999">
      <c r="A15" s="348" t="s">
        <v>256</v>
      </c>
      <c r="B15" s="349" t="s">
        <v>257</v>
      </c>
    </row>
    <row r="16" ht="16.300000000000001">
      <c r="A16" s="348" t="s">
        <v>258</v>
      </c>
      <c r="B16" s="349" t="s">
        <v>259</v>
      </c>
    </row>
    <row r="17" ht="16.300000000000001">
      <c r="A17" s="350">
        <v>37622</v>
      </c>
      <c r="B17" s="349" t="s">
        <v>260</v>
      </c>
    </row>
    <row r="18" ht="16.300000000000001">
      <c r="A18" s="348" t="s">
        <v>261</v>
      </c>
      <c r="B18" s="349" t="s">
        <v>262</v>
      </c>
    </row>
    <row r="19" ht="28.5">
      <c r="A19" s="348" t="s">
        <v>261</v>
      </c>
      <c r="B19" s="349" t="s">
        <v>263</v>
      </c>
    </row>
    <row r="20" ht="28.5">
      <c r="A20" s="348" t="s">
        <v>261</v>
      </c>
      <c r="B20" s="349" t="s">
        <v>264</v>
      </c>
    </row>
    <row r="21" ht="28.5">
      <c r="A21" s="348" t="s">
        <v>261</v>
      </c>
      <c r="B21" s="349" t="s">
        <v>265</v>
      </c>
    </row>
    <row r="22" ht="16.300000000000001">
      <c r="A22" s="348" t="s">
        <v>266</v>
      </c>
      <c r="B22" s="349" t="s">
        <v>262</v>
      </c>
    </row>
    <row r="23" ht="28.5">
      <c r="A23" s="348" t="s">
        <v>266</v>
      </c>
      <c r="B23" s="349" t="s">
        <v>263</v>
      </c>
    </row>
    <row r="24" ht="28.5">
      <c r="A24" s="348" t="s">
        <v>266</v>
      </c>
      <c r="B24" s="349" t="s">
        <v>264</v>
      </c>
    </row>
    <row r="25" ht="28.5">
      <c r="A25" s="348" t="s">
        <v>266</v>
      </c>
      <c r="B25" s="349" t="s">
        <v>267</v>
      </c>
    </row>
    <row r="26" ht="28.5">
      <c r="A26" s="350">
        <v>37987</v>
      </c>
      <c r="B26" s="349" t="s">
        <v>268</v>
      </c>
    </row>
    <row r="27" ht="28.5">
      <c r="A27" s="348" t="s">
        <v>269</v>
      </c>
      <c r="B27" s="349" t="s">
        <v>270</v>
      </c>
    </row>
    <row r="28" ht="28.5">
      <c r="A28" s="348" t="s">
        <v>271</v>
      </c>
      <c r="B28" s="349" t="s">
        <v>272</v>
      </c>
    </row>
    <row r="29" ht="16.300000000000001">
      <c r="A29" s="348">
        <v>1.2</v>
      </c>
      <c r="B29" s="349" t="s">
        <v>273</v>
      </c>
    </row>
    <row r="30" ht="30.699999999999999">
      <c r="A30" s="350">
        <v>36923</v>
      </c>
      <c r="B30" s="349" t="s">
        <v>274</v>
      </c>
    </row>
    <row r="31" ht="16.300000000000001">
      <c r="A31" s="348" t="s">
        <v>275</v>
      </c>
      <c r="B31" s="349" t="s">
        <v>276</v>
      </c>
    </row>
    <row r="32" ht="16.300000000000001">
      <c r="A32" s="348" t="s">
        <v>277</v>
      </c>
      <c r="B32" s="349" t="s">
        <v>278</v>
      </c>
    </row>
    <row r="33" ht="16.300000000000001">
      <c r="A33" s="350">
        <v>37288</v>
      </c>
      <c r="B33" s="349" t="s">
        <v>279</v>
      </c>
    </row>
    <row r="34" ht="16.300000000000001">
      <c r="A34" s="348" t="s">
        <v>280</v>
      </c>
      <c r="B34" s="349" t="s">
        <v>281</v>
      </c>
    </row>
    <row r="35" ht="16.300000000000001">
      <c r="A35" s="348" t="s">
        <v>282</v>
      </c>
      <c r="B35" s="349" t="s">
        <v>283</v>
      </c>
    </row>
    <row r="36" ht="16.300000000000001">
      <c r="A36" s="350">
        <v>37653</v>
      </c>
      <c r="B36" s="349" t="s">
        <v>284</v>
      </c>
    </row>
    <row r="37" ht="16.300000000000001">
      <c r="A37" s="348" t="s">
        <v>285</v>
      </c>
      <c r="B37" s="349" t="s">
        <v>286</v>
      </c>
    </row>
    <row r="38" ht="16.300000000000001">
      <c r="A38" s="348" t="s">
        <v>287</v>
      </c>
      <c r="B38" s="349" t="s">
        <v>288</v>
      </c>
    </row>
    <row r="39" ht="16.300000000000001">
      <c r="A39" s="348" t="s">
        <v>289</v>
      </c>
      <c r="B39" s="349" t="s">
        <v>290</v>
      </c>
    </row>
    <row r="40" ht="16.300000000000001">
      <c r="A40" s="348" t="s">
        <v>291</v>
      </c>
      <c r="B40" s="349" t="s">
        <v>292</v>
      </c>
    </row>
    <row r="41" ht="16.300000000000001">
      <c r="A41" s="348" t="s">
        <v>293</v>
      </c>
      <c r="B41" s="349" t="s">
        <v>294</v>
      </c>
    </row>
    <row r="42" ht="16.300000000000001">
      <c r="A42" s="348" t="s">
        <v>295</v>
      </c>
      <c r="B42" s="349" t="s">
        <v>296</v>
      </c>
    </row>
    <row r="43" ht="16.300000000000001">
      <c r="A43" s="348" t="s">
        <v>297</v>
      </c>
      <c r="B43" s="349" t="s">
        <v>298</v>
      </c>
    </row>
    <row r="44" ht="16.300000000000001">
      <c r="A44" s="348" t="s">
        <v>299</v>
      </c>
      <c r="B44" s="349" t="s">
        <v>300</v>
      </c>
    </row>
    <row r="45" ht="16.300000000000001">
      <c r="A45" s="350">
        <v>38018</v>
      </c>
      <c r="B45" s="349" t="s">
        <v>301</v>
      </c>
    </row>
    <row r="46" ht="16.300000000000001">
      <c r="A46" s="348" t="s">
        <v>302</v>
      </c>
      <c r="B46" s="349" t="s">
        <v>303</v>
      </c>
    </row>
    <row r="47" ht="16.300000000000001">
      <c r="A47" s="348" t="s">
        <v>304</v>
      </c>
      <c r="B47" s="349" t="s">
        <v>305</v>
      </c>
    </row>
    <row r="48" ht="30.699999999999999">
      <c r="A48" s="348">
        <v>1.3</v>
      </c>
      <c r="B48" s="349" t="s">
        <v>306</v>
      </c>
    </row>
    <row r="49" ht="16.300000000000001">
      <c r="A49" s="350">
        <v>36951</v>
      </c>
      <c r="B49" s="349" t="s">
        <v>307</v>
      </c>
    </row>
    <row r="50" ht="16.300000000000001">
      <c r="A50" s="350">
        <v>37316</v>
      </c>
      <c r="B50" s="349" t="s">
        <v>308</v>
      </c>
    </row>
    <row r="51" ht="16.300000000000001">
      <c r="A51" s="348">
        <v>1.3999999999999999</v>
      </c>
      <c r="B51" s="349" t="s">
        <v>309</v>
      </c>
    </row>
    <row r="52" ht="16.300000000000001">
      <c r="A52" s="348">
        <v>1.5</v>
      </c>
      <c r="B52" s="349" t="s">
        <v>310</v>
      </c>
    </row>
    <row r="53" ht="16.300000000000001">
      <c r="A53" s="348">
        <v>1.6000000000000001</v>
      </c>
      <c r="B53" s="349" t="s">
        <v>311</v>
      </c>
    </row>
  </sheetData>
  <autoFilter ref="B1:B54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7">
    <tabColor rgb="FF66FF33"/>
    <outlinePr applyStyles="0" summaryBelow="1" summaryRight="1" showOutlineSymbols="1"/>
    <pageSetUpPr autoPageBreaks="1" fitToPage="1"/>
  </sheetPr>
  <sheetViews>
    <sheetView showZeros="0" zoomScale="70" workbookViewId="0">
      <selection activeCell="H4" activeCellId="0" sqref="H4"/>
    </sheetView>
  </sheetViews>
  <sheetFormatPr defaultColWidth="9" defaultRowHeight="15" outlineLevelRow="1"/>
  <cols>
    <col customWidth="1" min="1" max="1" style="352" width="6.109375"/>
    <col customWidth="1" min="2" max="2" style="353" width="60.50390625"/>
    <col customWidth="1" min="3" max="3" style="354" width="10.33203125"/>
    <col customWidth="1" hidden="1" min="4" max="4" style="351" width="0.109375"/>
    <col customWidth="1" min="5" max="5" style="351" width="13.33203125"/>
    <col customWidth="1" min="6" max="7" style="351" width="12.77734375"/>
    <col customWidth="1" min="8" max="8" style="351" width="13.44140625"/>
    <col customWidth="1" min="9" max="9" style="351" width="13.6640625"/>
    <col customWidth="1" min="10" max="10" style="351" width="13.33203125"/>
    <col customWidth="1" min="11" max="11" style="351" width="1.44140625"/>
    <col customWidth="1" hidden="1" min="12" max="13" style="351" width="9"/>
    <col customWidth="1" min="14" max="14" style="351" width="15.00390625"/>
    <col min="15" max="16384" style="351" width="9"/>
  </cols>
  <sheetData>
    <row r="1" ht="21.75">
      <c r="D1" s="355"/>
      <c r="E1" s="356" t="str">
        <f>'0'!AB9</f>
        <v xml:space="preserve">Приложение № 7 к приказу  </v>
      </c>
      <c r="F1" s="356"/>
      <c r="G1" s="356"/>
      <c r="H1" s="356"/>
      <c r="I1" s="356"/>
      <c r="J1" s="356"/>
      <c r="K1" s="351"/>
    </row>
    <row r="2" ht="21.75" outlineLevel="1">
      <c r="E2" s="357" t="str">
        <f>'0'!AC1</f>
        <v xml:space="preserve">Минпромэнерго Чувашии от 01.11.2024 № 01-04/93</v>
      </c>
      <c r="F2" s="357"/>
      <c r="G2" s="357"/>
      <c r="H2" s="357"/>
      <c r="I2" s="357"/>
      <c r="J2" s="357"/>
      <c r="K2" s="351"/>
    </row>
    <row r="3" ht="17.25" outlineLevel="1">
      <c r="E3" s="358"/>
      <c r="F3" s="358"/>
      <c r="G3" s="358"/>
      <c r="H3" s="359"/>
      <c r="I3" s="359"/>
      <c r="J3" s="360"/>
      <c r="K3" s="351"/>
    </row>
    <row r="4" ht="17.25" outlineLevel="1">
      <c r="D4" s="361"/>
      <c r="E4" s="361"/>
      <c r="F4" s="361"/>
      <c r="G4" s="361"/>
      <c r="H4" s="362"/>
      <c r="I4" s="362"/>
      <c r="J4" s="360"/>
      <c r="K4" s="351"/>
    </row>
    <row r="5" outlineLevel="1">
      <c r="D5" s="363"/>
      <c r="E5" s="364"/>
      <c r="F5" s="364"/>
      <c r="G5" s="364"/>
      <c r="H5" s="364"/>
      <c r="I5" s="364"/>
      <c r="J5" s="365"/>
      <c r="K5" s="351"/>
    </row>
    <row r="6" ht="23.350000000000001" customHeight="1" outlineLevel="1">
      <c r="A6" s="366" t="s">
        <v>122</v>
      </c>
      <c r="B6" s="366"/>
      <c r="C6" s="366"/>
      <c r="D6" s="366"/>
      <c r="E6" s="366"/>
      <c r="F6" s="366"/>
      <c r="G6" s="366"/>
      <c r="H6" s="366"/>
      <c r="I6" s="366"/>
      <c r="J6" s="366"/>
      <c r="K6" s="351"/>
    </row>
    <row r="7" ht="22.699999999999999" customHeight="1" outlineLevel="1">
      <c r="A7" s="367" t="s">
        <v>312</v>
      </c>
      <c r="B7" s="367"/>
      <c r="C7" s="367"/>
      <c r="D7" s="367"/>
      <c r="E7" s="367"/>
      <c r="F7" s="367"/>
      <c r="G7" s="367"/>
      <c r="H7" s="367"/>
      <c r="I7" s="367"/>
      <c r="J7" s="367"/>
      <c r="K7" s="351"/>
    </row>
    <row r="8" ht="25.550000000000001" customHeight="1" outlineLevel="1">
      <c r="A8" s="368" t="str">
        <f>'0'!AB10</f>
        <v xml:space="preserve">Акционерное общество «Чувашская энергосбытовая компания» </v>
      </c>
      <c r="B8" s="368"/>
      <c r="C8" s="368"/>
      <c r="D8" s="368"/>
      <c r="E8" s="368"/>
      <c r="F8" s="368"/>
      <c r="G8" s="368"/>
      <c r="H8" s="368"/>
      <c r="I8" s="368"/>
      <c r="J8" s="368"/>
      <c r="K8" s="351"/>
    </row>
    <row r="9" ht="25.550000000000001" customHeight="1" outlineLevel="1">
      <c r="A9" s="369" t="s">
        <v>213</v>
      </c>
      <c r="B9" s="369"/>
      <c r="C9" s="369"/>
      <c r="D9" s="369"/>
      <c r="E9" s="369"/>
      <c r="F9" s="369"/>
      <c r="G9" s="369"/>
      <c r="H9" s="369"/>
      <c r="I9" s="369"/>
      <c r="J9" s="369"/>
      <c r="K9" s="351"/>
    </row>
    <row r="10" ht="25.550000000000001" customHeight="1" outlineLevel="1">
      <c r="A10" s="368"/>
      <c r="B10" s="370" t="s">
        <v>313</v>
      </c>
      <c r="C10" s="370"/>
      <c r="D10" s="370"/>
      <c r="E10" s="370"/>
      <c r="F10" s="370"/>
      <c r="G10" s="370"/>
      <c r="H10" s="370"/>
      <c r="I10" s="370"/>
      <c r="J10" s="368"/>
      <c r="K10" s="351"/>
    </row>
    <row r="11" ht="18.649999999999999" customHeight="1">
      <c r="K11" s="351"/>
    </row>
    <row r="12" ht="20.350000000000001" customHeight="1">
      <c r="A12" s="371" t="s">
        <v>314</v>
      </c>
      <c r="B12" s="372" t="s">
        <v>315</v>
      </c>
      <c r="C12" s="372" t="s">
        <v>316</v>
      </c>
      <c r="D12" s="372" t="s">
        <v>317</v>
      </c>
      <c r="E12" s="373" t="s">
        <v>126</v>
      </c>
      <c r="F12" s="373" t="s">
        <v>127</v>
      </c>
      <c r="G12" s="373" t="s">
        <v>128</v>
      </c>
      <c r="H12" s="373" t="s">
        <v>129</v>
      </c>
      <c r="I12" s="373" t="s">
        <v>130</v>
      </c>
      <c r="J12" s="373" t="s">
        <v>222</v>
      </c>
    </row>
    <row r="13" ht="69">
      <c r="A13" s="371"/>
      <c r="B13" s="372"/>
      <c r="C13" s="372"/>
      <c r="D13" s="374" t="s">
        <v>318</v>
      </c>
      <c r="E13" s="373" t="s">
        <v>319</v>
      </c>
      <c r="F13" s="373" t="s">
        <v>319</v>
      </c>
      <c r="G13" s="373" t="s">
        <v>319</v>
      </c>
      <c r="H13" s="373" t="s">
        <v>319</v>
      </c>
      <c r="I13" s="373" t="s">
        <v>319</v>
      </c>
      <c r="J13" s="373" t="s">
        <v>24</v>
      </c>
    </row>
    <row r="14" s="375" customFormat="1">
      <c r="A14" s="376">
        <v>1</v>
      </c>
      <c r="B14" s="377">
        <v>2</v>
      </c>
      <c r="C14" s="377">
        <v>3</v>
      </c>
      <c r="D14" s="378" t="s">
        <v>320</v>
      </c>
      <c r="E14" s="378" t="s">
        <v>321</v>
      </c>
      <c r="F14" s="379" t="s">
        <v>322</v>
      </c>
      <c r="G14" s="378" t="s">
        <v>323</v>
      </c>
      <c r="H14" s="378" t="s">
        <v>324</v>
      </c>
      <c r="I14" s="378" t="s">
        <v>325</v>
      </c>
      <c r="J14" s="378" t="s">
        <v>199</v>
      </c>
      <c r="S14" s="375"/>
    </row>
    <row r="15" s="375" customFormat="1" ht="54" customHeight="1">
      <c r="A15" s="380" t="s">
        <v>326</v>
      </c>
      <c r="B15" s="380"/>
      <c r="C15" s="381" t="s">
        <v>327</v>
      </c>
      <c r="D15" s="382">
        <v>12291.100721750889</v>
      </c>
      <c r="E15" s="383">
        <v>185.93549272000001</v>
      </c>
      <c r="F15" s="384">
        <v>210.96449797</v>
      </c>
      <c r="G15" s="385">
        <v>125.83020236999999</v>
      </c>
      <c r="H15" s="386">
        <v>132.51270577</v>
      </c>
      <c r="I15" s="385">
        <v>149.6457618</v>
      </c>
      <c r="J15" s="387">
        <f t="shared" ref="J15:J78" si="12">E15+F15+G15+H15+I15</f>
        <v>804.88866063</v>
      </c>
      <c r="N15" s="388"/>
      <c r="S15" s="375"/>
    </row>
    <row r="16" s="375" customFormat="1" ht="26.399999999999999" customHeight="1">
      <c r="A16" s="389" t="s">
        <v>328</v>
      </c>
      <c r="B16" s="390" t="s">
        <v>329</v>
      </c>
      <c r="C16" s="381" t="s">
        <v>327</v>
      </c>
      <c r="D16" s="382" t="s">
        <v>330</v>
      </c>
      <c r="E16" s="391">
        <v>185.93549272000001</v>
      </c>
      <c r="F16" s="392">
        <v>210.96449797</v>
      </c>
      <c r="G16" s="393">
        <v>125.83020236999999</v>
      </c>
      <c r="H16" s="392">
        <v>132.51270577</v>
      </c>
      <c r="I16" s="392">
        <v>149.6457618</v>
      </c>
      <c r="J16" s="387">
        <f t="shared" si="12"/>
        <v>804.88866063</v>
      </c>
      <c r="N16" s="388"/>
      <c r="O16" s="388"/>
      <c r="P16" s="388"/>
      <c r="Q16" s="388"/>
      <c r="R16" s="388"/>
      <c r="S16" s="388">
        <f>K16-K41-K17-K69-K70</f>
        <v>0</v>
      </c>
      <c r="T16" s="375"/>
    </row>
    <row r="17" s="375" customFormat="1" ht="17.25">
      <c r="A17" s="389" t="s">
        <v>63</v>
      </c>
      <c r="B17" s="394" t="s">
        <v>331</v>
      </c>
      <c r="C17" s="381" t="s">
        <v>327</v>
      </c>
      <c r="D17" s="382" t="s">
        <v>330</v>
      </c>
      <c r="E17" s="391">
        <v>114.48448697999996</v>
      </c>
      <c r="F17" s="392">
        <v>125.62514321999998</v>
      </c>
      <c r="G17" s="393">
        <v>62.967839999999995</v>
      </c>
      <c r="H17" s="392">
        <v>67.125820000000004</v>
      </c>
      <c r="I17" s="392">
        <v>71.450119999999998</v>
      </c>
      <c r="J17" s="387">
        <f t="shared" si="12"/>
        <v>441.65341019999994</v>
      </c>
      <c r="N17" s="375"/>
    </row>
    <row r="18" s="375" customFormat="1" ht="30.050000000000001" customHeight="1">
      <c r="A18" s="389" t="s">
        <v>332</v>
      </c>
      <c r="B18" s="395" t="s">
        <v>333</v>
      </c>
      <c r="C18" s="381" t="s">
        <v>327</v>
      </c>
      <c r="D18" s="382" t="s">
        <v>330</v>
      </c>
      <c r="E18" s="391">
        <v>39.899999999999999</v>
      </c>
      <c r="F18" s="392">
        <v>58.96978</v>
      </c>
      <c r="G18" s="393">
        <v>62.967839999999995</v>
      </c>
      <c r="H18" s="392">
        <v>67.125820000000004</v>
      </c>
      <c r="I18" s="392">
        <v>71.450119999999998</v>
      </c>
      <c r="J18" s="387">
        <f t="shared" si="12"/>
        <v>300.41355999999996</v>
      </c>
      <c r="K18" s="375"/>
      <c r="N18" s="375"/>
    </row>
    <row r="19" s="375" customFormat="1" hidden="1">
      <c r="A19" s="389" t="s">
        <v>249</v>
      </c>
      <c r="B19" s="396" t="s">
        <v>334</v>
      </c>
      <c r="C19" s="381" t="s">
        <v>327</v>
      </c>
      <c r="D19" s="382" t="s">
        <v>330</v>
      </c>
      <c r="E19" s="397" t="s">
        <v>330</v>
      </c>
      <c r="F19" s="398"/>
      <c r="G19" s="399"/>
      <c r="H19" s="400"/>
      <c r="I19" s="400"/>
      <c r="J19" s="387" t="e">
        <f t="shared" si="12"/>
        <v>#VALUE!</v>
      </c>
      <c r="K19" s="375"/>
      <c r="N19" s="375"/>
    </row>
    <row r="20" s="375" customFormat="1" ht="31.300000000000001" hidden="1">
      <c r="A20" s="389" t="s">
        <v>335</v>
      </c>
      <c r="B20" s="401" t="s">
        <v>336</v>
      </c>
      <c r="C20" s="381" t="s">
        <v>327</v>
      </c>
      <c r="D20" s="382" t="s">
        <v>330</v>
      </c>
      <c r="E20" s="397" t="s">
        <v>330</v>
      </c>
      <c r="F20" s="402"/>
      <c r="G20" s="399"/>
      <c r="H20" s="400"/>
      <c r="I20" s="400"/>
      <c r="J20" s="387" t="e">
        <f t="shared" si="12"/>
        <v>#VALUE!</v>
      </c>
      <c r="K20" s="375"/>
      <c r="N20" s="375"/>
    </row>
    <row r="21" s="375" customFormat="1" ht="31.300000000000001" hidden="1">
      <c r="A21" s="389" t="s">
        <v>337</v>
      </c>
      <c r="B21" s="401" t="s">
        <v>338</v>
      </c>
      <c r="C21" s="381" t="s">
        <v>327</v>
      </c>
      <c r="D21" s="382" t="s">
        <v>330</v>
      </c>
      <c r="E21" s="397" t="s">
        <v>330</v>
      </c>
      <c r="F21" s="402"/>
      <c r="G21" s="399"/>
      <c r="H21" s="400"/>
      <c r="I21" s="400"/>
      <c r="J21" s="387" t="e">
        <f t="shared" si="12"/>
        <v>#VALUE!</v>
      </c>
      <c r="K21" s="375"/>
      <c r="N21" s="375"/>
    </row>
    <row r="22" s="375" customFormat="1" ht="31.300000000000001" hidden="1">
      <c r="A22" s="389" t="s">
        <v>339</v>
      </c>
      <c r="B22" s="401" t="s">
        <v>340</v>
      </c>
      <c r="C22" s="381" t="s">
        <v>327</v>
      </c>
      <c r="D22" s="382" t="s">
        <v>330</v>
      </c>
      <c r="E22" s="397" t="s">
        <v>330</v>
      </c>
      <c r="F22" s="402"/>
      <c r="G22" s="399"/>
      <c r="H22" s="400"/>
      <c r="I22" s="400"/>
      <c r="J22" s="387" t="e">
        <f t="shared" si="12"/>
        <v>#VALUE!</v>
      </c>
      <c r="K22" s="375"/>
      <c r="N22" s="375"/>
    </row>
    <row r="23" s="375" customFormat="1" ht="17.25">
      <c r="A23" s="389" t="s">
        <v>251</v>
      </c>
      <c r="B23" s="396" t="s">
        <v>341</v>
      </c>
      <c r="C23" s="381" t="s">
        <v>327</v>
      </c>
      <c r="D23" s="382" t="s">
        <v>330</v>
      </c>
      <c r="E23" s="397"/>
      <c r="F23" s="402"/>
      <c r="G23" s="399"/>
      <c r="H23" s="400"/>
      <c r="I23" s="400"/>
      <c r="J23" s="387">
        <f t="shared" si="12"/>
        <v>0</v>
      </c>
      <c r="K23" s="375"/>
      <c r="N23" s="375"/>
    </row>
    <row r="24" s="375" customFormat="1" ht="17.25">
      <c r="A24" s="389" t="s">
        <v>253</v>
      </c>
      <c r="B24" s="396" t="s">
        <v>342</v>
      </c>
      <c r="C24" s="381" t="s">
        <v>327</v>
      </c>
      <c r="D24" s="403">
        <v>12094.457229810889</v>
      </c>
      <c r="E24" s="397"/>
      <c r="F24" s="402"/>
      <c r="G24" s="399"/>
      <c r="H24" s="400"/>
      <c r="I24" s="400"/>
      <c r="J24" s="387">
        <f t="shared" si="12"/>
        <v>0</v>
      </c>
      <c r="K24" s="375"/>
      <c r="N24" s="375"/>
    </row>
    <row r="25" s="375" customFormat="1" ht="30">
      <c r="A25" s="389" t="s">
        <v>343</v>
      </c>
      <c r="B25" s="396" t="s">
        <v>344</v>
      </c>
      <c r="C25" s="381" t="s">
        <v>327</v>
      </c>
      <c r="D25" s="382" t="s">
        <v>330</v>
      </c>
      <c r="E25" s="397"/>
      <c r="F25" s="402"/>
      <c r="G25" s="399"/>
      <c r="H25" s="400"/>
      <c r="I25" s="400"/>
      <c r="J25" s="387">
        <f t="shared" si="12"/>
        <v>0</v>
      </c>
      <c r="K25" s="375"/>
      <c r="N25" s="375"/>
    </row>
    <row r="26" s="375" customFormat="1" ht="15.65" customHeight="1">
      <c r="A26" s="389" t="s">
        <v>345</v>
      </c>
      <c r="B26" s="396" t="s">
        <v>346</v>
      </c>
      <c r="C26" s="381" t="s">
        <v>327</v>
      </c>
      <c r="D26" s="382" t="s">
        <v>330</v>
      </c>
      <c r="E26" s="397"/>
      <c r="F26" s="402"/>
      <c r="G26" s="399"/>
      <c r="H26" s="400"/>
      <c r="I26" s="400"/>
      <c r="J26" s="387">
        <f t="shared" si="12"/>
        <v>0</v>
      </c>
      <c r="K26" s="375"/>
      <c r="N26" s="375"/>
    </row>
    <row r="27" s="375" customFormat="1" ht="31.300000000000001" hidden="1">
      <c r="A27" s="389" t="s">
        <v>347</v>
      </c>
      <c r="B27" s="401" t="s">
        <v>348</v>
      </c>
      <c r="C27" s="381" t="s">
        <v>327</v>
      </c>
      <c r="D27" s="382" t="s">
        <v>330</v>
      </c>
      <c r="E27" s="397" t="s">
        <v>330</v>
      </c>
      <c r="F27" s="402"/>
      <c r="G27" s="399"/>
      <c r="H27" s="400"/>
      <c r="I27" s="400"/>
      <c r="J27" s="387" t="e">
        <f t="shared" si="12"/>
        <v>#VALUE!</v>
      </c>
      <c r="K27" s="375"/>
      <c r="N27" s="375"/>
    </row>
    <row r="28" s="375" customFormat="1" hidden="1">
      <c r="A28" s="389" t="s">
        <v>349</v>
      </c>
      <c r="B28" s="401" t="s">
        <v>350</v>
      </c>
      <c r="C28" s="381" t="s">
        <v>327</v>
      </c>
      <c r="D28" s="382" t="s">
        <v>330</v>
      </c>
      <c r="E28" s="397" t="s">
        <v>330</v>
      </c>
      <c r="F28" s="402"/>
      <c r="G28" s="399"/>
      <c r="H28" s="400"/>
      <c r="I28" s="400"/>
      <c r="J28" s="387" t="e">
        <f t="shared" si="12"/>
        <v>#VALUE!</v>
      </c>
      <c r="K28" s="375"/>
      <c r="N28" s="375"/>
    </row>
    <row r="29" s="375" customFormat="1" hidden="1">
      <c r="A29" s="389" t="s">
        <v>351</v>
      </c>
      <c r="B29" s="401" t="s">
        <v>352</v>
      </c>
      <c r="C29" s="381" t="s">
        <v>327</v>
      </c>
      <c r="D29" s="404">
        <v>196.64349193999999</v>
      </c>
      <c r="E29" s="397" t="s">
        <v>330</v>
      </c>
      <c r="F29" s="402"/>
      <c r="G29" s="399"/>
      <c r="H29" s="400"/>
      <c r="I29" s="400"/>
      <c r="J29" s="387" t="e">
        <f t="shared" si="12"/>
        <v>#VALUE!</v>
      </c>
      <c r="K29" s="375"/>
      <c r="N29" s="375"/>
    </row>
    <row r="30" s="375" customFormat="1" hidden="1">
      <c r="A30" s="389" t="s">
        <v>353</v>
      </c>
      <c r="B30" s="401" t="s">
        <v>350</v>
      </c>
      <c r="C30" s="381" t="s">
        <v>327</v>
      </c>
      <c r="D30" s="382">
        <v>11886.454269498434</v>
      </c>
      <c r="E30" s="397" t="s">
        <v>330</v>
      </c>
      <c r="F30" s="402"/>
      <c r="G30" s="399"/>
      <c r="H30" s="400"/>
      <c r="I30" s="400"/>
      <c r="J30" s="387" t="e">
        <f t="shared" si="12"/>
        <v>#VALUE!</v>
      </c>
      <c r="K30" s="375"/>
      <c r="N30" s="375"/>
    </row>
    <row r="31" s="375" customFormat="1" ht="17.25">
      <c r="A31" s="389" t="s">
        <v>354</v>
      </c>
      <c r="B31" s="396" t="s">
        <v>355</v>
      </c>
      <c r="C31" s="381" t="s">
        <v>327</v>
      </c>
      <c r="D31" s="382" t="s">
        <v>330</v>
      </c>
      <c r="E31" s="405">
        <v>39.899999999999999</v>
      </c>
      <c r="F31" s="406">
        <f>F18</f>
        <v>58.96978</v>
      </c>
      <c r="G31" s="406">
        <f>G18</f>
        <v>62.967839999999995</v>
      </c>
      <c r="H31" s="406">
        <f>H18</f>
        <v>67.125820000000004</v>
      </c>
      <c r="I31" s="406">
        <f>I18</f>
        <v>71.450119999999998</v>
      </c>
      <c r="J31" s="387">
        <f t="shared" si="12"/>
        <v>300.41355999999996</v>
      </c>
      <c r="K31" s="375"/>
      <c r="N31" s="375"/>
    </row>
    <row r="32" s="375" customFormat="1" hidden="1">
      <c r="A32" s="389" t="s">
        <v>356</v>
      </c>
      <c r="B32" s="396" t="s">
        <v>357</v>
      </c>
      <c r="C32" s="381" t="s">
        <v>327</v>
      </c>
      <c r="D32" s="382" t="s">
        <v>330</v>
      </c>
      <c r="E32" s="397" t="s">
        <v>330</v>
      </c>
      <c r="F32" s="402"/>
      <c r="G32" s="399"/>
      <c r="H32" s="400"/>
      <c r="I32" s="400"/>
      <c r="J32" s="387" t="e">
        <f t="shared" si="12"/>
        <v>#VALUE!</v>
      </c>
      <c r="K32" s="375"/>
      <c r="N32" s="375"/>
    </row>
    <row r="33" s="375" customFormat="1" ht="32.600000000000001" hidden="1" customHeight="1">
      <c r="A33" s="389" t="s">
        <v>358</v>
      </c>
      <c r="B33" s="407" t="s">
        <v>359</v>
      </c>
      <c r="C33" s="381" t="s">
        <v>327</v>
      </c>
      <c r="D33" s="382" t="s">
        <v>330</v>
      </c>
      <c r="E33" s="397" t="s">
        <v>330</v>
      </c>
      <c r="F33" s="402"/>
      <c r="G33" s="399"/>
      <c r="H33" s="400"/>
      <c r="I33" s="400"/>
      <c r="J33" s="387" t="e">
        <f t="shared" si="12"/>
        <v>#VALUE!</v>
      </c>
      <c r="K33" s="375"/>
      <c r="N33" s="375"/>
    </row>
    <row r="34" s="375" customFormat="1" hidden="1">
      <c r="A34" s="389" t="s">
        <v>360</v>
      </c>
      <c r="B34" s="401" t="s">
        <v>361</v>
      </c>
      <c r="C34" s="381" t="s">
        <v>327</v>
      </c>
      <c r="D34" s="382" t="s">
        <v>330</v>
      </c>
      <c r="E34" s="397" t="s">
        <v>330</v>
      </c>
      <c r="F34" s="402"/>
      <c r="G34" s="399"/>
      <c r="H34" s="400"/>
      <c r="I34" s="400"/>
      <c r="J34" s="387" t="e">
        <f t="shared" si="12"/>
        <v>#VALUE!</v>
      </c>
      <c r="K34" s="375"/>
      <c r="N34" s="375"/>
    </row>
    <row r="35" s="375" customFormat="1" hidden="1">
      <c r="A35" s="389" t="s">
        <v>362</v>
      </c>
      <c r="B35" s="408" t="s">
        <v>363</v>
      </c>
      <c r="C35" s="381" t="s">
        <v>327</v>
      </c>
      <c r="D35" s="382" t="s">
        <v>330</v>
      </c>
      <c r="E35" s="397" t="s">
        <v>330</v>
      </c>
      <c r="F35" s="402"/>
      <c r="G35" s="399"/>
      <c r="H35" s="400"/>
      <c r="I35" s="400"/>
      <c r="J35" s="387" t="e">
        <f t="shared" si="12"/>
        <v>#VALUE!</v>
      </c>
      <c r="K35" s="375"/>
      <c r="N35" s="375"/>
    </row>
    <row r="36" s="375" customFormat="1" ht="39" customHeight="1">
      <c r="A36" s="389" t="s">
        <v>364</v>
      </c>
      <c r="B36" s="395" t="s">
        <v>365</v>
      </c>
      <c r="C36" s="381" t="s">
        <v>327</v>
      </c>
      <c r="D36" s="382" t="s">
        <v>330</v>
      </c>
      <c r="E36" s="397"/>
      <c r="F36" s="402"/>
      <c r="G36" s="399"/>
      <c r="H36" s="400"/>
      <c r="I36" s="400"/>
      <c r="J36" s="387">
        <f t="shared" si="12"/>
        <v>0</v>
      </c>
      <c r="N36" s="375"/>
    </row>
    <row r="37" s="375" customFormat="1" ht="0.65000000000000002" hidden="1" customHeight="1">
      <c r="A37" s="389" t="s">
        <v>256</v>
      </c>
      <c r="B37" s="396" t="s">
        <v>336</v>
      </c>
      <c r="C37" s="381" t="s">
        <v>327</v>
      </c>
      <c r="D37" s="382" t="s">
        <v>330</v>
      </c>
      <c r="E37" s="397"/>
      <c r="F37" s="402"/>
      <c r="G37" s="399"/>
      <c r="H37" s="400"/>
      <c r="I37" s="400"/>
      <c r="J37" s="387">
        <f t="shared" si="12"/>
        <v>0</v>
      </c>
      <c r="K37" s="375"/>
      <c r="N37" s="375"/>
    </row>
    <row r="38" s="375" customFormat="1" ht="31.300000000000001" hidden="1">
      <c r="A38" s="389" t="s">
        <v>258</v>
      </c>
      <c r="B38" s="396" t="s">
        <v>338</v>
      </c>
      <c r="C38" s="381" t="s">
        <v>327</v>
      </c>
      <c r="D38" s="382" t="s">
        <v>330</v>
      </c>
      <c r="E38" s="397"/>
      <c r="F38" s="402"/>
      <c r="G38" s="399"/>
      <c r="H38" s="400"/>
      <c r="I38" s="400"/>
      <c r="J38" s="387">
        <f t="shared" si="12"/>
        <v>0</v>
      </c>
      <c r="K38" s="375"/>
      <c r="N38" s="375"/>
    </row>
    <row r="39" s="375" customFormat="1" ht="31.300000000000001" hidden="1">
      <c r="A39" s="389" t="s">
        <v>366</v>
      </c>
      <c r="B39" s="396" t="s">
        <v>340</v>
      </c>
      <c r="C39" s="381" t="s">
        <v>327</v>
      </c>
      <c r="D39" s="382">
        <v>11697.098856083434</v>
      </c>
      <c r="E39" s="397"/>
      <c r="F39" s="409"/>
      <c r="G39" s="399"/>
      <c r="H39" s="400"/>
      <c r="I39" s="400"/>
      <c r="J39" s="387">
        <f t="shared" si="12"/>
        <v>0</v>
      </c>
      <c r="K39" s="375"/>
      <c r="N39" s="375"/>
    </row>
    <row r="40" s="375" customFormat="1" ht="17.25">
      <c r="A40" s="389" t="s">
        <v>367</v>
      </c>
      <c r="B40" s="395" t="s">
        <v>368</v>
      </c>
      <c r="C40" s="381" t="s">
        <v>327</v>
      </c>
      <c r="D40" s="410" t="s">
        <v>330</v>
      </c>
      <c r="E40" s="405">
        <v>74.584486979999951</v>
      </c>
      <c r="F40" s="392">
        <v>66.655363219999984</v>
      </c>
      <c r="G40" s="411"/>
      <c r="H40" s="412"/>
      <c r="I40" s="412"/>
      <c r="J40" s="387">
        <f t="shared" si="12"/>
        <v>141.23985019999992</v>
      </c>
      <c r="K40" s="375"/>
      <c r="N40" s="375"/>
    </row>
    <row r="41" s="375" customFormat="1" ht="17.25">
      <c r="A41" s="389" t="s">
        <v>369</v>
      </c>
      <c r="B41" s="394" t="s">
        <v>370</v>
      </c>
      <c r="C41" s="381" t="s">
        <v>327</v>
      </c>
      <c r="D41" s="410" t="s">
        <v>330</v>
      </c>
      <c r="E41" s="391">
        <v>42.557392300000053</v>
      </c>
      <c r="F41" s="392">
        <v>40.981681300000012</v>
      </c>
      <c r="G41" s="393">
        <v>40.981681300000005</v>
      </c>
      <c r="H41" s="392">
        <v>40.981681299999998</v>
      </c>
      <c r="I41" s="392">
        <v>40.981681300000005</v>
      </c>
      <c r="J41" s="387">
        <f t="shared" si="12"/>
        <v>206.48411750000008</v>
      </c>
      <c r="N41" s="375"/>
    </row>
    <row r="42" s="375" customFormat="1" ht="30">
      <c r="A42" s="389" t="s">
        <v>371</v>
      </c>
      <c r="B42" s="395" t="s">
        <v>372</v>
      </c>
      <c r="C42" s="381" t="s">
        <v>327</v>
      </c>
      <c r="D42" s="410" t="s">
        <v>330</v>
      </c>
      <c r="E42" s="413">
        <v>42.557392300000053</v>
      </c>
      <c r="F42" s="414">
        <v>40.981681300000012</v>
      </c>
      <c r="G42" s="415">
        <v>40.981681300000005</v>
      </c>
      <c r="H42" s="414">
        <v>40.981681299999998</v>
      </c>
      <c r="I42" s="414">
        <v>40.981681300000005</v>
      </c>
      <c r="J42" s="416">
        <f t="shared" si="12"/>
        <v>206.48411750000008</v>
      </c>
      <c r="K42" s="375"/>
      <c r="N42" s="375"/>
    </row>
    <row r="43" s="375" customFormat="1" ht="30">
      <c r="A43" s="389" t="s">
        <v>275</v>
      </c>
      <c r="B43" s="396" t="s">
        <v>373</v>
      </c>
      <c r="C43" s="381" t="s">
        <v>327</v>
      </c>
      <c r="D43" s="417" t="s">
        <v>330</v>
      </c>
      <c r="E43" s="406"/>
      <c r="F43" s="418"/>
      <c r="G43" s="418"/>
      <c r="H43" s="418"/>
      <c r="I43" s="418"/>
      <c r="J43" s="419"/>
      <c r="N43" s="375"/>
    </row>
    <row r="44" s="375" customFormat="1" ht="31.300000000000001" hidden="1">
      <c r="A44" s="389" t="s">
        <v>374</v>
      </c>
      <c r="B44" s="396" t="s">
        <v>336</v>
      </c>
      <c r="C44" s="381" t="s">
        <v>327</v>
      </c>
      <c r="D44" s="420">
        <v>189.35541341500002</v>
      </c>
      <c r="E44" s="421"/>
      <c r="F44" s="418"/>
      <c r="G44" s="418"/>
      <c r="H44" s="418"/>
      <c r="I44" s="418"/>
      <c r="J44" s="419"/>
      <c r="N44" s="375"/>
    </row>
    <row r="45" s="375" customFormat="1" ht="31.300000000000001" hidden="1">
      <c r="A45" s="389" t="s">
        <v>375</v>
      </c>
      <c r="B45" s="396" t="s">
        <v>338</v>
      </c>
      <c r="C45" s="381" t="s">
        <v>327</v>
      </c>
      <c r="D45" s="420">
        <v>7705.0351971928158</v>
      </c>
      <c r="E45" s="421"/>
      <c r="F45" s="418"/>
      <c r="G45" s="418"/>
      <c r="H45" s="418"/>
      <c r="I45" s="418"/>
      <c r="J45" s="419"/>
      <c r="N45" s="375"/>
    </row>
    <row r="46" s="375" customFormat="1" ht="31.300000000000001" hidden="1">
      <c r="A46" s="389" t="s">
        <v>376</v>
      </c>
      <c r="B46" s="396" t="s">
        <v>340</v>
      </c>
      <c r="C46" s="381" t="s">
        <v>327</v>
      </c>
      <c r="D46" s="420">
        <v>5.01168776</v>
      </c>
      <c r="E46" s="421"/>
      <c r="F46" s="418"/>
      <c r="G46" s="418"/>
      <c r="H46" s="418"/>
      <c r="I46" s="418"/>
      <c r="J46" s="419"/>
      <c r="N46" s="375"/>
    </row>
    <row r="47" s="375" customFormat="1" ht="18.75">
      <c r="A47" s="389" t="s">
        <v>277</v>
      </c>
      <c r="B47" s="396" t="s">
        <v>377</v>
      </c>
      <c r="C47" s="381" t="s">
        <v>327</v>
      </c>
      <c r="D47" s="420">
        <v>7676.9369089228157</v>
      </c>
      <c r="E47" s="421"/>
      <c r="F47" s="418"/>
      <c r="G47" s="418"/>
      <c r="H47" s="418"/>
      <c r="I47" s="418"/>
      <c r="J47" s="419"/>
      <c r="N47" s="375"/>
    </row>
    <row r="48" s="375" customFormat="1" ht="18.75">
      <c r="A48" s="389" t="s">
        <v>378</v>
      </c>
      <c r="B48" s="396" t="s">
        <v>379</v>
      </c>
      <c r="C48" s="381" t="s">
        <v>327</v>
      </c>
      <c r="D48" s="420">
        <v>7676.9369089228157</v>
      </c>
      <c r="E48" s="421"/>
      <c r="F48" s="418"/>
      <c r="G48" s="418"/>
      <c r="H48" s="418"/>
      <c r="I48" s="418"/>
      <c r="J48" s="419"/>
      <c r="N48" s="375"/>
    </row>
    <row r="49" s="375" customFormat="1" ht="30">
      <c r="A49" s="389" t="s">
        <v>380</v>
      </c>
      <c r="B49" s="396" t="s">
        <v>381</v>
      </c>
      <c r="C49" s="381" t="s">
        <v>327</v>
      </c>
      <c r="D49" s="417" t="s">
        <v>330</v>
      </c>
      <c r="E49" s="421"/>
      <c r="F49" s="418"/>
      <c r="G49" s="418"/>
      <c r="H49" s="418"/>
      <c r="I49" s="418"/>
      <c r="J49" s="419"/>
      <c r="N49" s="375"/>
    </row>
    <row r="50" s="375" customFormat="1" ht="15.050000000000001" customHeight="1">
      <c r="A50" s="389" t="s">
        <v>382</v>
      </c>
      <c r="B50" s="396" t="s">
        <v>383</v>
      </c>
      <c r="C50" s="381" t="s">
        <v>327</v>
      </c>
      <c r="D50" s="382">
        <v>7676.9369089228157</v>
      </c>
      <c r="E50" s="422">
        <v>42.557392300000053</v>
      </c>
      <c r="F50" s="423">
        <v>40.981681300000012</v>
      </c>
      <c r="G50" s="424">
        <v>40.981681300000005</v>
      </c>
      <c r="H50" s="423">
        <v>40.981681299999998</v>
      </c>
      <c r="I50" s="423">
        <v>40.981681300000005</v>
      </c>
      <c r="J50" s="425">
        <f t="shared" si="12"/>
        <v>206.48411750000008</v>
      </c>
      <c r="K50" s="375"/>
      <c r="N50" s="375"/>
    </row>
    <row r="51" s="375" customFormat="1" hidden="1">
      <c r="A51" s="389" t="s">
        <v>384</v>
      </c>
      <c r="B51" s="396" t="s">
        <v>357</v>
      </c>
      <c r="C51" s="381" t="s">
        <v>327</v>
      </c>
      <c r="D51" s="410" t="s">
        <v>330</v>
      </c>
      <c r="E51" s="397"/>
      <c r="F51" s="398"/>
      <c r="G51" s="399"/>
      <c r="H51" s="400"/>
      <c r="I51" s="400"/>
      <c r="J51" s="387">
        <f t="shared" si="12"/>
        <v>0</v>
      </c>
      <c r="K51" s="375"/>
      <c r="N51" s="375"/>
    </row>
    <row r="52" s="375" customFormat="1" ht="13.800000000000001" hidden="1" customHeight="1">
      <c r="A52" s="389" t="s">
        <v>385</v>
      </c>
      <c r="B52" s="426" t="s">
        <v>386</v>
      </c>
      <c r="C52" s="381" t="s">
        <v>327</v>
      </c>
      <c r="D52" s="410" t="s">
        <v>330</v>
      </c>
      <c r="E52" s="397"/>
      <c r="F52" s="402"/>
      <c r="G52" s="399"/>
      <c r="H52" s="400"/>
      <c r="I52" s="400"/>
      <c r="J52" s="387">
        <f t="shared" si="12"/>
        <v>0</v>
      </c>
      <c r="K52" s="375"/>
      <c r="N52" s="375"/>
    </row>
    <row r="53" s="375" customFormat="1" hidden="1">
      <c r="A53" s="389" t="s">
        <v>387</v>
      </c>
      <c r="B53" s="401" t="s">
        <v>361</v>
      </c>
      <c r="C53" s="381" t="s">
        <v>327</v>
      </c>
      <c r="D53" s="382">
        <v>23.08660051</v>
      </c>
      <c r="E53" s="397" t="s">
        <v>330</v>
      </c>
      <c r="F53" s="402"/>
      <c r="G53" s="399"/>
      <c r="H53" s="400"/>
      <c r="I53" s="400"/>
      <c r="J53" s="387" t="e">
        <f t="shared" si="12"/>
        <v>#VALUE!</v>
      </c>
      <c r="K53" s="375"/>
      <c r="N53" s="375"/>
    </row>
    <row r="54" s="375" customFormat="1" hidden="1">
      <c r="A54" s="389" t="s">
        <v>388</v>
      </c>
      <c r="B54" s="408" t="s">
        <v>363</v>
      </c>
      <c r="C54" s="381" t="s">
        <v>327</v>
      </c>
      <c r="D54" s="382">
        <v>3651.6354622056201</v>
      </c>
      <c r="E54" s="397" t="s">
        <v>330</v>
      </c>
      <c r="F54" s="402"/>
      <c r="G54" s="399"/>
      <c r="H54" s="400"/>
      <c r="I54" s="400"/>
      <c r="J54" s="387" t="e">
        <f t="shared" si="12"/>
        <v>#VALUE!</v>
      </c>
      <c r="K54" s="375"/>
      <c r="N54" s="375"/>
    </row>
    <row r="55" s="375" customFormat="1" ht="27" customHeight="1">
      <c r="A55" s="389" t="s">
        <v>389</v>
      </c>
      <c r="B55" s="427" t="s">
        <v>390</v>
      </c>
      <c r="C55" s="381" t="s">
        <v>327</v>
      </c>
      <c r="D55" s="410" t="s">
        <v>330</v>
      </c>
      <c r="E55" s="391"/>
      <c r="F55" s="402"/>
      <c r="G55" s="393"/>
      <c r="H55" s="392"/>
      <c r="I55" s="392"/>
      <c r="J55" s="387">
        <f t="shared" si="12"/>
        <v>0</v>
      </c>
      <c r="K55" s="375"/>
      <c r="N55" s="375"/>
    </row>
    <row r="56" s="375" customFormat="1" ht="30">
      <c r="A56" s="389" t="s">
        <v>391</v>
      </c>
      <c r="B56" s="395" t="s">
        <v>392</v>
      </c>
      <c r="C56" s="381" t="s">
        <v>327</v>
      </c>
      <c r="D56" s="382">
        <v>3552.7308082366199</v>
      </c>
      <c r="E56" s="405">
        <v>0</v>
      </c>
      <c r="F56" s="402"/>
      <c r="G56" s="411"/>
      <c r="H56" s="412"/>
      <c r="I56" s="412"/>
      <c r="J56" s="387">
        <f t="shared" si="12"/>
        <v>0</v>
      </c>
      <c r="K56" s="375"/>
      <c r="N56" s="375"/>
    </row>
    <row r="57" s="375" customFormat="1" ht="30" customHeight="1">
      <c r="A57" s="389" t="s">
        <v>285</v>
      </c>
      <c r="B57" s="396" t="s">
        <v>373</v>
      </c>
      <c r="C57" s="381" t="s">
        <v>327</v>
      </c>
      <c r="D57" s="410" t="s">
        <v>330</v>
      </c>
      <c r="E57" s="397"/>
      <c r="F57" s="402"/>
      <c r="G57" s="399"/>
      <c r="H57" s="400"/>
      <c r="I57" s="400"/>
      <c r="J57" s="387">
        <f t="shared" si="12"/>
        <v>0</v>
      </c>
      <c r="K57" s="375"/>
      <c r="N57" s="375"/>
    </row>
    <row r="58" s="375" customFormat="1" ht="31.300000000000001" hidden="1">
      <c r="A58" s="389" t="s">
        <v>393</v>
      </c>
      <c r="B58" s="396" t="s">
        <v>336</v>
      </c>
      <c r="C58" s="381" t="s">
        <v>327</v>
      </c>
      <c r="D58" s="382">
        <v>11.662065454</v>
      </c>
      <c r="E58" s="397"/>
      <c r="F58" s="402"/>
      <c r="G58" s="399"/>
      <c r="H58" s="400"/>
      <c r="I58" s="400"/>
      <c r="J58" s="387">
        <f t="shared" si="12"/>
        <v>0</v>
      </c>
      <c r="K58" s="375"/>
      <c r="N58" s="375"/>
    </row>
    <row r="59" s="375" customFormat="1" ht="22.800000000000001" hidden="1" customHeight="1">
      <c r="A59" s="389" t="s">
        <v>394</v>
      </c>
      <c r="B59" s="396" t="s">
        <v>338</v>
      </c>
      <c r="C59" s="381" t="s">
        <v>327</v>
      </c>
      <c r="D59" s="382">
        <v>87.242588515000008</v>
      </c>
      <c r="E59" s="397"/>
      <c r="F59" s="402"/>
      <c r="G59" s="399"/>
      <c r="H59" s="400"/>
      <c r="I59" s="400"/>
      <c r="J59" s="387">
        <f t="shared" si="12"/>
        <v>0</v>
      </c>
      <c r="K59" s="375"/>
      <c r="N59" s="375"/>
    </row>
    <row r="60" s="375" customFormat="1" ht="16.199999999999999" hidden="1" customHeight="1">
      <c r="A60" s="389" t="s">
        <v>395</v>
      </c>
      <c r="B60" s="396" t="s">
        <v>340</v>
      </c>
      <c r="C60" s="381" t="s">
        <v>327</v>
      </c>
      <c r="D60" s="382">
        <v>295.49894179</v>
      </c>
      <c r="E60" s="397"/>
      <c r="F60" s="402"/>
      <c r="G60" s="399"/>
      <c r="H60" s="400"/>
      <c r="I60" s="400"/>
      <c r="J60" s="387">
        <f t="shared" si="12"/>
        <v>0</v>
      </c>
      <c r="K60" s="375"/>
      <c r="N60" s="375"/>
    </row>
    <row r="61" s="375" customFormat="1" ht="17.25">
      <c r="A61" s="389" t="s">
        <v>287</v>
      </c>
      <c r="B61" s="396" t="s">
        <v>377</v>
      </c>
      <c r="C61" s="381" t="s">
        <v>327</v>
      </c>
      <c r="D61" s="382">
        <v>25.6961601</v>
      </c>
      <c r="E61" s="397"/>
      <c r="F61" s="402"/>
      <c r="G61" s="399"/>
      <c r="H61" s="400"/>
      <c r="I61" s="400"/>
      <c r="J61" s="387">
        <f t="shared" si="12"/>
        <v>0</v>
      </c>
      <c r="K61" s="375"/>
      <c r="N61" s="375"/>
    </row>
    <row r="62" s="375" customFormat="1" ht="17.25">
      <c r="A62" s="389" t="s">
        <v>289</v>
      </c>
      <c r="B62" s="396" t="s">
        <v>379</v>
      </c>
      <c r="C62" s="381" t="s">
        <v>327</v>
      </c>
      <c r="D62" s="382">
        <v>4.7110189999999994</v>
      </c>
      <c r="E62" s="397"/>
      <c r="F62" s="402"/>
      <c r="G62" s="399"/>
      <c r="H62" s="400"/>
      <c r="I62" s="400"/>
      <c r="J62" s="387">
        <f t="shared" si="12"/>
        <v>0</v>
      </c>
      <c r="K62" s="375"/>
      <c r="N62" s="375"/>
    </row>
    <row r="63" s="375" customFormat="1" ht="30">
      <c r="A63" s="389" t="s">
        <v>291</v>
      </c>
      <c r="B63" s="396" t="s">
        <v>381</v>
      </c>
      <c r="C63" s="381" t="s">
        <v>327</v>
      </c>
      <c r="D63" s="382">
        <v>4.4101720000000002</v>
      </c>
      <c r="E63" s="397"/>
      <c r="F63" s="402"/>
      <c r="G63" s="399"/>
      <c r="H63" s="400"/>
      <c r="I63" s="400"/>
      <c r="J63" s="387">
        <f t="shared" si="12"/>
        <v>0</v>
      </c>
      <c r="K63" s="375"/>
      <c r="N63" s="375"/>
    </row>
    <row r="64" s="375" customFormat="1" ht="22.800000000000001" customHeight="1">
      <c r="A64" s="389" t="s">
        <v>293</v>
      </c>
      <c r="B64" s="396" t="s">
        <v>383</v>
      </c>
      <c r="C64" s="381" t="s">
        <v>327</v>
      </c>
      <c r="D64" s="382">
        <v>0.3008469999999992</v>
      </c>
      <c r="E64" s="405">
        <v>0</v>
      </c>
      <c r="F64" s="402"/>
      <c r="G64" s="411"/>
      <c r="H64" s="412"/>
      <c r="I64" s="412"/>
      <c r="J64" s="387">
        <f t="shared" si="12"/>
        <v>0</v>
      </c>
      <c r="K64" s="375"/>
      <c r="N64" s="375"/>
    </row>
    <row r="65" s="375" customFormat="1" hidden="1">
      <c r="A65" s="389" t="s">
        <v>295</v>
      </c>
      <c r="B65" s="396" t="s">
        <v>357</v>
      </c>
      <c r="C65" s="381" t="s">
        <v>327</v>
      </c>
      <c r="D65" s="382">
        <v>203.87748921000002</v>
      </c>
      <c r="E65" s="397"/>
      <c r="F65" s="402"/>
      <c r="G65" s="399"/>
      <c r="H65" s="400"/>
      <c r="I65" s="400"/>
      <c r="J65" s="387">
        <f t="shared" si="12"/>
        <v>0</v>
      </c>
      <c r="K65" s="375"/>
      <c r="N65" s="375"/>
    </row>
    <row r="66" s="375" customFormat="1" ht="16.300000000000001" hidden="1" customHeight="1">
      <c r="A66" s="389" t="s">
        <v>297</v>
      </c>
      <c r="B66" s="407" t="s">
        <v>386</v>
      </c>
      <c r="C66" s="381" t="s">
        <v>327</v>
      </c>
      <c r="D66" s="382">
        <v>163.40832743999999</v>
      </c>
      <c r="E66" s="397"/>
      <c r="F66" s="402"/>
      <c r="G66" s="399"/>
      <c r="H66" s="400"/>
      <c r="I66" s="400"/>
      <c r="J66" s="387">
        <f t="shared" si="12"/>
        <v>0</v>
      </c>
      <c r="K66" s="375"/>
      <c r="N66" s="375"/>
    </row>
    <row r="67" s="375" customFormat="1" hidden="1">
      <c r="A67" s="389" t="s">
        <v>396</v>
      </c>
      <c r="B67" s="408" t="s">
        <v>361</v>
      </c>
      <c r="C67" s="381" t="s">
        <v>327</v>
      </c>
      <c r="D67" s="382">
        <v>2.9989962999999999</v>
      </c>
      <c r="E67" s="397" t="s">
        <v>330</v>
      </c>
      <c r="F67" s="402"/>
      <c r="G67" s="399"/>
      <c r="H67" s="400"/>
      <c r="I67" s="400"/>
      <c r="J67" s="387" t="e">
        <f t="shared" si="12"/>
        <v>#VALUE!</v>
      </c>
      <c r="K67" s="375"/>
      <c r="N67" s="375"/>
    </row>
    <row r="68" s="375" customFormat="1" hidden="1">
      <c r="A68" s="389" t="s">
        <v>397</v>
      </c>
      <c r="B68" s="408" t="s">
        <v>363</v>
      </c>
      <c r="C68" s="381" t="s">
        <v>327</v>
      </c>
      <c r="D68" s="382">
        <v>37.470165470000026</v>
      </c>
      <c r="E68" s="397" t="s">
        <v>330</v>
      </c>
      <c r="F68" s="409"/>
      <c r="G68" s="399"/>
      <c r="H68" s="400"/>
      <c r="I68" s="400"/>
      <c r="J68" s="387" t="e">
        <f t="shared" si="12"/>
        <v>#VALUE!</v>
      </c>
      <c r="K68" s="375"/>
      <c r="N68" s="375"/>
    </row>
    <row r="69" s="375" customFormat="1">
      <c r="A69" s="389" t="s">
        <v>398</v>
      </c>
      <c r="B69" s="394" t="s">
        <v>399</v>
      </c>
      <c r="C69" s="381" t="s">
        <v>327</v>
      </c>
      <c r="D69" s="382">
        <v>462.11846312999995</v>
      </c>
      <c r="E69" s="405">
        <v>25.389790740000009</v>
      </c>
      <c r="F69" s="412">
        <v>38.265949659999997</v>
      </c>
      <c r="G69" s="428">
        <v>21.084031119999992</v>
      </c>
      <c r="H69" s="412">
        <v>24.405204469999994</v>
      </c>
      <c r="I69" s="428">
        <v>36.889112069999989</v>
      </c>
      <c r="J69" s="387">
        <f t="shared" si="12"/>
        <v>146.03408805999999</v>
      </c>
      <c r="N69" s="375"/>
    </row>
    <row r="70" s="375" customFormat="1" ht="23.800000000000001" customHeight="1">
      <c r="A70" s="389" t="s">
        <v>400</v>
      </c>
      <c r="B70" s="394" t="s">
        <v>401</v>
      </c>
      <c r="C70" s="381" t="s">
        <v>327</v>
      </c>
      <c r="D70" s="382">
        <v>6.3493896599999999</v>
      </c>
      <c r="E70" s="405">
        <v>3.5038226999999997</v>
      </c>
      <c r="F70" s="412">
        <v>6.0917237899999996</v>
      </c>
      <c r="G70" s="412">
        <v>0.79664994999999905</v>
      </c>
      <c r="H70" s="428">
        <v>0</v>
      </c>
      <c r="I70" s="412">
        <v>0.32484843000000002</v>
      </c>
      <c r="J70" s="387">
        <f t="shared" si="12"/>
        <v>10.717044869999999</v>
      </c>
      <c r="N70" s="375"/>
    </row>
    <row r="71" s="375" customFormat="1" ht="17.399999999999999" customHeight="1">
      <c r="A71" s="389" t="s">
        <v>402</v>
      </c>
      <c r="B71" s="395" t="s">
        <v>403</v>
      </c>
      <c r="C71" s="381" t="s">
        <v>327</v>
      </c>
      <c r="D71" s="382">
        <v>455.76907346999997</v>
      </c>
      <c r="E71" s="429"/>
      <c r="F71" s="398"/>
      <c r="G71" s="430"/>
      <c r="H71" s="431"/>
      <c r="I71" s="431"/>
      <c r="J71" s="387"/>
      <c r="K71" s="375"/>
      <c r="N71" s="375"/>
    </row>
    <row r="72" s="375" customFormat="1" ht="13.800000000000001" customHeight="1">
      <c r="A72" s="389" t="s">
        <v>404</v>
      </c>
      <c r="B72" s="395" t="s">
        <v>405</v>
      </c>
      <c r="C72" s="381" t="s">
        <v>327</v>
      </c>
      <c r="D72" s="410" t="s">
        <v>330</v>
      </c>
      <c r="E72" s="429"/>
      <c r="F72" s="402"/>
      <c r="G72" s="430"/>
      <c r="H72" s="431"/>
      <c r="I72" s="431"/>
      <c r="J72" s="387"/>
      <c r="K72" s="375"/>
    </row>
    <row r="73" s="375" customFormat="1">
      <c r="A73" s="389" t="s">
        <v>406</v>
      </c>
      <c r="B73" s="390" t="s">
        <v>407</v>
      </c>
      <c r="C73" s="381" t="s">
        <v>327</v>
      </c>
      <c r="D73" s="382">
        <v>404.64645225245476</v>
      </c>
      <c r="E73" s="429"/>
      <c r="F73" s="402"/>
      <c r="G73" s="430"/>
      <c r="H73" s="431"/>
      <c r="I73" s="431"/>
      <c r="J73" s="387">
        <f t="shared" si="12"/>
        <v>0</v>
      </c>
      <c r="K73" s="375"/>
    </row>
    <row r="74" s="375" customFormat="1">
      <c r="A74" s="389" t="s">
        <v>408</v>
      </c>
      <c r="B74" s="394" t="s">
        <v>409</v>
      </c>
      <c r="C74" s="381" t="s">
        <v>327</v>
      </c>
      <c r="D74" s="382" t="s">
        <v>330</v>
      </c>
      <c r="E74" s="432"/>
      <c r="F74" s="402"/>
      <c r="G74" s="433"/>
      <c r="H74" s="434"/>
      <c r="I74" s="434"/>
      <c r="J74" s="387">
        <f t="shared" si="12"/>
        <v>0</v>
      </c>
      <c r="K74" s="375"/>
    </row>
    <row r="75" s="375" customFormat="1">
      <c r="A75" s="389" t="s">
        <v>410</v>
      </c>
      <c r="B75" s="394" t="s">
        <v>411</v>
      </c>
      <c r="C75" s="381" t="s">
        <v>327</v>
      </c>
      <c r="D75" s="382" t="s">
        <v>330</v>
      </c>
      <c r="E75" s="435"/>
      <c r="F75" s="436"/>
      <c r="G75" s="437"/>
      <c r="H75" s="438"/>
      <c r="I75" s="438"/>
      <c r="J75" s="439">
        <f t="shared" si="12"/>
        <v>0</v>
      </c>
      <c r="K75" s="375"/>
    </row>
    <row r="76" s="375" customFormat="1">
      <c r="A76" s="389" t="s">
        <v>412</v>
      </c>
      <c r="B76" s="394" t="s">
        <v>413</v>
      </c>
      <c r="C76" s="381" t="s">
        <v>327</v>
      </c>
      <c r="D76" s="382" t="s">
        <v>330</v>
      </c>
      <c r="E76" s="435"/>
      <c r="F76" s="436"/>
      <c r="G76" s="437"/>
      <c r="H76" s="438"/>
      <c r="I76" s="438"/>
      <c r="J76" s="439">
        <f t="shared" si="12"/>
        <v>0</v>
      </c>
      <c r="K76" s="375"/>
    </row>
    <row r="77" s="375" customFormat="1">
      <c r="A77" s="389" t="s">
        <v>414</v>
      </c>
      <c r="B77" s="394" t="s">
        <v>415</v>
      </c>
      <c r="C77" s="381" t="s">
        <v>327</v>
      </c>
      <c r="D77" s="382" t="s">
        <v>330</v>
      </c>
      <c r="E77" s="435"/>
      <c r="F77" s="436"/>
      <c r="G77" s="437"/>
      <c r="H77" s="438"/>
      <c r="I77" s="438"/>
      <c r="J77" s="439">
        <f t="shared" si="12"/>
        <v>0</v>
      </c>
      <c r="K77" s="375"/>
    </row>
    <row r="78" s="375" customFormat="1" ht="15.050000000000001" customHeight="1">
      <c r="A78" s="389" t="s">
        <v>416</v>
      </c>
      <c r="B78" s="394" t="s">
        <v>417</v>
      </c>
      <c r="C78" s="381" t="s">
        <v>327</v>
      </c>
      <c r="D78" s="382" t="s">
        <v>330</v>
      </c>
      <c r="E78" s="435"/>
      <c r="F78" s="436"/>
      <c r="G78" s="437"/>
      <c r="H78" s="438"/>
      <c r="I78" s="438"/>
      <c r="J78" s="439">
        <f t="shared" si="12"/>
        <v>0</v>
      </c>
      <c r="K78" s="375"/>
    </row>
    <row r="79" s="375" customFormat="1" ht="29.300000000000001" hidden="1" customHeight="1">
      <c r="A79" s="389" t="s">
        <v>418</v>
      </c>
      <c r="B79" s="395" t="s">
        <v>419</v>
      </c>
      <c r="C79" s="381" t="s">
        <v>327</v>
      </c>
      <c r="D79" s="382" t="s">
        <v>330</v>
      </c>
      <c r="E79" s="435"/>
      <c r="F79" s="436"/>
      <c r="G79" s="437"/>
      <c r="H79" s="438"/>
      <c r="I79" s="438"/>
      <c r="J79" s="439">
        <f t="shared" ref="J79:J84" si="13">E79+F79+G79+H79+I79</f>
        <v>0</v>
      </c>
      <c r="K79" s="375"/>
    </row>
    <row r="80" s="375" customFormat="1" ht="33.350000000000001" hidden="1" customHeight="1">
      <c r="A80" s="389" t="s">
        <v>420</v>
      </c>
      <c r="B80" s="396" t="s">
        <v>421</v>
      </c>
      <c r="C80" s="381" t="s">
        <v>327</v>
      </c>
      <c r="D80" s="382" t="s">
        <v>330</v>
      </c>
      <c r="E80" s="435"/>
      <c r="F80" s="436"/>
      <c r="G80" s="437"/>
      <c r="H80" s="438"/>
      <c r="I80" s="438"/>
      <c r="J80" s="439">
        <f t="shared" si="13"/>
        <v>0</v>
      </c>
      <c r="K80" s="375"/>
    </row>
    <row r="81" s="375" customFormat="1" ht="23.199999999999999" hidden="1" customHeight="1">
      <c r="A81" s="389" t="s">
        <v>422</v>
      </c>
      <c r="B81" s="395" t="s">
        <v>423</v>
      </c>
      <c r="C81" s="381" t="s">
        <v>327</v>
      </c>
      <c r="D81" s="382" t="s">
        <v>330</v>
      </c>
      <c r="E81" s="435"/>
      <c r="F81" s="436"/>
      <c r="G81" s="437"/>
      <c r="H81" s="438"/>
      <c r="I81" s="438"/>
      <c r="J81" s="439">
        <f t="shared" si="13"/>
        <v>0</v>
      </c>
      <c r="K81" s="375"/>
    </row>
    <row r="82" s="375" customFormat="1" ht="26.449999999999999" hidden="1" customHeight="1">
      <c r="A82" s="389" t="s">
        <v>424</v>
      </c>
      <c r="B82" s="396" t="s">
        <v>425</v>
      </c>
      <c r="C82" s="381" t="s">
        <v>327</v>
      </c>
      <c r="D82" s="382">
        <v>397.35837372745482</v>
      </c>
      <c r="E82" s="435"/>
      <c r="F82" s="436"/>
      <c r="G82" s="437"/>
      <c r="H82" s="438"/>
      <c r="I82" s="438"/>
      <c r="J82" s="439">
        <f t="shared" si="13"/>
        <v>0</v>
      </c>
      <c r="K82" s="375"/>
    </row>
    <row r="83" s="375" customFormat="1">
      <c r="A83" s="389" t="s">
        <v>426</v>
      </c>
      <c r="B83" s="394" t="s">
        <v>427</v>
      </c>
      <c r="C83" s="381" t="s">
        <v>327</v>
      </c>
      <c r="D83" s="382" t="s">
        <v>330</v>
      </c>
      <c r="E83" s="435"/>
      <c r="F83" s="436"/>
      <c r="G83" s="437"/>
      <c r="H83" s="438"/>
      <c r="I83" s="438"/>
      <c r="J83" s="439">
        <f t="shared" si="13"/>
        <v>0</v>
      </c>
      <c r="K83" s="375"/>
    </row>
    <row r="84" s="375" customFormat="1">
      <c r="A84" s="389" t="s">
        <v>428</v>
      </c>
      <c r="B84" s="394" t="s">
        <v>429</v>
      </c>
      <c r="C84" s="381" t="s">
        <v>327</v>
      </c>
      <c r="D84" s="382" t="s">
        <v>330</v>
      </c>
      <c r="E84" s="440"/>
      <c r="F84" s="436"/>
      <c r="G84" s="441"/>
      <c r="H84" s="442"/>
      <c r="I84" s="442"/>
      <c r="J84" s="439">
        <f t="shared" si="13"/>
        <v>0</v>
      </c>
      <c r="K84" s="375"/>
    </row>
    <row r="85" s="375" customFormat="1">
      <c r="A85" s="352"/>
      <c r="B85" s="353"/>
      <c r="C85" s="354"/>
      <c r="D85" s="351"/>
      <c r="E85" s="351"/>
      <c r="F85" s="351"/>
      <c r="G85" s="351"/>
      <c r="H85" s="351"/>
      <c r="I85" s="351"/>
      <c r="J85" s="351"/>
      <c r="K85" s="375"/>
    </row>
    <row r="86" s="375" customFormat="1">
      <c r="A86" s="352"/>
      <c r="B86" s="353"/>
      <c r="C86" s="443" t="s">
        <v>430</v>
      </c>
      <c r="D86" s="444"/>
      <c r="E86" s="445" t="e">
        <f>#REF!-#REF!-#REF!</f>
        <v>#REF!</v>
      </c>
      <c r="F86" s="445">
        <f>E16-E70-E69</f>
        <v>157.04187927999999</v>
      </c>
      <c r="G86" s="445">
        <f>G16-G70-G69</f>
        <v>103.9495213</v>
      </c>
      <c r="H86" s="445">
        <f>H16-H70-H69</f>
        <v>108.1075013</v>
      </c>
      <c r="I86" s="445">
        <f>I16-I70-I69</f>
        <v>112.43180130000002</v>
      </c>
      <c r="J86" s="445" t="e">
        <f>#REF!-#REF!-#REF!</f>
        <v>#REF!</v>
      </c>
      <c r="K86" s="375"/>
    </row>
    <row r="87" s="375" customFormat="1">
      <c r="A87" s="352"/>
      <c r="B87" s="353"/>
      <c r="C87" s="443" t="s">
        <v>431</v>
      </c>
      <c r="D87" s="444"/>
      <c r="E87" s="445" t="e">
        <f>#REF!-E86</f>
        <v>#REF!</v>
      </c>
      <c r="F87" s="445">
        <f>E16-F86</f>
        <v>28.893613440000024</v>
      </c>
      <c r="G87" s="445">
        <f>G16-G86</f>
        <v>21.880681069999994</v>
      </c>
      <c r="H87" s="445">
        <f>H16-H86</f>
        <v>24.405204470000001</v>
      </c>
      <c r="I87" s="445">
        <f>I16-I86</f>
        <v>37.213960499999985</v>
      </c>
      <c r="J87" s="445" t="e">
        <f>#REF!-J86</f>
        <v>#REF!</v>
      </c>
      <c r="K87" s="375"/>
    </row>
    <row r="88" s="375" customFormat="1">
      <c r="A88" s="352"/>
      <c r="B88" s="353"/>
      <c r="C88" s="443"/>
      <c r="D88" s="444"/>
      <c r="E88" s="444"/>
      <c r="F88" s="444"/>
      <c r="G88" s="444"/>
      <c r="H88" s="444"/>
      <c r="I88" s="444"/>
      <c r="J88" s="444"/>
      <c r="K88" s="375"/>
    </row>
    <row r="89" s="375" customFormat="1">
      <c r="A89" s="352"/>
      <c r="B89" s="353"/>
      <c r="C89" s="354"/>
      <c r="D89" s="351"/>
      <c r="E89" s="351"/>
      <c r="F89" s="351"/>
      <c r="G89" s="351"/>
      <c r="H89" s="351"/>
      <c r="I89" s="351"/>
      <c r="J89" s="351"/>
      <c r="K89" s="375"/>
    </row>
    <row r="90" s="375" customFormat="1">
      <c r="A90" s="352"/>
      <c r="B90" s="353"/>
      <c r="C90" s="354"/>
      <c r="D90" s="351"/>
      <c r="E90" s="351"/>
      <c r="F90" s="351"/>
      <c r="G90" s="351"/>
      <c r="H90" s="351"/>
      <c r="I90" s="351"/>
      <c r="J90" s="351"/>
      <c r="K90" s="375"/>
    </row>
    <row r="91" s="375" customFormat="1">
      <c r="A91" s="352"/>
      <c r="B91" s="353"/>
      <c r="C91" s="354"/>
      <c r="D91" s="351"/>
      <c r="E91" s="351"/>
      <c r="F91" s="351"/>
      <c r="G91" s="351"/>
      <c r="H91" s="351"/>
      <c r="I91" s="351"/>
      <c r="J91" s="351"/>
      <c r="K91" s="375"/>
    </row>
    <row r="92" s="375" customFormat="1">
      <c r="A92" s="352"/>
      <c r="B92" s="353"/>
      <c r="C92" s="354"/>
      <c r="D92" s="351"/>
      <c r="E92" s="351"/>
      <c r="F92" s="351"/>
      <c r="G92" s="351"/>
      <c r="H92" s="351"/>
      <c r="I92" s="351"/>
      <c r="J92" s="351"/>
      <c r="K92" s="375"/>
    </row>
    <row r="93" s="375" customFormat="1">
      <c r="A93" s="352"/>
      <c r="B93" s="353"/>
      <c r="C93" s="354"/>
      <c r="D93" s="351"/>
      <c r="E93" s="351"/>
      <c r="F93" s="351"/>
      <c r="G93" s="351"/>
      <c r="H93" s="351"/>
      <c r="I93" s="351"/>
      <c r="J93" s="351"/>
      <c r="K93" s="375"/>
    </row>
    <row r="94" s="375" customFormat="1">
      <c r="A94" s="352"/>
      <c r="B94" s="353"/>
      <c r="C94" s="354"/>
      <c r="D94" s="351"/>
      <c r="E94" s="351"/>
      <c r="F94" s="351"/>
      <c r="G94" s="351"/>
      <c r="H94" s="351"/>
      <c r="I94" s="351"/>
      <c r="J94" s="351"/>
      <c r="K94" s="375"/>
    </row>
    <row r="95" s="375" customFormat="1">
      <c r="A95" s="352"/>
      <c r="B95" s="353"/>
      <c r="C95" s="354"/>
      <c r="D95" s="351"/>
      <c r="E95" s="351"/>
      <c r="F95" s="351"/>
      <c r="G95" s="351"/>
      <c r="H95" s="351"/>
      <c r="I95" s="351"/>
      <c r="J95" s="351"/>
      <c r="K95" s="375"/>
    </row>
    <row r="96" s="375" customFormat="1">
      <c r="A96" s="352"/>
      <c r="B96" s="353"/>
      <c r="C96" s="354"/>
      <c r="D96" s="351"/>
      <c r="E96" s="351"/>
      <c r="F96" s="351"/>
      <c r="G96" s="351"/>
      <c r="H96" s="351"/>
      <c r="I96" s="351"/>
      <c r="J96" s="351"/>
      <c r="K96" s="375"/>
    </row>
    <row r="97" s="375" customFormat="1">
      <c r="A97" s="352"/>
      <c r="B97" s="353"/>
      <c r="C97" s="354"/>
      <c r="D97" s="351"/>
      <c r="E97" s="351"/>
      <c r="F97" s="351"/>
      <c r="G97" s="351"/>
      <c r="H97" s="351"/>
      <c r="I97" s="351"/>
      <c r="J97" s="351"/>
      <c r="K97" s="375"/>
    </row>
    <row r="98" s="375" customFormat="1">
      <c r="A98" s="352"/>
      <c r="B98" s="353"/>
      <c r="C98" s="354"/>
      <c r="D98" s="351"/>
      <c r="E98" s="351"/>
      <c r="F98" s="351"/>
      <c r="G98" s="351"/>
      <c r="H98" s="351"/>
      <c r="I98" s="351"/>
      <c r="J98" s="351"/>
      <c r="K98" s="375"/>
    </row>
    <row r="99" s="375" customFormat="1">
      <c r="A99" s="352"/>
      <c r="B99" s="353"/>
      <c r="C99" s="354"/>
      <c r="D99" s="351"/>
      <c r="E99" s="351"/>
      <c r="F99" s="351"/>
      <c r="G99" s="351"/>
      <c r="H99" s="351"/>
      <c r="I99" s="351"/>
      <c r="J99" s="351"/>
      <c r="K99" s="375"/>
    </row>
    <row r="100" s="375" customFormat="1">
      <c r="A100" s="352"/>
      <c r="B100" s="353"/>
      <c r="C100" s="354"/>
      <c r="D100" s="351"/>
      <c r="E100" s="351"/>
      <c r="F100" s="351"/>
      <c r="G100" s="351"/>
      <c r="H100" s="351"/>
      <c r="I100" s="351"/>
      <c r="J100" s="351"/>
      <c r="K100" s="375"/>
    </row>
    <row r="101" s="375" customFormat="1">
      <c r="A101" s="352"/>
      <c r="B101" s="353"/>
      <c r="C101" s="354"/>
      <c r="D101" s="351"/>
      <c r="E101" s="351"/>
      <c r="F101" s="351"/>
      <c r="G101" s="351"/>
      <c r="H101" s="351"/>
      <c r="I101" s="351"/>
      <c r="J101" s="351"/>
      <c r="K101" s="375"/>
    </row>
    <row r="102" s="375" customFormat="1">
      <c r="A102" s="352"/>
      <c r="B102" s="353"/>
      <c r="C102" s="354"/>
      <c r="D102" s="351"/>
      <c r="E102" s="351"/>
      <c r="F102" s="351"/>
      <c r="G102" s="351"/>
      <c r="H102" s="351"/>
      <c r="I102" s="351"/>
      <c r="J102" s="351"/>
      <c r="K102" s="375"/>
    </row>
    <row r="103" s="375" customFormat="1">
      <c r="A103" s="352"/>
      <c r="B103" s="353"/>
      <c r="C103" s="354"/>
      <c r="D103" s="351"/>
      <c r="E103" s="351"/>
      <c r="F103" s="351"/>
      <c r="G103" s="351"/>
      <c r="H103" s="351"/>
      <c r="I103" s="351"/>
      <c r="J103" s="351"/>
      <c r="K103" s="375"/>
    </row>
    <row r="104" s="375" customFormat="1">
      <c r="A104" s="352"/>
      <c r="B104" s="353"/>
      <c r="C104" s="354"/>
      <c r="D104" s="351"/>
      <c r="E104" s="351"/>
      <c r="F104" s="351"/>
      <c r="G104" s="351"/>
      <c r="H104" s="351"/>
      <c r="I104" s="351"/>
      <c r="J104" s="351"/>
      <c r="K104" s="375"/>
    </row>
    <row r="105" s="375" customFormat="1">
      <c r="A105" s="352"/>
      <c r="B105" s="353"/>
      <c r="C105" s="354"/>
      <c r="D105" s="351"/>
      <c r="E105" s="351"/>
      <c r="F105" s="351"/>
      <c r="G105" s="351"/>
      <c r="H105" s="351"/>
      <c r="I105" s="351"/>
      <c r="J105" s="351"/>
      <c r="K105" s="375"/>
    </row>
    <row r="106" s="375" customFormat="1">
      <c r="A106" s="352"/>
      <c r="B106" s="353"/>
      <c r="C106" s="354"/>
      <c r="D106" s="351"/>
      <c r="E106" s="351"/>
      <c r="F106" s="351"/>
      <c r="G106" s="351"/>
      <c r="H106" s="351"/>
      <c r="I106" s="351"/>
      <c r="J106" s="351"/>
      <c r="K106" s="375"/>
    </row>
    <row r="107" s="375" customFormat="1">
      <c r="A107" s="352"/>
      <c r="B107" s="353"/>
      <c r="C107" s="354"/>
      <c r="D107" s="351"/>
      <c r="E107" s="351"/>
      <c r="F107" s="351"/>
      <c r="G107" s="351"/>
      <c r="H107" s="351"/>
      <c r="I107" s="351"/>
      <c r="J107" s="351"/>
      <c r="K107" s="375"/>
    </row>
    <row r="108" s="375" customFormat="1">
      <c r="A108" s="352"/>
      <c r="B108" s="353"/>
      <c r="C108" s="354"/>
      <c r="D108" s="351"/>
      <c r="E108" s="351"/>
      <c r="F108" s="351"/>
      <c r="G108" s="351"/>
      <c r="H108" s="351"/>
      <c r="I108" s="351"/>
      <c r="J108" s="351"/>
      <c r="K108" s="375"/>
    </row>
    <row r="109" s="375" customFormat="1">
      <c r="A109" s="352"/>
      <c r="B109" s="353"/>
      <c r="C109" s="354"/>
      <c r="D109" s="351"/>
      <c r="E109" s="351"/>
      <c r="F109" s="351"/>
      <c r="G109" s="351"/>
      <c r="H109" s="351"/>
      <c r="I109" s="351"/>
      <c r="J109" s="351"/>
      <c r="K109" s="375"/>
    </row>
    <row r="110" s="375" customFormat="1">
      <c r="A110" s="352"/>
      <c r="B110" s="353"/>
      <c r="C110" s="354"/>
      <c r="D110" s="351"/>
      <c r="E110" s="351"/>
      <c r="F110" s="351"/>
      <c r="G110" s="351"/>
      <c r="H110" s="351"/>
      <c r="I110" s="351"/>
      <c r="J110" s="351"/>
      <c r="K110" s="375"/>
    </row>
    <row r="111" s="375" customFormat="1">
      <c r="A111" s="352"/>
      <c r="B111" s="353"/>
      <c r="C111" s="354"/>
      <c r="D111" s="351"/>
      <c r="E111" s="351"/>
      <c r="F111" s="351"/>
      <c r="G111" s="351"/>
      <c r="H111" s="351"/>
      <c r="I111" s="351"/>
      <c r="J111" s="351"/>
      <c r="K111" s="375"/>
    </row>
    <row r="112" s="375" customFormat="1">
      <c r="A112" s="352"/>
      <c r="B112" s="353"/>
      <c r="C112" s="354"/>
      <c r="D112" s="351"/>
      <c r="E112" s="351"/>
      <c r="F112" s="351"/>
      <c r="G112" s="351"/>
      <c r="H112" s="351"/>
      <c r="I112" s="351"/>
      <c r="J112" s="351"/>
      <c r="K112" s="375"/>
    </row>
    <row r="113" s="375" customFormat="1">
      <c r="A113" s="352"/>
      <c r="B113" s="353"/>
      <c r="C113" s="354"/>
      <c r="D113" s="351"/>
      <c r="E113" s="351"/>
      <c r="F113" s="351"/>
      <c r="G113" s="351"/>
      <c r="H113" s="351"/>
      <c r="I113" s="351"/>
      <c r="J113" s="351"/>
      <c r="K113" s="375"/>
    </row>
    <row r="114" s="375" customFormat="1">
      <c r="A114" s="352"/>
      <c r="B114" s="353"/>
      <c r="C114" s="354"/>
      <c r="D114" s="351"/>
      <c r="E114" s="351"/>
      <c r="F114" s="351"/>
      <c r="G114" s="351"/>
      <c r="H114" s="351"/>
      <c r="I114" s="351"/>
      <c r="J114" s="351"/>
      <c r="K114" s="375"/>
    </row>
    <row r="115" s="375" customFormat="1">
      <c r="A115" s="352"/>
      <c r="B115" s="353"/>
      <c r="C115" s="354"/>
      <c r="D115" s="351"/>
      <c r="E115" s="351"/>
      <c r="F115" s="351"/>
      <c r="G115" s="351"/>
      <c r="H115" s="351"/>
      <c r="I115" s="351"/>
      <c r="J115" s="351"/>
      <c r="K115" s="375"/>
    </row>
    <row r="116" s="375" customFormat="1">
      <c r="A116" s="352"/>
      <c r="B116" s="353"/>
      <c r="C116" s="354"/>
      <c r="D116" s="351"/>
      <c r="E116" s="351"/>
      <c r="F116" s="351"/>
      <c r="G116" s="351"/>
      <c r="H116" s="351"/>
      <c r="I116" s="351"/>
      <c r="J116" s="351"/>
      <c r="K116" s="375"/>
    </row>
    <row r="117" s="375" customFormat="1">
      <c r="A117" s="352"/>
      <c r="B117" s="353"/>
      <c r="C117" s="354"/>
      <c r="D117" s="351"/>
      <c r="E117" s="351"/>
      <c r="F117" s="351"/>
      <c r="G117" s="351"/>
      <c r="H117" s="351"/>
      <c r="I117" s="351"/>
      <c r="J117" s="351"/>
      <c r="K117" s="375"/>
    </row>
    <row r="118" s="375" customFormat="1">
      <c r="A118" s="352"/>
      <c r="B118" s="353"/>
      <c r="C118" s="354"/>
      <c r="D118" s="351"/>
      <c r="E118" s="351"/>
      <c r="F118" s="351"/>
      <c r="G118" s="351"/>
      <c r="H118" s="351"/>
      <c r="I118" s="351"/>
      <c r="J118" s="351"/>
      <c r="K118" s="375"/>
    </row>
    <row r="119" s="375" customFormat="1">
      <c r="A119" s="352"/>
      <c r="B119" s="353"/>
      <c r="C119" s="354"/>
      <c r="D119" s="351"/>
      <c r="E119" s="351"/>
      <c r="F119" s="351"/>
      <c r="G119" s="351"/>
      <c r="H119" s="351"/>
      <c r="I119" s="351"/>
      <c r="J119" s="351"/>
      <c r="K119" s="375"/>
    </row>
    <row r="120" s="375" customFormat="1">
      <c r="A120" s="352"/>
      <c r="B120" s="353"/>
      <c r="C120" s="354"/>
      <c r="D120" s="351"/>
      <c r="E120" s="351"/>
      <c r="F120" s="351"/>
      <c r="G120" s="351"/>
      <c r="H120" s="351"/>
      <c r="I120" s="351"/>
      <c r="J120" s="351"/>
      <c r="K120" s="375"/>
    </row>
    <row r="121" s="375" customFormat="1">
      <c r="A121" s="352"/>
      <c r="B121" s="353"/>
      <c r="C121" s="354"/>
      <c r="D121" s="351"/>
      <c r="E121" s="351"/>
      <c r="F121" s="351"/>
      <c r="G121" s="351"/>
      <c r="H121" s="351"/>
      <c r="I121" s="351"/>
      <c r="J121" s="351"/>
      <c r="K121" s="375"/>
    </row>
    <row r="122" s="375" customFormat="1">
      <c r="A122" s="352"/>
      <c r="B122" s="353"/>
      <c r="C122" s="354"/>
      <c r="D122" s="351"/>
      <c r="E122" s="351"/>
      <c r="F122" s="351"/>
      <c r="G122" s="351"/>
      <c r="H122" s="351"/>
      <c r="I122" s="351"/>
      <c r="J122" s="351"/>
      <c r="K122" s="375"/>
    </row>
    <row r="123" s="375" customFormat="1">
      <c r="A123" s="352"/>
      <c r="B123" s="353"/>
      <c r="C123" s="354"/>
      <c r="D123" s="351"/>
      <c r="E123" s="351"/>
      <c r="F123" s="351"/>
      <c r="G123" s="351"/>
      <c r="H123" s="351"/>
      <c r="I123" s="351"/>
      <c r="J123" s="351"/>
      <c r="K123" s="375"/>
    </row>
    <row r="124" s="375" customFormat="1">
      <c r="A124" s="352"/>
      <c r="B124" s="353"/>
      <c r="C124" s="354"/>
      <c r="D124" s="351"/>
      <c r="E124" s="351"/>
      <c r="F124" s="351"/>
      <c r="G124" s="351"/>
      <c r="H124" s="351"/>
      <c r="I124" s="351"/>
      <c r="J124" s="351"/>
      <c r="K124" s="375"/>
    </row>
    <row r="125" s="375" customFormat="1">
      <c r="A125" s="352"/>
      <c r="B125" s="353"/>
      <c r="C125" s="354"/>
      <c r="D125" s="351"/>
      <c r="E125" s="351"/>
      <c r="F125" s="351"/>
      <c r="G125" s="351"/>
      <c r="H125" s="351"/>
      <c r="I125" s="351"/>
      <c r="J125" s="351"/>
      <c r="K125" s="375"/>
    </row>
    <row r="126" s="375" customFormat="1">
      <c r="A126" s="352"/>
      <c r="B126" s="353"/>
      <c r="C126" s="354"/>
      <c r="D126" s="351"/>
      <c r="E126" s="351"/>
      <c r="F126" s="351"/>
      <c r="G126" s="351"/>
      <c r="H126" s="351"/>
      <c r="I126" s="351"/>
      <c r="J126" s="351"/>
      <c r="K126" s="375"/>
    </row>
    <row r="127" s="375" customFormat="1">
      <c r="A127" s="352"/>
      <c r="B127" s="353"/>
      <c r="C127" s="354"/>
      <c r="D127" s="351"/>
      <c r="E127" s="351"/>
      <c r="F127" s="351"/>
      <c r="G127" s="351"/>
      <c r="H127" s="351"/>
      <c r="I127" s="351"/>
      <c r="J127" s="351"/>
      <c r="K127" s="375"/>
    </row>
    <row r="128" s="375" customFormat="1">
      <c r="A128" s="352"/>
      <c r="B128" s="353"/>
      <c r="C128" s="354"/>
      <c r="D128" s="351"/>
      <c r="E128" s="351"/>
      <c r="F128" s="351"/>
      <c r="G128" s="351"/>
      <c r="H128" s="351"/>
      <c r="I128" s="351"/>
      <c r="J128" s="351"/>
      <c r="K128" s="375"/>
    </row>
    <row r="129" s="375" customFormat="1">
      <c r="A129" s="352"/>
      <c r="B129" s="353"/>
      <c r="C129" s="354"/>
      <c r="D129" s="351"/>
      <c r="E129" s="351"/>
      <c r="F129" s="351"/>
      <c r="G129" s="351"/>
      <c r="H129" s="351"/>
      <c r="I129" s="351"/>
      <c r="J129" s="351"/>
      <c r="K129" s="375"/>
    </row>
    <row r="130" s="375" customFormat="1">
      <c r="A130" s="352"/>
      <c r="B130" s="353"/>
      <c r="C130" s="354"/>
      <c r="D130" s="351"/>
      <c r="E130" s="351"/>
      <c r="F130" s="351"/>
      <c r="G130" s="351"/>
      <c r="H130" s="351"/>
      <c r="I130" s="351"/>
      <c r="J130" s="351"/>
      <c r="K130" s="375"/>
    </row>
    <row r="131" s="375" customFormat="1">
      <c r="A131" s="352"/>
      <c r="B131" s="353"/>
      <c r="C131" s="354"/>
      <c r="D131" s="351"/>
      <c r="E131" s="351"/>
      <c r="F131" s="351"/>
      <c r="G131" s="351"/>
      <c r="H131" s="351"/>
      <c r="I131" s="351"/>
      <c r="J131" s="351"/>
      <c r="K131" s="375"/>
    </row>
    <row r="132" s="375" customFormat="1">
      <c r="A132" s="352"/>
      <c r="B132" s="353"/>
      <c r="C132" s="354"/>
      <c r="D132" s="351"/>
      <c r="E132" s="351"/>
      <c r="F132" s="351"/>
      <c r="G132" s="351"/>
      <c r="H132" s="351"/>
      <c r="I132" s="351"/>
      <c r="J132" s="351"/>
      <c r="K132" s="375"/>
    </row>
    <row r="133" s="375" customFormat="1">
      <c r="A133" s="352"/>
      <c r="B133" s="353"/>
      <c r="C133" s="354"/>
      <c r="D133" s="351"/>
      <c r="E133" s="351"/>
      <c r="F133" s="351"/>
      <c r="G133" s="351"/>
      <c r="H133" s="351"/>
      <c r="I133" s="351"/>
      <c r="J133" s="351"/>
      <c r="K133" s="375"/>
    </row>
    <row r="134" s="375" customFormat="1">
      <c r="A134" s="352"/>
      <c r="B134" s="353"/>
      <c r="C134" s="354"/>
      <c r="D134" s="351"/>
      <c r="E134" s="351"/>
      <c r="F134" s="351"/>
      <c r="G134" s="351"/>
      <c r="H134" s="351"/>
      <c r="I134" s="351"/>
      <c r="J134" s="351"/>
      <c r="K134" s="375"/>
    </row>
    <row r="135" s="375" customFormat="1">
      <c r="A135" s="352"/>
      <c r="B135" s="353"/>
      <c r="C135" s="354"/>
      <c r="D135" s="351"/>
      <c r="E135" s="351"/>
      <c r="F135" s="351"/>
      <c r="G135" s="351"/>
      <c r="H135" s="351"/>
      <c r="I135" s="351"/>
      <c r="J135" s="351"/>
      <c r="K135" s="375"/>
    </row>
    <row r="136" s="375" customFormat="1">
      <c r="A136" s="352"/>
      <c r="B136" s="353"/>
      <c r="C136" s="354"/>
      <c r="D136" s="351"/>
      <c r="E136" s="351"/>
      <c r="F136" s="351"/>
      <c r="G136" s="351"/>
      <c r="H136" s="351"/>
      <c r="I136" s="351"/>
      <c r="J136" s="351"/>
      <c r="K136" s="375"/>
    </row>
    <row r="137" s="375" customFormat="1">
      <c r="A137" s="352"/>
      <c r="B137" s="353"/>
      <c r="C137" s="354"/>
      <c r="D137" s="351"/>
      <c r="E137" s="351"/>
      <c r="F137" s="351"/>
      <c r="G137" s="351"/>
      <c r="H137" s="351"/>
      <c r="I137" s="351"/>
      <c r="J137" s="351"/>
      <c r="K137" s="375"/>
    </row>
    <row r="138" s="375" customFormat="1">
      <c r="A138" s="352"/>
      <c r="B138" s="353"/>
      <c r="C138" s="354"/>
      <c r="D138" s="351"/>
      <c r="E138" s="351"/>
      <c r="F138" s="351"/>
      <c r="G138" s="351"/>
      <c r="H138" s="351"/>
      <c r="I138" s="351"/>
      <c r="J138" s="351"/>
      <c r="K138" s="375"/>
    </row>
    <row r="139" s="375" customFormat="1">
      <c r="A139" s="352"/>
      <c r="B139" s="353"/>
      <c r="C139" s="354"/>
      <c r="D139" s="351"/>
      <c r="E139" s="351"/>
      <c r="F139" s="351"/>
      <c r="G139" s="351"/>
      <c r="H139" s="351"/>
      <c r="I139" s="351"/>
      <c r="J139" s="351"/>
      <c r="K139" s="375"/>
    </row>
    <row r="140" s="375" customFormat="1">
      <c r="A140" s="352"/>
      <c r="B140" s="353"/>
      <c r="C140" s="354"/>
      <c r="D140" s="351"/>
      <c r="E140" s="351"/>
      <c r="F140" s="351"/>
      <c r="G140" s="351"/>
      <c r="H140" s="351"/>
      <c r="I140" s="351"/>
      <c r="J140" s="351"/>
      <c r="K140" s="375"/>
    </row>
    <row r="141" s="375" customFormat="1">
      <c r="A141" s="352"/>
      <c r="B141" s="353"/>
      <c r="C141" s="354"/>
      <c r="D141" s="351"/>
      <c r="E141" s="351"/>
      <c r="F141" s="351"/>
      <c r="G141" s="351"/>
      <c r="H141" s="351"/>
      <c r="I141" s="351"/>
      <c r="J141" s="351"/>
      <c r="K141" s="375"/>
    </row>
    <row r="142" s="375" customFormat="1">
      <c r="A142" s="352"/>
      <c r="B142" s="353"/>
      <c r="C142" s="354"/>
      <c r="D142" s="351"/>
      <c r="E142" s="351"/>
      <c r="F142" s="351"/>
      <c r="G142" s="351"/>
      <c r="H142" s="351"/>
      <c r="I142" s="351"/>
      <c r="J142" s="351"/>
      <c r="K142" s="375"/>
    </row>
    <row r="143" s="375" customFormat="1">
      <c r="A143" s="352"/>
      <c r="B143" s="353"/>
      <c r="C143" s="354"/>
      <c r="D143" s="351"/>
      <c r="E143" s="351"/>
      <c r="F143" s="351"/>
      <c r="G143" s="351"/>
      <c r="H143" s="351"/>
      <c r="I143" s="351"/>
      <c r="J143" s="351"/>
      <c r="K143" s="375"/>
    </row>
    <row r="144" s="375" customFormat="1">
      <c r="A144" s="352"/>
      <c r="B144" s="353"/>
      <c r="C144" s="354"/>
      <c r="D144" s="351"/>
      <c r="E144" s="351"/>
      <c r="F144" s="351"/>
      <c r="G144" s="351"/>
      <c r="H144" s="351"/>
      <c r="I144" s="351"/>
      <c r="J144" s="351"/>
      <c r="K144" s="375"/>
    </row>
    <row r="145" s="375" customFormat="1">
      <c r="A145" s="352"/>
      <c r="B145" s="353"/>
      <c r="C145" s="354"/>
      <c r="D145" s="351"/>
      <c r="E145" s="351"/>
      <c r="F145" s="351"/>
      <c r="G145" s="351"/>
      <c r="H145" s="351"/>
      <c r="I145" s="351"/>
      <c r="J145" s="351"/>
      <c r="K145" s="375"/>
    </row>
    <row r="146" s="375" customFormat="1">
      <c r="A146" s="352"/>
      <c r="B146" s="353"/>
      <c r="C146" s="354"/>
      <c r="D146" s="351"/>
      <c r="E146" s="351"/>
      <c r="F146" s="351"/>
      <c r="G146" s="351"/>
      <c r="H146" s="351"/>
      <c r="I146" s="351"/>
      <c r="J146" s="351"/>
      <c r="K146" s="375"/>
    </row>
    <row r="147" s="375" customFormat="1">
      <c r="A147" s="352"/>
      <c r="B147" s="353"/>
      <c r="C147" s="354"/>
      <c r="D147" s="351"/>
      <c r="E147" s="351"/>
      <c r="F147" s="351"/>
      <c r="G147" s="351"/>
      <c r="H147" s="351"/>
      <c r="I147" s="351"/>
      <c r="J147" s="351"/>
      <c r="K147" s="375"/>
    </row>
    <row r="148" s="375" customFormat="1">
      <c r="A148" s="352"/>
      <c r="B148" s="353"/>
      <c r="C148" s="354"/>
      <c r="D148" s="351"/>
      <c r="E148" s="351"/>
      <c r="F148" s="351"/>
      <c r="G148" s="351"/>
      <c r="H148" s="351"/>
      <c r="I148" s="351"/>
      <c r="J148" s="351"/>
      <c r="K148" s="375"/>
    </row>
    <row r="149" s="375" customFormat="1">
      <c r="A149" s="352"/>
      <c r="B149" s="353"/>
      <c r="C149" s="354"/>
      <c r="D149" s="351"/>
      <c r="E149" s="351"/>
      <c r="F149" s="351"/>
      <c r="G149" s="351"/>
      <c r="H149" s="351"/>
      <c r="I149" s="351"/>
      <c r="J149" s="351"/>
      <c r="K149" s="375"/>
    </row>
    <row r="150" s="375" customFormat="1">
      <c r="A150" s="352"/>
      <c r="B150" s="353"/>
      <c r="C150" s="354"/>
      <c r="D150" s="351"/>
      <c r="E150" s="351"/>
      <c r="F150" s="351"/>
      <c r="G150" s="351"/>
      <c r="H150" s="351"/>
      <c r="I150" s="351"/>
      <c r="J150" s="351"/>
      <c r="K150" s="375"/>
    </row>
    <row r="151" s="375" customFormat="1">
      <c r="A151" s="352"/>
      <c r="B151" s="353"/>
      <c r="C151" s="354"/>
      <c r="D151" s="351"/>
      <c r="E151" s="351"/>
      <c r="F151" s="351"/>
      <c r="G151" s="351"/>
      <c r="H151" s="351"/>
      <c r="I151" s="351"/>
      <c r="J151" s="351"/>
      <c r="K151" s="375"/>
    </row>
    <row r="152" s="375" customFormat="1">
      <c r="A152" s="352"/>
      <c r="B152" s="353"/>
      <c r="C152" s="354"/>
      <c r="D152" s="351"/>
      <c r="E152" s="351"/>
      <c r="F152" s="351"/>
      <c r="G152" s="351"/>
      <c r="H152" s="351"/>
      <c r="I152" s="351"/>
      <c r="J152" s="351"/>
      <c r="K152" s="375"/>
    </row>
    <row r="153" s="375" customFormat="1">
      <c r="A153" s="352"/>
      <c r="B153" s="353"/>
      <c r="C153" s="354"/>
      <c r="D153" s="351"/>
      <c r="E153" s="351"/>
      <c r="F153" s="351"/>
      <c r="G153" s="351"/>
      <c r="H153" s="351"/>
      <c r="I153" s="351"/>
      <c r="J153" s="351"/>
      <c r="K153" s="375"/>
    </row>
    <row r="154" s="375" customFormat="1">
      <c r="A154" s="352"/>
      <c r="B154" s="353"/>
      <c r="C154" s="354"/>
      <c r="D154" s="351"/>
      <c r="E154" s="351"/>
      <c r="F154" s="351"/>
      <c r="G154" s="351"/>
      <c r="H154" s="351"/>
      <c r="I154" s="351"/>
      <c r="J154" s="351"/>
      <c r="K154" s="375"/>
    </row>
    <row r="155" s="375" customFormat="1">
      <c r="A155" s="352"/>
      <c r="B155" s="353"/>
      <c r="C155" s="354"/>
      <c r="D155" s="351"/>
      <c r="E155" s="351"/>
      <c r="F155" s="351"/>
      <c r="G155" s="351"/>
      <c r="H155" s="351"/>
      <c r="I155" s="351"/>
      <c r="J155" s="351"/>
      <c r="K155" s="375"/>
    </row>
    <row r="156" s="375" customFormat="1">
      <c r="A156" s="352"/>
      <c r="B156" s="353"/>
      <c r="C156" s="354"/>
      <c r="D156" s="351"/>
      <c r="E156" s="351"/>
      <c r="F156" s="351"/>
      <c r="G156" s="351"/>
      <c r="H156" s="351"/>
      <c r="I156" s="351"/>
      <c r="J156" s="351"/>
      <c r="K156" s="375"/>
    </row>
    <row r="157" s="375" customFormat="1">
      <c r="A157" s="352"/>
      <c r="B157" s="353"/>
      <c r="C157" s="354"/>
      <c r="D157" s="351"/>
      <c r="E157" s="351"/>
      <c r="F157" s="351"/>
      <c r="G157" s="351"/>
      <c r="H157" s="351"/>
      <c r="I157" s="351"/>
      <c r="J157" s="351"/>
      <c r="K157" s="375"/>
    </row>
    <row r="158" s="375" customFormat="1">
      <c r="A158" s="352"/>
      <c r="B158" s="353"/>
      <c r="C158" s="354"/>
      <c r="D158" s="351"/>
      <c r="E158" s="351"/>
      <c r="F158" s="351"/>
      <c r="G158" s="351"/>
      <c r="H158" s="351"/>
      <c r="I158" s="351"/>
      <c r="J158" s="351"/>
      <c r="K158" s="375"/>
    </row>
    <row r="159" s="375" customFormat="1">
      <c r="A159" s="352"/>
      <c r="B159" s="353"/>
      <c r="C159" s="354"/>
      <c r="D159" s="351"/>
      <c r="E159" s="351"/>
      <c r="F159" s="351"/>
      <c r="G159" s="351"/>
      <c r="H159" s="351"/>
      <c r="I159" s="351"/>
      <c r="J159" s="351"/>
      <c r="K159" s="375"/>
    </row>
    <row r="160" s="375" customFormat="1">
      <c r="A160" s="352"/>
      <c r="B160" s="353"/>
      <c r="C160" s="354"/>
      <c r="D160" s="351"/>
      <c r="E160" s="351"/>
      <c r="F160" s="351"/>
      <c r="G160" s="351"/>
      <c r="H160" s="351"/>
      <c r="I160" s="351"/>
      <c r="J160" s="351"/>
      <c r="K160" s="375"/>
    </row>
    <row r="161" s="375" customFormat="1">
      <c r="A161" s="352"/>
      <c r="B161" s="353"/>
      <c r="C161" s="354"/>
      <c r="D161" s="351"/>
      <c r="E161" s="351"/>
      <c r="F161" s="351"/>
      <c r="G161" s="351"/>
      <c r="H161" s="351"/>
      <c r="I161" s="351"/>
      <c r="J161" s="351"/>
      <c r="K161" s="375"/>
    </row>
    <row r="162" s="375" customFormat="1">
      <c r="A162" s="352"/>
      <c r="B162" s="353"/>
      <c r="C162" s="354"/>
      <c r="D162" s="351"/>
      <c r="E162" s="351"/>
      <c r="F162" s="351"/>
      <c r="G162" s="351"/>
      <c r="H162" s="351"/>
      <c r="I162" s="351"/>
      <c r="J162" s="351"/>
      <c r="K162" s="375"/>
    </row>
    <row r="163" s="375" customFormat="1">
      <c r="A163" s="352"/>
      <c r="B163" s="353"/>
      <c r="C163" s="354"/>
      <c r="D163" s="351"/>
      <c r="E163" s="351"/>
      <c r="F163" s="351"/>
      <c r="G163" s="351"/>
      <c r="H163" s="351"/>
      <c r="I163" s="351"/>
      <c r="J163" s="351"/>
      <c r="K163" s="375"/>
    </row>
    <row r="164" s="375" customFormat="1">
      <c r="A164" s="352"/>
      <c r="B164" s="353"/>
      <c r="C164" s="354"/>
      <c r="D164" s="351"/>
      <c r="E164" s="351"/>
      <c r="F164" s="351"/>
      <c r="G164" s="351"/>
      <c r="H164" s="351"/>
      <c r="I164" s="351"/>
      <c r="J164" s="351"/>
      <c r="K164" s="375"/>
    </row>
    <row r="165" s="375" customFormat="1">
      <c r="A165" s="352"/>
      <c r="B165" s="353"/>
      <c r="C165" s="354"/>
      <c r="D165" s="351"/>
      <c r="E165" s="351"/>
      <c r="F165" s="351"/>
      <c r="G165" s="351"/>
      <c r="H165" s="351"/>
      <c r="I165" s="351"/>
      <c r="J165" s="351"/>
      <c r="K165" s="375"/>
    </row>
    <row r="166" s="375" customFormat="1">
      <c r="A166" s="352"/>
      <c r="B166" s="353"/>
      <c r="C166" s="354"/>
      <c r="D166" s="351"/>
      <c r="E166" s="351"/>
      <c r="F166" s="351"/>
      <c r="G166" s="351"/>
      <c r="H166" s="351"/>
      <c r="I166" s="351"/>
      <c r="J166" s="351"/>
      <c r="K166" s="375"/>
    </row>
    <row r="167" s="375" customFormat="1">
      <c r="A167" s="352"/>
      <c r="B167" s="353"/>
      <c r="C167" s="354"/>
      <c r="D167" s="351"/>
      <c r="E167" s="351"/>
      <c r="F167" s="351"/>
      <c r="G167" s="351"/>
      <c r="H167" s="351"/>
      <c r="I167" s="351"/>
      <c r="J167" s="351"/>
      <c r="K167" s="375"/>
    </row>
    <row r="168" s="375" customFormat="1">
      <c r="A168" s="352"/>
      <c r="B168" s="353"/>
      <c r="C168" s="354"/>
      <c r="D168" s="351"/>
      <c r="E168" s="351"/>
      <c r="F168" s="351"/>
      <c r="G168" s="351"/>
      <c r="H168" s="351"/>
      <c r="I168" s="351"/>
      <c r="J168" s="351"/>
      <c r="K168" s="375"/>
    </row>
    <row r="169" s="375" customFormat="1">
      <c r="A169" s="352"/>
      <c r="B169" s="353"/>
      <c r="C169" s="354"/>
      <c r="D169" s="351"/>
      <c r="E169" s="351"/>
      <c r="F169" s="351"/>
      <c r="G169" s="351"/>
      <c r="H169" s="351"/>
      <c r="I169" s="351"/>
      <c r="J169" s="351"/>
      <c r="K169" s="375"/>
    </row>
    <row r="170" s="375" customFormat="1">
      <c r="A170" s="352"/>
      <c r="B170" s="353"/>
      <c r="C170" s="354"/>
      <c r="D170" s="351"/>
      <c r="E170" s="351"/>
      <c r="F170" s="351"/>
      <c r="G170" s="351"/>
      <c r="H170" s="351"/>
      <c r="I170" s="351"/>
      <c r="J170" s="351"/>
      <c r="K170" s="375"/>
    </row>
    <row r="171" s="375" customFormat="1">
      <c r="A171" s="352"/>
      <c r="B171" s="353"/>
      <c r="C171" s="354"/>
      <c r="D171" s="351"/>
      <c r="E171" s="351"/>
      <c r="F171" s="351"/>
      <c r="G171" s="351"/>
      <c r="H171" s="351"/>
      <c r="I171" s="351"/>
      <c r="J171" s="351"/>
      <c r="K171" s="375"/>
    </row>
    <row r="172" s="375" customFormat="1">
      <c r="A172" s="352"/>
      <c r="B172" s="353"/>
      <c r="C172" s="354"/>
      <c r="D172" s="351"/>
      <c r="E172" s="351"/>
      <c r="F172" s="351"/>
      <c r="G172" s="351"/>
      <c r="H172" s="351"/>
      <c r="I172" s="351"/>
      <c r="J172" s="351"/>
      <c r="K172" s="375"/>
    </row>
    <row r="173" s="375" customFormat="1">
      <c r="A173" s="352"/>
      <c r="B173" s="353"/>
      <c r="C173" s="354"/>
      <c r="D173" s="351"/>
      <c r="E173" s="351"/>
      <c r="F173" s="351"/>
      <c r="G173" s="351"/>
      <c r="H173" s="351"/>
      <c r="I173" s="351"/>
      <c r="J173" s="351"/>
      <c r="K173" s="375"/>
    </row>
    <row r="174" s="375" customFormat="1">
      <c r="A174" s="352"/>
      <c r="B174" s="353"/>
      <c r="C174" s="354"/>
      <c r="D174" s="351"/>
      <c r="E174" s="351"/>
      <c r="F174" s="351"/>
      <c r="G174" s="351"/>
      <c r="H174" s="351"/>
      <c r="I174" s="351"/>
      <c r="J174" s="351"/>
      <c r="K174" s="375"/>
    </row>
    <row r="175" s="375" customFormat="1">
      <c r="A175" s="352"/>
      <c r="B175" s="353"/>
      <c r="C175" s="354"/>
      <c r="D175" s="351"/>
      <c r="E175" s="351"/>
      <c r="F175" s="351"/>
      <c r="G175" s="351"/>
      <c r="H175" s="351"/>
      <c r="I175" s="351"/>
      <c r="J175" s="351"/>
      <c r="K175" s="375"/>
    </row>
    <row r="176" s="375" customFormat="1">
      <c r="A176" s="352"/>
      <c r="B176" s="353"/>
      <c r="C176" s="354"/>
      <c r="D176" s="351"/>
      <c r="E176" s="351"/>
      <c r="F176" s="351"/>
      <c r="G176" s="351"/>
      <c r="H176" s="351"/>
      <c r="I176" s="351"/>
      <c r="J176" s="351"/>
      <c r="K176" s="375"/>
    </row>
    <row r="177" s="375" customFormat="1">
      <c r="A177" s="352"/>
      <c r="B177" s="353"/>
      <c r="C177" s="354"/>
      <c r="D177" s="351"/>
      <c r="E177" s="351"/>
      <c r="F177" s="351"/>
      <c r="G177" s="351"/>
      <c r="H177" s="351"/>
      <c r="I177" s="351"/>
      <c r="J177" s="351"/>
      <c r="K177" s="375"/>
    </row>
    <row r="178" s="375" customFormat="1">
      <c r="A178" s="352"/>
      <c r="B178" s="353"/>
      <c r="C178" s="354"/>
      <c r="D178" s="351"/>
      <c r="E178" s="351"/>
      <c r="F178" s="351"/>
      <c r="G178" s="351"/>
      <c r="H178" s="351"/>
      <c r="I178" s="351"/>
      <c r="J178" s="351"/>
      <c r="K178" s="375"/>
    </row>
    <row r="179" s="375" customFormat="1">
      <c r="A179" s="352"/>
      <c r="B179" s="353"/>
      <c r="C179" s="354"/>
      <c r="D179" s="351"/>
      <c r="E179" s="351"/>
      <c r="F179" s="351"/>
      <c r="G179" s="351"/>
      <c r="H179" s="351"/>
      <c r="I179" s="351"/>
      <c r="J179" s="351"/>
      <c r="K179" s="375"/>
    </row>
    <row r="180" s="375" customFormat="1">
      <c r="A180" s="352"/>
      <c r="B180" s="353"/>
      <c r="C180" s="354"/>
      <c r="D180" s="351"/>
      <c r="E180" s="351"/>
      <c r="F180" s="351"/>
      <c r="G180" s="351"/>
      <c r="H180" s="351"/>
      <c r="I180" s="351"/>
      <c r="J180" s="351"/>
      <c r="K180" s="375"/>
    </row>
    <row r="181" s="375" customFormat="1">
      <c r="A181" s="352"/>
      <c r="B181" s="353"/>
      <c r="C181" s="354"/>
      <c r="D181" s="351"/>
      <c r="E181" s="351"/>
      <c r="F181" s="351"/>
      <c r="G181" s="351"/>
      <c r="H181" s="351"/>
      <c r="I181" s="351"/>
      <c r="J181" s="351"/>
      <c r="K181" s="375"/>
    </row>
    <row r="182" s="375" customFormat="1">
      <c r="A182" s="352"/>
      <c r="B182" s="353"/>
      <c r="C182" s="354"/>
      <c r="D182" s="351"/>
      <c r="E182" s="351"/>
      <c r="F182" s="351"/>
      <c r="G182" s="351"/>
      <c r="H182" s="351"/>
      <c r="I182" s="351"/>
      <c r="J182" s="351"/>
      <c r="K182" s="375"/>
    </row>
    <row r="183" s="375" customFormat="1">
      <c r="A183" s="352"/>
      <c r="B183" s="353"/>
      <c r="C183" s="354"/>
      <c r="D183" s="351"/>
      <c r="E183" s="351"/>
      <c r="F183" s="351"/>
      <c r="G183" s="351"/>
      <c r="H183" s="351"/>
      <c r="I183" s="351"/>
      <c r="J183" s="351"/>
      <c r="K183" s="375"/>
    </row>
    <row r="184" s="375" customFormat="1">
      <c r="A184" s="352"/>
      <c r="B184" s="353"/>
      <c r="C184" s="354"/>
      <c r="D184" s="351"/>
      <c r="E184" s="351"/>
      <c r="F184" s="351"/>
      <c r="G184" s="351"/>
      <c r="H184" s="351"/>
      <c r="I184" s="351"/>
      <c r="J184" s="351"/>
      <c r="K184" s="375"/>
    </row>
    <row r="185" s="375" customFormat="1">
      <c r="A185" s="352"/>
      <c r="B185" s="353"/>
      <c r="C185" s="354"/>
      <c r="D185" s="351"/>
      <c r="E185" s="351"/>
      <c r="F185" s="351"/>
      <c r="G185" s="351"/>
      <c r="H185" s="351"/>
      <c r="I185" s="351"/>
      <c r="J185" s="351"/>
      <c r="K185" s="375"/>
    </row>
    <row r="186" s="375" customFormat="1">
      <c r="A186" s="352"/>
      <c r="B186" s="353"/>
      <c r="C186" s="354"/>
      <c r="D186" s="351"/>
      <c r="E186" s="351"/>
      <c r="F186" s="351"/>
      <c r="G186" s="351"/>
      <c r="H186" s="351"/>
      <c r="I186" s="351"/>
      <c r="J186" s="351"/>
      <c r="K186" s="375"/>
    </row>
    <row r="187" s="375" customFormat="1">
      <c r="A187" s="352"/>
      <c r="B187" s="353"/>
      <c r="C187" s="354"/>
      <c r="D187" s="351"/>
      <c r="E187" s="351"/>
      <c r="F187" s="351"/>
      <c r="G187" s="351"/>
      <c r="H187" s="351"/>
      <c r="I187" s="351"/>
      <c r="J187" s="351"/>
      <c r="K187" s="375"/>
    </row>
    <row r="188" s="375" customFormat="1">
      <c r="A188" s="352"/>
      <c r="B188" s="353"/>
      <c r="C188" s="354"/>
      <c r="D188" s="351"/>
      <c r="E188" s="351"/>
      <c r="F188" s="351"/>
      <c r="G188" s="351"/>
      <c r="H188" s="351"/>
      <c r="I188" s="351"/>
      <c r="J188" s="351"/>
      <c r="K188" s="375"/>
    </row>
    <row r="189" s="375" customFormat="1">
      <c r="A189" s="352"/>
      <c r="B189" s="353"/>
      <c r="C189" s="354"/>
      <c r="D189" s="351"/>
      <c r="E189" s="351"/>
      <c r="F189" s="351"/>
      <c r="G189" s="351"/>
      <c r="H189" s="351"/>
      <c r="I189" s="351"/>
      <c r="J189" s="351"/>
      <c r="K189" s="375"/>
    </row>
    <row r="190" s="375" customFormat="1">
      <c r="A190" s="352"/>
      <c r="B190" s="353"/>
      <c r="C190" s="354"/>
      <c r="D190" s="351"/>
      <c r="E190" s="351"/>
      <c r="F190" s="351"/>
      <c r="G190" s="351"/>
      <c r="H190" s="351"/>
      <c r="I190" s="351"/>
      <c r="J190" s="351"/>
      <c r="K190" s="375"/>
    </row>
    <row r="191" s="375" customFormat="1">
      <c r="A191" s="352"/>
      <c r="B191" s="353"/>
      <c r="C191" s="354"/>
      <c r="D191" s="351"/>
      <c r="E191" s="351"/>
      <c r="F191" s="351"/>
      <c r="G191" s="351"/>
      <c r="H191" s="351"/>
      <c r="I191" s="351"/>
      <c r="J191" s="351"/>
      <c r="K191" s="375"/>
    </row>
    <row r="192" s="375" customFormat="1">
      <c r="A192" s="352"/>
      <c r="B192" s="353"/>
      <c r="C192" s="354"/>
      <c r="D192" s="351"/>
      <c r="E192" s="351"/>
      <c r="F192" s="351"/>
      <c r="G192" s="351"/>
      <c r="H192" s="351"/>
      <c r="I192" s="351"/>
      <c r="J192" s="351"/>
      <c r="K192" s="375"/>
    </row>
    <row r="193" s="375" customFormat="1">
      <c r="A193" s="352"/>
      <c r="B193" s="353"/>
      <c r="C193" s="354"/>
      <c r="D193" s="351"/>
      <c r="E193" s="351"/>
      <c r="F193" s="351"/>
      <c r="G193" s="351"/>
      <c r="H193" s="351"/>
      <c r="I193" s="351"/>
      <c r="J193" s="351"/>
      <c r="K193" s="375"/>
    </row>
    <row r="194" s="375" customFormat="1">
      <c r="A194" s="352"/>
      <c r="B194" s="353"/>
      <c r="C194" s="354"/>
      <c r="D194" s="351"/>
      <c r="E194" s="351"/>
      <c r="F194" s="351"/>
      <c r="G194" s="351"/>
      <c r="H194" s="351"/>
      <c r="I194" s="351"/>
      <c r="J194" s="351"/>
      <c r="K194" s="375"/>
    </row>
    <row r="195" s="375" customFormat="1">
      <c r="A195" s="352"/>
      <c r="B195" s="353"/>
      <c r="C195" s="354"/>
      <c r="D195" s="351"/>
      <c r="E195" s="351"/>
      <c r="F195" s="351"/>
      <c r="G195" s="351"/>
      <c r="H195" s="351"/>
      <c r="I195" s="351"/>
      <c r="J195" s="351"/>
      <c r="K195" s="375"/>
    </row>
    <row r="196" s="375" customFormat="1">
      <c r="A196" s="352"/>
      <c r="B196" s="353"/>
      <c r="C196" s="354"/>
      <c r="D196" s="351"/>
      <c r="E196" s="351"/>
      <c r="F196" s="351"/>
      <c r="G196" s="351"/>
      <c r="H196" s="351"/>
      <c r="I196" s="351"/>
      <c r="J196" s="351"/>
      <c r="K196" s="375"/>
    </row>
    <row r="197" s="375" customFormat="1">
      <c r="A197" s="352"/>
      <c r="B197" s="353"/>
      <c r="C197" s="354"/>
      <c r="D197" s="351"/>
      <c r="E197" s="351"/>
      <c r="F197" s="351"/>
      <c r="G197" s="351"/>
      <c r="H197" s="351"/>
      <c r="I197" s="351"/>
      <c r="J197" s="351"/>
      <c r="K197" s="375"/>
    </row>
    <row r="198" s="375" customFormat="1">
      <c r="A198" s="352"/>
      <c r="B198" s="353"/>
      <c r="C198" s="354"/>
      <c r="D198" s="351"/>
      <c r="E198" s="351"/>
      <c r="F198" s="351"/>
      <c r="G198" s="351"/>
      <c r="H198" s="351"/>
      <c r="I198" s="351"/>
      <c r="J198" s="351"/>
      <c r="K198" s="375"/>
    </row>
    <row r="199" s="375" customFormat="1">
      <c r="A199" s="352"/>
      <c r="B199" s="353"/>
      <c r="C199" s="354"/>
      <c r="D199" s="351"/>
      <c r="E199" s="351"/>
      <c r="F199" s="351"/>
      <c r="G199" s="351"/>
      <c r="H199" s="351"/>
      <c r="I199" s="351"/>
      <c r="J199" s="351"/>
      <c r="K199" s="375"/>
    </row>
    <row r="200" s="375" customFormat="1">
      <c r="A200" s="352"/>
      <c r="B200" s="353"/>
      <c r="C200" s="354"/>
      <c r="D200" s="351"/>
      <c r="E200" s="351"/>
      <c r="F200" s="351"/>
      <c r="G200" s="351"/>
      <c r="H200" s="351"/>
      <c r="I200" s="351"/>
      <c r="J200" s="351"/>
      <c r="K200" s="375"/>
    </row>
    <row r="201" s="375" customFormat="1">
      <c r="A201" s="352"/>
      <c r="B201" s="353"/>
      <c r="C201" s="354"/>
      <c r="D201" s="351"/>
      <c r="E201" s="351"/>
      <c r="F201" s="351"/>
      <c r="G201" s="351"/>
      <c r="H201" s="351"/>
      <c r="I201" s="351"/>
      <c r="J201" s="351"/>
      <c r="K201" s="375"/>
    </row>
    <row r="202" s="375" customFormat="1">
      <c r="A202" s="352"/>
      <c r="B202" s="353"/>
      <c r="C202" s="354"/>
      <c r="D202" s="351"/>
      <c r="E202" s="351"/>
      <c r="F202" s="351"/>
      <c r="G202" s="351"/>
      <c r="H202" s="351"/>
      <c r="I202" s="351"/>
      <c r="J202" s="351"/>
      <c r="K202" s="375"/>
    </row>
    <row r="203" s="375" customFormat="1">
      <c r="A203" s="352"/>
      <c r="B203" s="353"/>
      <c r="C203" s="354"/>
      <c r="D203" s="351"/>
      <c r="E203" s="351"/>
      <c r="F203" s="351"/>
      <c r="G203" s="351"/>
      <c r="H203" s="351"/>
      <c r="I203" s="351"/>
      <c r="J203" s="351"/>
      <c r="K203" s="375"/>
    </row>
    <row r="204" s="375" customFormat="1">
      <c r="A204" s="352"/>
      <c r="B204" s="353"/>
      <c r="C204" s="354"/>
      <c r="D204" s="351"/>
      <c r="E204" s="351"/>
      <c r="F204" s="351"/>
      <c r="G204" s="351"/>
      <c r="H204" s="351"/>
      <c r="I204" s="351"/>
      <c r="J204" s="351"/>
      <c r="K204" s="375"/>
    </row>
    <row r="205" s="375" customFormat="1">
      <c r="A205" s="352"/>
      <c r="B205" s="353"/>
      <c r="C205" s="354"/>
      <c r="D205" s="351"/>
      <c r="E205" s="351"/>
      <c r="F205" s="351"/>
      <c r="G205" s="351"/>
      <c r="H205" s="351"/>
      <c r="I205" s="351"/>
      <c r="J205" s="351"/>
      <c r="K205" s="375"/>
    </row>
    <row r="206" s="375" customFormat="1">
      <c r="A206" s="352"/>
      <c r="B206" s="353"/>
      <c r="C206" s="354"/>
      <c r="D206" s="351"/>
      <c r="E206" s="351"/>
      <c r="F206" s="351"/>
      <c r="G206" s="351"/>
      <c r="H206" s="351"/>
      <c r="I206" s="351"/>
      <c r="J206" s="351"/>
      <c r="K206" s="375"/>
    </row>
    <row r="207" s="375" customFormat="1">
      <c r="A207" s="352"/>
      <c r="B207" s="353"/>
      <c r="C207" s="354"/>
      <c r="D207" s="351"/>
      <c r="E207" s="351"/>
      <c r="F207" s="351"/>
      <c r="G207" s="351"/>
      <c r="H207" s="351"/>
      <c r="I207" s="351"/>
      <c r="J207" s="351"/>
      <c r="K207" s="375"/>
    </row>
    <row r="208" s="375" customFormat="1">
      <c r="A208" s="352"/>
      <c r="B208" s="353"/>
      <c r="C208" s="354"/>
      <c r="D208" s="351"/>
      <c r="E208" s="351"/>
      <c r="F208" s="351"/>
      <c r="G208" s="351"/>
      <c r="H208" s="351"/>
      <c r="I208" s="351"/>
      <c r="J208" s="351"/>
      <c r="K208" s="375"/>
    </row>
    <row r="209" s="375" customFormat="1">
      <c r="A209" s="352"/>
      <c r="B209" s="353"/>
      <c r="C209" s="354"/>
      <c r="D209" s="351"/>
      <c r="E209" s="351"/>
      <c r="F209" s="351"/>
      <c r="G209" s="351"/>
      <c r="H209" s="351"/>
      <c r="I209" s="351"/>
      <c r="J209" s="351"/>
      <c r="K209" s="375"/>
    </row>
    <row r="210" s="375" customFormat="1">
      <c r="A210" s="352"/>
      <c r="B210" s="353"/>
      <c r="C210" s="354"/>
      <c r="D210" s="351"/>
      <c r="E210" s="351"/>
      <c r="F210" s="351"/>
      <c r="G210" s="351"/>
      <c r="H210" s="351"/>
      <c r="I210" s="351"/>
      <c r="J210" s="351"/>
      <c r="K210" s="375"/>
    </row>
    <row r="211" s="375" customFormat="1">
      <c r="A211" s="352"/>
      <c r="B211" s="353"/>
      <c r="C211" s="354"/>
      <c r="D211" s="351"/>
      <c r="E211" s="351"/>
      <c r="F211" s="351"/>
      <c r="G211" s="351"/>
      <c r="H211" s="351"/>
      <c r="I211" s="351"/>
      <c r="J211" s="351"/>
      <c r="K211" s="375"/>
    </row>
    <row r="212" s="375" customFormat="1">
      <c r="A212" s="352"/>
      <c r="B212" s="353"/>
      <c r="C212" s="354"/>
      <c r="D212" s="351"/>
      <c r="E212" s="351"/>
      <c r="F212" s="351"/>
      <c r="G212" s="351"/>
      <c r="H212" s="351"/>
      <c r="I212" s="351"/>
      <c r="J212" s="351"/>
      <c r="K212" s="375"/>
    </row>
    <row r="213" s="375" customFormat="1">
      <c r="A213" s="352"/>
      <c r="B213" s="353"/>
      <c r="C213" s="354"/>
      <c r="D213" s="351"/>
      <c r="E213" s="351"/>
      <c r="F213" s="351"/>
      <c r="G213" s="351"/>
      <c r="H213" s="351"/>
      <c r="I213" s="351"/>
      <c r="J213" s="351"/>
      <c r="K213" s="375"/>
    </row>
    <row r="214" s="375" customFormat="1">
      <c r="A214" s="352"/>
      <c r="B214" s="353"/>
      <c r="C214" s="354"/>
      <c r="D214" s="351"/>
      <c r="E214" s="351"/>
      <c r="F214" s="351"/>
      <c r="G214" s="351"/>
      <c r="H214" s="351"/>
      <c r="I214" s="351"/>
      <c r="J214" s="351"/>
      <c r="K214" s="375"/>
    </row>
    <row r="215" s="375" customFormat="1">
      <c r="A215" s="352"/>
      <c r="B215" s="353"/>
      <c r="C215" s="354"/>
      <c r="D215" s="351"/>
      <c r="E215" s="351"/>
      <c r="F215" s="351"/>
      <c r="G215" s="351"/>
      <c r="H215" s="351"/>
      <c r="I215" s="351"/>
      <c r="J215" s="351"/>
      <c r="K215" s="375"/>
    </row>
    <row r="216" s="375" customFormat="1">
      <c r="A216" s="352"/>
      <c r="B216" s="353"/>
      <c r="C216" s="354"/>
      <c r="D216" s="351"/>
      <c r="E216" s="351"/>
      <c r="F216" s="351"/>
      <c r="G216" s="351"/>
      <c r="H216" s="351"/>
      <c r="I216" s="351"/>
      <c r="J216" s="351"/>
      <c r="K216" s="375"/>
    </row>
    <row r="217" s="375" customFormat="1">
      <c r="A217" s="352"/>
      <c r="B217" s="353"/>
      <c r="C217" s="354"/>
      <c r="D217" s="351"/>
      <c r="E217" s="351"/>
      <c r="F217" s="351"/>
      <c r="G217" s="351"/>
      <c r="H217" s="351"/>
      <c r="I217" s="351"/>
      <c r="J217" s="351"/>
      <c r="K217" s="375"/>
    </row>
    <row r="218" s="375" customFormat="1">
      <c r="A218" s="352"/>
      <c r="B218" s="353"/>
      <c r="C218" s="354"/>
      <c r="D218" s="351"/>
      <c r="E218" s="351"/>
      <c r="F218" s="351"/>
      <c r="G218" s="351"/>
      <c r="H218" s="351"/>
      <c r="I218" s="351"/>
      <c r="J218" s="351"/>
      <c r="K218" s="375"/>
    </row>
    <row r="219" s="375" customFormat="1">
      <c r="A219" s="352"/>
      <c r="B219" s="353"/>
      <c r="C219" s="354"/>
      <c r="D219" s="351"/>
      <c r="E219" s="351"/>
      <c r="F219" s="351"/>
      <c r="G219" s="351"/>
      <c r="H219" s="351"/>
      <c r="I219" s="351"/>
      <c r="J219" s="351"/>
      <c r="K219" s="375"/>
    </row>
    <row r="220" s="375" customFormat="1">
      <c r="A220" s="352"/>
      <c r="B220" s="353"/>
      <c r="C220" s="354"/>
      <c r="D220" s="351"/>
      <c r="E220" s="351"/>
      <c r="F220" s="351"/>
      <c r="G220" s="351"/>
      <c r="H220" s="351"/>
      <c r="I220" s="351"/>
      <c r="J220" s="351"/>
      <c r="K220" s="375"/>
    </row>
    <row r="221" s="375" customFormat="1">
      <c r="A221" s="352"/>
      <c r="B221" s="353"/>
      <c r="C221" s="354"/>
      <c r="D221" s="351"/>
      <c r="E221" s="351"/>
      <c r="F221" s="351"/>
      <c r="G221" s="351"/>
      <c r="H221" s="351"/>
      <c r="I221" s="351"/>
      <c r="J221" s="351"/>
      <c r="K221" s="375"/>
    </row>
    <row r="222" s="375" customFormat="1">
      <c r="A222" s="352"/>
      <c r="B222" s="353"/>
      <c r="C222" s="354"/>
      <c r="D222" s="351"/>
      <c r="E222" s="351"/>
      <c r="F222" s="351"/>
      <c r="G222" s="351"/>
      <c r="H222" s="351"/>
      <c r="I222" s="351"/>
      <c r="J222" s="351"/>
      <c r="K222" s="375"/>
    </row>
    <row r="223" s="375" customFormat="1">
      <c r="A223" s="352"/>
      <c r="B223" s="353"/>
      <c r="C223" s="354"/>
      <c r="D223" s="351"/>
      <c r="E223" s="351"/>
      <c r="F223" s="351"/>
      <c r="G223" s="351"/>
      <c r="H223" s="351"/>
      <c r="I223" s="351"/>
      <c r="J223" s="351"/>
      <c r="K223" s="375"/>
    </row>
    <row r="224" s="375" customFormat="1">
      <c r="A224" s="352"/>
      <c r="B224" s="353"/>
      <c r="C224" s="354"/>
      <c r="D224" s="351"/>
      <c r="E224" s="351"/>
      <c r="F224" s="351"/>
      <c r="G224" s="351"/>
      <c r="H224" s="351"/>
      <c r="I224" s="351"/>
      <c r="J224" s="351"/>
      <c r="K224" s="375"/>
    </row>
    <row r="225" s="375" customFormat="1">
      <c r="A225" s="352"/>
      <c r="B225" s="353"/>
      <c r="C225" s="354"/>
      <c r="D225" s="351"/>
      <c r="E225" s="351"/>
      <c r="F225" s="351"/>
      <c r="G225" s="351"/>
      <c r="H225" s="351"/>
      <c r="I225" s="351"/>
      <c r="J225" s="351"/>
      <c r="K225" s="375"/>
    </row>
    <row r="226" s="375" customFormat="1">
      <c r="A226" s="352"/>
      <c r="B226" s="353"/>
      <c r="C226" s="354"/>
      <c r="D226" s="351"/>
      <c r="E226" s="351"/>
      <c r="F226" s="351"/>
      <c r="G226" s="351"/>
      <c r="H226" s="351"/>
      <c r="I226" s="351"/>
      <c r="J226" s="351"/>
      <c r="K226" s="375"/>
    </row>
    <row r="227" s="375" customFormat="1">
      <c r="A227" s="352"/>
      <c r="B227" s="353"/>
      <c r="C227" s="354"/>
      <c r="D227" s="351"/>
      <c r="E227" s="351"/>
      <c r="F227" s="351"/>
      <c r="G227" s="351"/>
      <c r="H227" s="351"/>
      <c r="I227" s="351"/>
      <c r="J227" s="351"/>
      <c r="K227" s="375"/>
    </row>
    <row r="228" s="375" customFormat="1">
      <c r="A228" s="352"/>
      <c r="B228" s="353"/>
      <c r="C228" s="354"/>
      <c r="D228" s="351"/>
      <c r="E228" s="351"/>
      <c r="F228" s="351"/>
      <c r="G228" s="351"/>
      <c r="H228" s="351"/>
      <c r="I228" s="351"/>
      <c r="J228" s="351"/>
      <c r="K228" s="375"/>
    </row>
    <row r="229" s="375" customFormat="1">
      <c r="A229" s="352"/>
      <c r="B229" s="353"/>
      <c r="C229" s="354"/>
      <c r="D229" s="351"/>
      <c r="E229" s="351"/>
      <c r="F229" s="351"/>
      <c r="G229" s="351"/>
      <c r="H229" s="351"/>
      <c r="I229" s="351"/>
      <c r="J229" s="351"/>
      <c r="K229" s="375"/>
    </row>
    <row r="230" s="375" customFormat="1">
      <c r="A230" s="352"/>
      <c r="B230" s="353"/>
      <c r="C230" s="354"/>
      <c r="D230" s="351"/>
      <c r="E230" s="351"/>
      <c r="F230" s="351"/>
      <c r="G230" s="351"/>
      <c r="H230" s="351"/>
      <c r="I230" s="351"/>
      <c r="J230" s="351"/>
      <c r="K230" s="375"/>
    </row>
    <row r="231" s="375" customFormat="1">
      <c r="A231" s="352"/>
      <c r="B231" s="353"/>
      <c r="C231" s="354"/>
      <c r="D231" s="351"/>
      <c r="E231" s="351"/>
      <c r="F231" s="351"/>
      <c r="G231" s="351"/>
      <c r="H231" s="351"/>
      <c r="I231" s="351"/>
      <c r="J231" s="351"/>
      <c r="K231" s="375"/>
    </row>
    <row r="232" s="375" customFormat="1">
      <c r="A232" s="352"/>
      <c r="B232" s="353"/>
      <c r="C232" s="354"/>
      <c r="D232" s="351"/>
      <c r="E232" s="351"/>
      <c r="F232" s="351"/>
      <c r="G232" s="351"/>
      <c r="H232" s="351"/>
      <c r="I232" s="351"/>
      <c r="J232" s="351"/>
      <c r="K232" s="375"/>
    </row>
    <row r="233" s="375" customFormat="1">
      <c r="A233" s="352"/>
      <c r="B233" s="353"/>
      <c r="C233" s="354"/>
      <c r="D233" s="351"/>
      <c r="E233" s="351"/>
      <c r="F233" s="351"/>
      <c r="G233" s="351"/>
      <c r="H233" s="351"/>
      <c r="I233" s="351"/>
      <c r="J233" s="351"/>
      <c r="K233" s="375"/>
    </row>
    <row r="234" s="375" customFormat="1">
      <c r="A234" s="352"/>
      <c r="B234" s="353"/>
      <c r="C234" s="354"/>
      <c r="D234" s="351"/>
      <c r="E234" s="351"/>
      <c r="F234" s="351"/>
      <c r="G234" s="351"/>
      <c r="H234" s="351"/>
      <c r="I234" s="351"/>
      <c r="J234" s="351"/>
      <c r="K234" s="375"/>
    </row>
    <row r="235" s="375" customFormat="1">
      <c r="A235" s="352"/>
      <c r="B235" s="353"/>
      <c r="C235" s="354"/>
      <c r="D235" s="351"/>
      <c r="E235" s="351"/>
      <c r="F235" s="351"/>
      <c r="G235" s="351"/>
      <c r="H235" s="351"/>
      <c r="I235" s="351"/>
      <c r="J235" s="351"/>
      <c r="K235" s="375"/>
    </row>
    <row r="236" outlineLevel="1"/>
    <row r="237" outlineLevel="1"/>
    <row r="238" outlineLevel="1"/>
    <row r="239" outlineLevel="1"/>
    <row r="240" outlineLevel="1"/>
    <row r="241" outlineLevel="1"/>
    <row r="242" outlineLevel="1"/>
    <row r="243" outlineLevel="1"/>
    <row r="244" outlineLevel="1"/>
    <row r="245" outlineLevel="1"/>
    <row r="246" outlineLevel="1"/>
    <row r="247" outlineLevel="1"/>
    <row r="248" outlineLevel="1"/>
    <row r="249" outlineLevel="1"/>
    <row r="250" outlineLevel="1"/>
    <row r="251" outlineLevel="1"/>
    <row r="252" outlineLevel="1"/>
    <row r="253" outlineLevel="1"/>
    <row r="254" outlineLevel="1"/>
    <row r="255" outlineLevel="1"/>
    <row r="256" outlineLevel="1"/>
    <row r="257" outlineLevel="1"/>
    <row r="258" outlineLevel="1"/>
    <row r="259" outlineLevel="1"/>
    <row r="260" outlineLevel="1"/>
    <row r="261" outlineLevel="1"/>
    <row r="262" outlineLevel="1"/>
    <row r="263" outlineLevel="1"/>
    <row r="264" outlineLevel="1"/>
    <row r="265" outlineLevel="1"/>
    <row r="266" outlineLevel="1"/>
    <row r="267" outlineLevel="1"/>
    <row r="268" outlineLevel="1"/>
    <row r="269" outlineLevel="1"/>
    <row r="270" outlineLevel="1"/>
    <row r="271" outlineLevel="1"/>
    <row r="272" outlineLevel="1"/>
    <row r="273" outlineLevel="1"/>
    <row r="274" outlineLevel="1"/>
    <row r="275" outlineLevel="1"/>
    <row r="276" outlineLevel="1"/>
    <row r="277" outlineLevel="1"/>
    <row r="278" outlineLevel="1"/>
    <row r="279" outlineLevel="1"/>
    <row r="280" outlineLevel="1"/>
    <row r="281" outlineLevel="1"/>
    <row r="282" outlineLevel="1"/>
    <row r="283" outlineLevel="1"/>
    <row r="284" outlineLevel="1"/>
    <row r="285" ht="15.85" customHeight="1"/>
    <row r="286" ht="16.449999999999999" customHeight="1"/>
    <row r="287" ht="47.299999999999997" customHeight="1"/>
    <row r="290" ht="16.449999999999999" customHeight="1"/>
    <row r="376" ht="53.549999999999997" customHeight="1"/>
  </sheetData>
  <mergeCells count="11">
    <mergeCell ref="E1:J1"/>
    <mergeCell ref="E2:J2"/>
    <mergeCell ref="A6:J6"/>
    <mergeCell ref="A7:J7"/>
    <mergeCell ref="A8:J8"/>
    <mergeCell ref="A9:J9"/>
    <mergeCell ref="B10:I10"/>
    <mergeCell ref="A12:A13"/>
    <mergeCell ref="B12:B13"/>
    <mergeCell ref="C12:C13"/>
    <mergeCell ref="A15:B15"/>
  </mergeCells>
  <printOptions headings="0" gridLines="0"/>
  <pageMargins left="0.98425196850393704" right="0.23622047244094491" top="0.74803149606299213" bottom="0.15748031496062992" header="0.31496062992125984" footer="0.15748031496062992"/>
  <pageSetup paperSize="9" scale="5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8">
    <outlinePr applyStyles="0" summaryBelow="1" summaryRight="1" showOutlineSymbols="1"/>
    <pageSetUpPr autoPageBreaks="1" fitToPage="0"/>
  </sheetPr>
  <sheetViews>
    <sheetView topLeftCell="R1" zoomScale="100" workbookViewId="0">
      <selection activeCell="AC5" activeCellId="0" sqref="AC5"/>
    </sheetView>
  </sheetViews>
  <sheetFormatPr defaultRowHeight="15"/>
  <cols>
    <col customWidth="1" min="1" max="21" width="15.77734375"/>
    <col customWidth="1" min="22" max="22" width="10.6640625"/>
    <col customWidth="1" hidden="1" min="23" max="26" width="15.77734375"/>
    <col customWidth="1" min="27" max="27" width="10.33203125"/>
    <col customWidth="1" min="28" max="28" width="39.77734375"/>
    <col customWidth="1" min="29" max="29" width="47.33203125"/>
  </cols>
  <sheetData>
    <row r="1">
      <c r="AA1" t="s">
        <v>432</v>
      </c>
      <c r="AC1" t="s">
        <v>433</v>
      </c>
    </row>
    <row r="3">
      <c r="AB3" t="s">
        <v>434</v>
      </c>
    </row>
    <row r="4">
      <c r="AB4" t="s">
        <v>92</v>
      </c>
    </row>
    <row r="5">
      <c r="AB5" t="s">
        <v>435</v>
      </c>
    </row>
    <row r="6">
      <c r="AB6" t="s">
        <v>436</v>
      </c>
    </row>
    <row r="7">
      <c r="AB7" t="s">
        <v>437</v>
      </c>
    </row>
    <row r="8">
      <c r="AB8" t="s">
        <v>438</v>
      </c>
    </row>
    <row r="9">
      <c r="AB9" t="s">
        <v>439</v>
      </c>
    </row>
    <row r="10" ht="17.699999999999999" customHeight="1">
      <c r="AB10" t="s">
        <v>440</v>
      </c>
    </row>
    <row r="11" hidden="1"/>
    <row r="12" ht="21.75">
      <c r="AB12" s="446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Толкачева Ирина Юрьевна</dc:creator>
  <cp:revision>9</cp:revision>
  <dcterms:created xsi:type="dcterms:W3CDTF">2016-07-13T13:24:50Z</dcterms:created>
  <dcterms:modified xsi:type="dcterms:W3CDTF">2024-11-01T05:17:18Z</dcterms:modified>
</cp:coreProperties>
</file>