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'Свод'!$A$1:$AZ$29</definedName>
  </definedNames>
  <calcPr fullCalcOnLoad="1"/>
</workbook>
</file>

<file path=xl/sharedStrings.xml><?xml version="1.0" encoding="utf-8"?>
<sst xmlns="http://schemas.openxmlformats.org/spreadsheetml/2006/main" count="92" uniqueCount="57">
  <si>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</si>
  <si>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</si>
  <si>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</si>
  <si>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</si>
  <si>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</si>
  <si>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</si>
  <si>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</si>
  <si>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</si>
  <si>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</si>
  <si>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</si>
  <si>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</si>
  <si>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</si>
  <si>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</si>
  <si>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</si>
  <si>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</si>
  <si>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</si>
  <si>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</si>
  <si>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</si>
  <si>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</si>
  <si>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</si>
  <si>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</si>
  <si>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</si>
  <si>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</si>
  <si>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</si>
  <si>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</si>
  <si>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</si>
  <si>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</si>
  <si>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Хим. Защита, га</t>
  </si>
  <si>
    <t>Хим. прополка, га</t>
  </si>
  <si>
    <t>Заготовлено, т</t>
  </si>
  <si>
    <t>Сено</t>
  </si>
  <si>
    <t>Сенаж</t>
  </si>
  <si>
    <t>План</t>
  </si>
  <si>
    <t>Вып.</t>
  </si>
  <si>
    <t xml:space="preserve">% </t>
  </si>
  <si>
    <t xml:space="preserve">Вып. </t>
  </si>
  <si>
    <t>%</t>
  </si>
  <si>
    <t>Подготовка почвы под сев озимых, га</t>
  </si>
  <si>
    <t>Скошено зерновых и зернобобовых культур (га)</t>
  </si>
  <si>
    <t>Обмолочено зерновых и зернобобовых культур к скошенному (га)</t>
  </si>
  <si>
    <t>Намолочено зерновых и зернобобовых культур  (центнер)</t>
  </si>
  <si>
    <t>Урожайность, ц/га</t>
  </si>
  <si>
    <t>план</t>
  </si>
  <si>
    <t>всего</t>
  </si>
  <si>
    <t>% вып</t>
  </si>
  <si>
    <t>в т.ч.</t>
  </si>
  <si>
    <t xml:space="preserve"> рожь</t>
  </si>
  <si>
    <t>пшеница</t>
  </si>
  <si>
    <t>Озимая пшеница</t>
  </si>
  <si>
    <t>Ячмень</t>
  </si>
  <si>
    <t>Овес</t>
  </si>
  <si>
    <t>Горох</t>
  </si>
  <si>
    <t>тритикале</t>
  </si>
  <si>
    <t>вика</t>
  </si>
  <si>
    <t>Рожь</t>
  </si>
  <si>
    <t>Информация о ходе проведения полевых работ в сельхозпредприятиях и К(Ф)Х  Яльчикского района  на 29.07.2022 года</t>
  </si>
  <si>
    <t>Информация о ходе проведения полевых работ в сельхозпредприятиях и К(Ф)Х  Яльчикского района  на 26.07.2023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</si>
</sst>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6"/>
      <name val="Arial Cyr"/>
      <family val="0"/>
    </font>
    <font>
      <sz val="28"/>
      <name val="Times New Roman"/>
      <family val="1"/>
    </font>
    <font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32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1" fontId="6" fillId="32" borderId="11" xfId="0" applyNumberFormat="1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 wrapText="1"/>
    </xf>
    <xf numFmtId="172" fontId="8" fillId="32" borderId="11" xfId="0" applyNumberFormat="1" applyFont="1" applyFill="1" applyBorder="1" applyAlignment="1">
      <alignment horizontal="center" vertical="center"/>
    </xf>
    <xf numFmtId="172" fontId="6" fillId="32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38"/>
  <sheetViews>
    <sheetView tabSelected="1" view="pageBreakPreview" zoomScale="60" zoomScaleNormal="60" workbookViewId="0" topLeftCell="A1">
      <pane xSplit="2" ySplit="4" topLeftCell="J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M28" sqref="AM28"/>
    </sheetView>
  </sheetViews>
  <sheetFormatPr defaultColWidth="9.00390625" defaultRowHeight="12.75" outlineLevelRow="1"/>
  <cols>
    <col min="1" max="1" width="11.75390625" style="1" customWidth="1"/>
    <col min="2" max="2" width="56.75390625" style="4" customWidth="1"/>
    <col min="3" max="3" width="0.12890625" style="1" customWidth="1"/>
    <col min="4" max="4" width="30.00390625" style="1" hidden="1" customWidth="1"/>
    <col min="5" max="5" width="29.00390625" style="1" customWidth="1"/>
    <col min="6" max="6" width="27.125" style="1" customWidth="1"/>
    <col min="7" max="7" width="25.00390625" style="1" customWidth="1"/>
    <col min="8" max="8" width="29.625" style="1" customWidth="1"/>
    <col min="9" max="9" width="29.125" style="1" customWidth="1"/>
    <col min="10" max="10" width="25.375" style="1" customWidth="1"/>
    <col min="11" max="11" width="26.75390625" style="1" customWidth="1"/>
    <col min="12" max="12" width="28.00390625" style="1" customWidth="1"/>
    <col min="13" max="13" width="27.75390625" style="1" customWidth="1"/>
    <col min="14" max="14" width="17.625" style="1" customWidth="1"/>
    <col min="15" max="15" width="20.75390625" style="1" customWidth="1"/>
    <col min="16" max="16" width="18.00390625" style="1" customWidth="1"/>
    <col min="17" max="17" width="14.25390625" style="1" customWidth="1"/>
    <col min="18" max="18" width="13.875" style="1" customWidth="1"/>
    <col min="19" max="19" width="14.75390625" style="1" customWidth="1"/>
    <col min="20" max="20" width="15.125" style="1" customWidth="1"/>
    <col min="21" max="21" width="13.875" style="1" customWidth="1"/>
    <col min="22" max="23" width="15.375" style="1" customWidth="1"/>
    <col min="24" max="24" width="15.25390625" style="1" customWidth="1"/>
    <col min="25" max="25" width="20.25390625" style="1" customWidth="1"/>
    <col min="26" max="26" width="16.75390625" style="1" customWidth="1"/>
    <col min="27" max="27" width="12.75390625" style="1" customWidth="1"/>
    <col min="28" max="28" width="15.00390625" style="1" customWidth="1"/>
    <col min="29" max="29" width="15.375" style="1" customWidth="1"/>
    <col min="30" max="32" width="13.125" style="1" customWidth="1"/>
    <col min="33" max="33" width="12.75390625" style="1" customWidth="1"/>
    <col min="34" max="34" width="14.00390625" style="1" customWidth="1"/>
    <col min="35" max="35" width="21.25390625" style="1" customWidth="1"/>
    <col min="36" max="36" width="15.375" style="1" customWidth="1"/>
    <col min="37" max="37" width="11.875" style="1" customWidth="1"/>
    <col min="38" max="38" width="19.875" style="1" customWidth="1"/>
    <col min="39" max="39" width="19.375" style="1" customWidth="1"/>
    <col min="40" max="40" width="15.375" style="1" customWidth="1"/>
    <col min="41" max="41" width="15.875" style="1" customWidth="1"/>
    <col min="42" max="42" width="12.75390625" style="1" customWidth="1"/>
    <col min="43" max="43" width="13.125" style="1" customWidth="1"/>
    <col min="44" max="44" width="15.875" style="1" customWidth="1"/>
    <col min="45" max="45" width="15.375" style="1" customWidth="1"/>
    <col min="46" max="46" width="15.875" style="1" customWidth="1"/>
    <col min="47" max="47" width="16.00390625" style="1" customWidth="1"/>
    <col min="48" max="48" width="14.125" style="1" customWidth="1"/>
    <col min="49" max="49" width="11.375" style="1" customWidth="1"/>
    <col min="50" max="50" width="13.625" style="1" customWidth="1"/>
    <col min="51" max="51" width="10.375" style="1" customWidth="1"/>
    <col min="52" max="52" width="13.625" style="1" customWidth="1"/>
    <col min="53" max="16384" width="9.125" style="1" customWidth="1"/>
  </cols>
  <sheetData>
    <row r="1" spans="2:24" s="2" customFormat="1" ht="175.5" customHeight="1">
      <c r="B1" s="43"/>
      <c r="C1" s="43" t="s">
        <v>55</v>
      </c>
      <c r="D1" s="43" t="s">
        <v>55</v>
      </c>
      <c r="E1" s="56" t="s">
        <v>56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52" s="3" customFormat="1" ht="102" customHeight="1">
      <c r="A2" s="49" t="s">
        <v>13</v>
      </c>
      <c r="B2" s="51" t="s">
        <v>18</v>
      </c>
      <c r="C2" s="61" t="s">
        <v>27</v>
      </c>
      <c r="D2" s="61" t="s">
        <v>28</v>
      </c>
      <c r="E2" s="53" t="s">
        <v>29</v>
      </c>
      <c r="F2" s="54"/>
      <c r="G2" s="54"/>
      <c r="H2" s="54"/>
      <c r="I2" s="54"/>
      <c r="J2" s="55"/>
      <c r="K2" s="68" t="s">
        <v>37</v>
      </c>
      <c r="L2" s="69"/>
      <c r="M2" s="70"/>
      <c r="N2" s="58" t="s">
        <v>38</v>
      </c>
      <c r="O2" s="59"/>
      <c r="P2" s="59"/>
      <c r="Q2" s="59"/>
      <c r="R2" s="59"/>
      <c r="S2" s="59"/>
      <c r="T2" s="59"/>
      <c r="U2" s="59"/>
      <c r="V2" s="59"/>
      <c r="W2" s="59"/>
      <c r="X2" s="60"/>
      <c r="Y2" s="64" t="s">
        <v>39</v>
      </c>
      <c r="Z2" s="73"/>
      <c r="AA2" s="73"/>
      <c r="AB2" s="73"/>
      <c r="AC2" s="73"/>
      <c r="AD2" s="73"/>
      <c r="AE2" s="73"/>
      <c r="AF2" s="73"/>
      <c r="AG2" s="73"/>
      <c r="AH2" s="73"/>
      <c r="AI2" s="64" t="s">
        <v>40</v>
      </c>
      <c r="AJ2" s="64"/>
      <c r="AK2" s="64"/>
      <c r="AL2" s="64"/>
      <c r="AM2" s="64"/>
      <c r="AN2" s="64"/>
      <c r="AO2" s="64"/>
      <c r="AP2" s="64"/>
      <c r="AQ2" s="64"/>
      <c r="AR2" s="72" t="s">
        <v>41</v>
      </c>
      <c r="AS2" s="72"/>
      <c r="AT2" s="72"/>
      <c r="AU2" s="72"/>
      <c r="AV2" s="72"/>
      <c r="AW2" s="72"/>
      <c r="AX2" s="72"/>
      <c r="AY2" s="72"/>
      <c r="AZ2" s="72"/>
    </row>
    <row r="3" spans="1:52" s="3" customFormat="1" ht="45" customHeight="1">
      <c r="A3" s="49"/>
      <c r="B3" s="51"/>
      <c r="C3" s="62"/>
      <c r="D3" s="62"/>
      <c r="E3" s="53" t="s">
        <v>30</v>
      </c>
      <c r="F3" s="54"/>
      <c r="G3" s="55"/>
      <c r="H3" s="53" t="s">
        <v>31</v>
      </c>
      <c r="I3" s="54"/>
      <c r="J3" s="55"/>
      <c r="K3" s="71" t="s">
        <v>32</v>
      </c>
      <c r="L3" s="72" t="s">
        <v>33</v>
      </c>
      <c r="M3" s="66" t="s">
        <v>34</v>
      </c>
      <c r="N3" s="64" t="s">
        <v>42</v>
      </c>
      <c r="O3" s="64" t="s">
        <v>43</v>
      </c>
      <c r="P3" s="61" t="s">
        <v>44</v>
      </c>
      <c r="Q3" s="58" t="s">
        <v>45</v>
      </c>
      <c r="R3" s="59"/>
      <c r="S3" s="59"/>
      <c r="T3" s="59"/>
      <c r="U3" s="59"/>
      <c r="V3" s="59"/>
      <c r="W3" s="59"/>
      <c r="X3" s="60"/>
      <c r="Y3" s="61" t="s">
        <v>43</v>
      </c>
      <c r="Z3" s="61" t="s">
        <v>44</v>
      </c>
      <c r="AA3" s="58" t="s">
        <v>45</v>
      </c>
      <c r="AB3" s="74"/>
      <c r="AC3" s="74"/>
      <c r="AD3" s="74"/>
      <c r="AE3" s="74"/>
      <c r="AF3" s="74"/>
      <c r="AG3" s="74"/>
      <c r="AH3" s="75"/>
      <c r="AI3" s="61" t="s">
        <v>43</v>
      </c>
      <c r="AJ3" s="58" t="s">
        <v>45</v>
      </c>
      <c r="AK3" s="74"/>
      <c r="AL3" s="74"/>
      <c r="AM3" s="74"/>
      <c r="AN3" s="74"/>
      <c r="AO3" s="74"/>
      <c r="AP3" s="74"/>
      <c r="AQ3" s="75"/>
      <c r="AR3" s="76" t="s">
        <v>43</v>
      </c>
      <c r="AS3" s="58" t="s">
        <v>45</v>
      </c>
      <c r="AT3" s="74"/>
      <c r="AU3" s="74"/>
      <c r="AV3" s="74"/>
      <c r="AW3" s="74"/>
      <c r="AX3" s="74"/>
      <c r="AY3" s="74"/>
      <c r="AZ3" s="75"/>
    </row>
    <row r="4" spans="1:52" s="3" customFormat="1" ht="156" customHeight="1">
      <c r="A4" s="50"/>
      <c r="B4" s="52"/>
      <c r="C4" s="63"/>
      <c r="D4" s="63"/>
      <c r="E4" s="11" t="s">
        <v>32</v>
      </c>
      <c r="F4" s="11" t="s">
        <v>35</v>
      </c>
      <c r="G4" s="11" t="s">
        <v>36</v>
      </c>
      <c r="H4" s="11" t="s">
        <v>32</v>
      </c>
      <c r="I4" s="11" t="s">
        <v>33</v>
      </c>
      <c r="J4" s="11" t="s">
        <v>36</v>
      </c>
      <c r="K4" s="67"/>
      <c r="L4" s="73"/>
      <c r="M4" s="67"/>
      <c r="N4" s="61"/>
      <c r="O4" s="61"/>
      <c r="P4" s="65"/>
      <c r="Q4" s="36" t="s">
        <v>46</v>
      </c>
      <c r="R4" s="37" t="s">
        <v>47</v>
      </c>
      <c r="S4" s="36" t="s">
        <v>48</v>
      </c>
      <c r="T4" s="38" t="s">
        <v>49</v>
      </c>
      <c r="U4" s="38" t="s">
        <v>50</v>
      </c>
      <c r="V4" s="38" t="s">
        <v>51</v>
      </c>
      <c r="W4" s="36" t="s">
        <v>52</v>
      </c>
      <c r="X4" s="38" t="s">
        <v>53</v>
      </c>
      <c r="Y4" s="65"/>
      <c r="Z4" s="65"/>
      <c r="AA4" s="38" t="s">
        <v>54</v>
      </c>
      <c r="AB4" s="37" t="s">
        <v>47</v>
      </c>
      <c r="AC4" s="36" t="s">
        <v>48</v>
      </c>
      <c r="AD4" s="38" t="s">
        <v>49</v>
      </c>
      <c r="AE4" s="38" t="s">
        <v>50</v>
      </c>
      <c r="AF4" s="38" t="s">
        <v>51</v>
      </c>
      <c r="AG4" s="36" t="s">
        <v>52</v>
      </c>
      <c r="AH4" s="36" t="s">
        <v>53</v>
      </c>
      <c r="AI4" s="65"/>
      <c r="AJ4" s="38" t="s">
        <v>54</v>
      </c>
      <c r="AK4" s="37" t="s">
        <v>47</v>
      </c>
      <c r="AL4" s="36" t="s">
        <v>48</v>
      </c>
      <c r="AM4" s="38" t="s">
        <v>49</v>
      </c>
      <c r="AN4" s="38" t="s">
        <v>50</v>
      </c>
      <c r="AO4" s="38" t="s">
        <v>51</v>
      </c>
      <c r="AP4" s="36" t="s">
        <v>52</v>
      </c>
      <c r="AQ4" s="36" t="s">
        <v>53</v>
      </c>
      <c r="AR4" s="77"/>
      <c r="AS4" s="39" t="s">
        <v>54</v>
      </c>
      <c r="AT4" s="39" t="s">
        <v>47</v>
      </c>
      <c r="AU4" s="40" t="s">
        <v>48</v>
      </c>
      <c r="AV4" s="39" t="s">
        <v>49</v>
      </c>
      <c r="AW4" s="39" t="s">
        <v>50</v>
      </c>
      <c r="AX4" s="39" t="s">
        <v>51</v>
      </c>
      <c r="AY4" s="36" t="s">
        <v>52</v>
      </c>
      <c r="AZ4" s="40" t="s">
        <v>53</v>
      </c>
    </row>
    <row r="5" spans="1:52" s="12" customFormat="1" ht="56.25" customHeight="1" outlineLevel="1">
      <c r="A5" s="9">
        <v>1</v>
      </c>
      <c r="B5" s="16" t="s">
        <v>0</v>
      </c>
      <c r="C5" s="17">
        <v>2396</v>
      </c>
      <c r="D5" s="17">
        <v>2396</v>
      </c>
      <c r="E5" s="9">
        <v>320</v>
      </c>
      <c r="F5" s="9">
        <v>245</v>
      </c>
      <c r="G5" s="24">
        <f>F5/E5*100</f>
        <v>76.5625</v>
      </c>
      <c r="H5" s="9">
        <v>7630</v>
      </c>
      <c r="I5" s="9">
        <v>7630</v>
      </c>
      <c r="J5" s="24">
        <f>I5/H5*100</f>
        <v>100</v>
      </c>
      <c r="K5" s="24">
        <v>1050</v>
      </c>
      <c r="L5" s="9">
        <v>671</v>
      </c>
      <c r="M5" s="24">
        <f>L5/K5*100</f>
        <v>63.90476190476191</v>
      </c>
      <c r="N5" s="24">
        <v>2146</v>
      </c>
      <c r="O5" s="9">
        <f>R5+S5+T5+U5+V5+W5+X5+Q5</f>
        <v>746</v>
      </c>
      <c r="P5" s="41">
        <f>O5/N5*100</f>
        <v>34.76234855545201</v>
      </c>
      <c r="Q5" s="9">
        <v>501</v>
      </c>
      <c r="R5" s="9"/>
      <c r="S5" s="9">
        <v>85</v>
      </c>
      <c r="T5" s="9"/>
      <c r="U5" s="9">
        <v>50</v>
      </c>
      <c r="V5" s="9">
        <v>62</v>
      </c>
      <c r="W5" s="9">
        <v>48</v>
      </c>
      <c r="X5" s="9"/>
      <c r="Y5" s="9">
        <f>AC5+AF5+AH5+AA5+AB5+AE5+AG5</f>
        <v>2</v>
      </c>
      <c r="Z5" s="24">
        <f>Y5/O5*100</f>
        <v>0.2680965147453083</v>
      </c>
      <c r="AA5" s="9">
        <v>2</v>
      </c>
      <c r="AB5" s="9"/>
      <c r="AC5" s="9"/>
      <c r="AD5" s="9"/>
      <c r="AE5" s="9"/>
      <c r="AF5" s="9"/>
      <c r="AG5" s="9"/>
      <c r="AH5" s="9"/>
      <c r="AI5" s="9">
        <f>AJ5+AK5+AL5+AM5+AN5+AO5+AP5+AQ5</f>
        <v>38</v>
      </c>
      <c r="AJ5" s="9">
        <v>38</v>
      </c>
      <c r="AK5" s="9"/>
      <c r="AL5" s="9"/>
      <c r="AM5" s="9"/>
      <c r="AN5" s="9"/>
      <c r="AO5" s="9"/>
      <c r="AP5" s="9"/>
      <c r="AQ5" s="9"/>
      <c r="AR5" s="41">
        <f>AI5/Y5</f>
        <v>19</v>
      </c>
      <c r="AS5" s="41">
        <f>AJ5/AA5</f>
        <v>19</v>
      </c>
      <c r="AT5" s="41"/>
      <c r="AU5" s="41" t="e">
        <f>AL5/AC5</f>
        <v>#DIV/0!</v>
      </c>
      <c r="AV5" s="9"/>
      <c r="AW5" s="41" t="e">
        <f>AN5/AE5</f>
        <v>#DIV/0!</v>
      </c>
      <c r="AX5" s="41" t="e">
        <f>AO5/AF5</f>
        <v>#DIV/0!</v>
      </c>
      <c r="AY5" s="41"/>
      <c r="AZ5" s="41"/>
    </row>
    <row r="6" spans="1:52" s="12" customFormat="1" ht="56.25" customHeight="1" outlineLevel="1">
      <c r="A6" s="9">
        <v>2</v>
      </c>
      <c r="B6" s="16" t="s">
        <v>1</v>
      </c>
      <c r="C6" s="17">
        <v>1136</v>
      </c>
      <c r="D6" s="17">
        <v>1136</v>
      </c>
      <c r="E6" s="9">
        <v>100</v>
      </c>
      <c r="F6" s="9">
        <v>105</v>
      </c>
      <c r="G6" s="24">
        <f aca="true" t="shared" si="0" ref="G6:G29">F6/E6*100</f>
        <v>105</v>
      </c>
      <c r="H6" s="9">
        <v>3500</v>
      </c>
      <c r="I6" s="9">
        <v>3500</v>
      </c>
      <c r="J6" s="24">
        <f aca="true" t="shared" si="1" ref="J6:J29">I6/H6*100</f>
        <v>100</v>
      </c>
      <c r="K6" s="24">
        <v>210</v>
      </c>
      <c r="L6" s="9">
        <v>210</v>
      </c>
      <c r="M6" s="24">
        <f aca="true" t="shared" si="2" ref="M6:M29">L6/K6*100</f>
        <v>100</v>
      </c>
      <c r="N6" s="9">
        <v>870</v>
      </c>
      <c r="O6" s="9">
        <f aca="true" t="shared" si="3" ref="O6:O29">R6+S6+T6+U6+V6+W6+X6+Q6</f>
        <v>270</v>
      </c>
      <c r="P6" s="24">
        <f aca="true" t="shared" si="4" ref="P6:P29">O6/N6*100</f>
        <v>31.03448275862069</v>
      </c>
      <c r="Q6" s="27"/>
      <c r="R6" s="27"/>
      <c r="S6" s="27">
        <v>160</v>
      </c>
      <c r="T6" s="27"/>
      <c r="U6" s="27">
        <v>50</v>
      </c>
      <c r="V6" s="9">
        <v>60</v>
      </c>
      <c r="W6" s="9"/>
      <c r="X6" s="9"/>
      <c r="Y6" s="9">
        <f>AA6+AB6+AC6+AD6+AE6+AF6+AG6+AH6</f>
        <v>95</v>
      </c>
      <c r="Z6" s="24">
        <f aca="true" t="shared" si="5" ref="Z6:Z29">Y6/O6*100</f>
        <v>35.18518518518518</v>
      </c>
      <c r="AA6" s="9"/>
      <c r="AB6" s="9"/>
      <c r="AC6" s="9">
        <v>35</v>
      </c>
      <c r="AD6" s="9"/>
      <c r="AE6" s="9"/>
      <c r="AF6" s="9">
        <v>60</v>
      </c>
      <c r="AG6" s="9"/>
      <c r="AH6" s="9"/>
      <c r="AI6" s="9">
        <f aca="true" t="shared" si="6" ref="AI6:AI19">AJ6+AK6+AL6+AM6+AN6+AO6+AP6+AQ6</f>
        <v>3554</v>
      </c>
      <c r="AJ6" s="9"/>
      <c r="AK6" s="9"/>
      <c r="AL6" s="9">
        <v>1610</v>
      </c>
      <c r="AM6" s="9"/>
      <c r="AN6" s="9"/>
      <c r="AO6" s="9">
        <v>1944</v>
      </c>
      <c r="AP6" s="9"/>
      <c r="AQ6" s="9"/>
      <c r="AR6" s="41">
        <f>AI6/Y6</f>
        <v>37.410526315789475</v>
      </c>
      <c r="AS6" s="41"/>
      <c r="AT6" s="41"/>
      <c r="AU6" s="41">
        <f>AL6/AC6</f>
        <v>46</v>
      </c>
      <c r="AV6" s="41" t="e">
        <f>AM6/AD6</f>
        <v>#DIV/0!</v>
      </c>
      <c r="AW6" s="41"/>
      <c r="AX6" s="41">
        <f>AO6/AF6</f>
        <v>32.4</v>
      </c>
      <c r="AY6" s="41"/>
      <c r="AZ6" s="41"/>
    </row>
    <row r="7" spans="1:52" s="29" customFormat="1" ht="56.25" customHeight="1" outlineLevel="1">
      <c r="A7" s="9">
        <v>3</v>
      </c>
      <c r="B7" s="16" t="s">
        <v>2</v>
      </c>
      <c r="C7" s="17">
        <v>950</v>
      </c>
      <c r="D7" s="17">
        <v>950</v>
      </c>
      <c r="E7" s="9">
        <v>200</v>
      </c>
      <c r="F7" s="9">
        <v>112</v>
      </c>
      <c r="G7" s="24">
        <f t="shared" si="0"/>
        <v>56.00000000000001</v>
      </c>
      <c r="H7" s="9">
        <v>2500</v>
      </c>
      <c r="I7" s="9">
        <v>2520</v>
      </c>
      <c r="J7" s="24">
        <f t="shared" si="1"/>
        <v>100.8</v>
      </c>
      <c r="K7" s="24">
        <v>150</v>
      </c>
      <c r="L7" s="9">
        <v>70</v>
      </c>
      <c r="M7" s="24">
        <f t="shared" si="2"/>
        <v>46.666666666666664</v>
      </c>
      <c r="N7" s="9">
        <v>711</v>
      </c>
      <c r="O7" s="9">
        <f t="shared" si="3"/>
        <v>0</v>
      </c>
      <c r="P7" s="24">
        <f t="shared" si="4"/>
        <v>0</v>
      </c>
      <c r="Q7" s="28"/>
      <c r="R7" s="28"/>
      <c r="S7" s="28"/>
      <c r="T7" s="28"/>
      <c r="U7" s="28"/>
      <c r="V7" s="9"/>
      <c r="W7" s="9"/>
      <c r="X7" s="9"/>
      <c r="Y7" s="9">
        <f aca="true" t="shared" si="7" ref="Y7:Y29">AA7+AB7+AC7+AD7+AE7+AF7+AG7+AH7</f>
        <v>0</v>
      </c>
      <c r="Z7" s="24" t="e">
        <f t="shared" si="5"/>
        <v>#DIV/0!</v>
      </c>
      <c r="AA7" s="45"/>
      <c r="AB7" s="45"/>
      <c r="AC7" s="9"/>
      <c r="AD7" s="9"/>
      <c r="AE7" s="45"/>
      <c r="AF7" s="45"/>
      <c r="AG7" s="45"/>
      <c r="AH7" s="45"/>
      <c r="AI7" s="9">
        <f t="shared" si="6"/>
        <v>0</v>
      </c>
      <c r="AJ7" s="44"/>
      <c r="AK7" s="44"/>
      <c r="AL7" s="9"/>
      <c r="AM7" s="9"/>
      <c r="AN7" s="44"/>
      <c r="AO7" s="44"/>
      <c r="AP7" s="44"/>
      <c r="AQ7" s="44"/>
      <c r="AR7" s="41" t="e">
        <f>AI7/Y7</f>
        <v>#DIV/0!</v>
      </c>
      <c r="AS7" s="41"/>
      <c r="AT7" s="41"/>
      <c r="AU7" s="41"/>
      <c r="AV7" s="41"/>
      <c r="AW7" s="41"/>
      <c r="AX7" s="41"/>
      <c r="AY7" s="41"/>
      <c r="AZ7" s="41"/>
    </row>
    <row r="8" spans="1:52" s="12" customFormat="1" ht="56.25" customHeight="1" outlineLevel="1">
      <c r="A8" s="9">
        <v>4</v>
      </c>
      <c r="B8" s="16" t="s">
        <v>4</v>
      </c>
      <c r="C8" s="17">
        <v>1210</v>
      </c>
      <c r="D8" s="17">
        <v>1210</v>
      </c>
      <c r="E8" s="9">
        <v>300</v>
      </c>
      <c r="F8" s="9">
        <v>600</v>
      </c>
      <c r="G8" s="24">
        <f t="shared" si="0"/>
        <v>200</v>
      </c>
      <c r="H8" s="9">
        <v>4000</v>
      </c>
      <c r="I8" s="9">
        <v>3500</v>
      </c>
      <c r="J8" s="24">
        <f t="shared" si="1"/>
        <v>87.5</v>
      </c>
      <c r="K8" s="34">
        <v>300</v>
      </c>
      <c r="L8" s="26">
        <v>140</v>
      </c>
      <c r="M8" s="24">
        <f t="shared" si="2"/>
        <v>46.666666666666664</v>
      </c>
      <c r="N8" s="9">
        <v>1210</v>
      </c>
      <c r="O8" s="9">
        <f t="shared" si="3"/>
        <v>0</v>
      </c>
      <c r="P8" s="24">
        <f t="shared" si="4"/>
        <v>0</v>
      </c>
      <c r="Q8" s="27"/>
      <c r="R8" s="27"/>
      <c r="S8" s="27"/>
      <c r="T8" s="27"/>
      <c r="U8" s="27"/>
      <c r="V8" s="9"/>
      <c r="W8" s="9"/>
      <c r="X8" s="9"/>
      <c r="Y8" s="9">
        <f t="shared" si="7"/>
        <v>0</v>
      </c>
      <c r="Z8" s="24" t="e">
        <f t="shared" si="5"/>
        <v>#DIV/0!</v>
      </c>
      <c r="AA8" s="9"/>
      <c r="AB8" s="9"/>
      <c r="AC8" s="9"/>
      <c r="AD8" s="9"/>
      <c r="AE8" s="9"/>
      <c r="AF8" s="9"/>
      <c r="AG8" s="9"/>
      <c r="AH8" s="9"/>
      <c r="AI8" s="9">
        <f t="shared" si="6"/>
        <v>0</v>
      </c>
      <c r="AJ8" s="9"/>
      <c r="AK8" s="9"/>
      <c r="AL8" s="9"/>
      <c r="AM8" s="9"/>
      <c r="AN8" s="9"/>
      <c r="AO8" s="9"/>
      <c r="AP8" s="9"/>
      <c r="AQ8" s="9"/>
      <c r="AR8" s="41" t="e">
        <f>AI8/Y8</f>
        <v>#DIV/0!</v>
      </c>
      <c r="AS8" s="41"/>
      <c r="AT8" s="41"/>
      <c r="AU8" s="41" t="e">
        <f>AL8/AC8</f>
        <v>#DIV/0!</v>
      </c>
      <c r="AV8" s="41"/>
      <c r="AW8" s="41"/>
      <c r="AX8" s="41"/>
      <c r="AY8" s="41"/>
      <c r="AZ8" s="41"/>
    </row>
    <row r="9" spans="1:52" s="12" customFormat="1" ht="56.25" customHeight="1" outlineLevel="1">
      <c r="A9" s="9">
        <v>5</v>
      </c>
      <c r="B9" s="16" t="s">
        <v>5</v>
      </c>
      <c r="C9" s="17">
        <v>1850</v>
      </c>
      <c r="D9" s="17">
        <v>1850</v>
      </c>
      <c r="E9" s="9">
        <v>200</v>
      </c>
      <c r="F9" s="9">
        <v>150</v>
      </c>
      <c r="G9" s="24">
        <f t="shared" si="0"/>
        <v>75</v>
      </c>
      <c r="H9" s="9">
        <v>1740</v>
      </c>
      <c r="I9" s="9">
        <v>1500</v>
      </c>
      <c r="J9" s="24">
        <f t="shared" si="1"/>
        <v>86.20689655172413</v>
      </c>
      <c r="K9" s="24">
        <v>600</v>
      </c>
      <c r="L9" s="9">
        <v>230</v>
      </c>
      <c r="M9" s="24">
        <f t="shared" si="2"/>
        <v>38.333333333333336</v>
      </c>
      <c r="N9" s="9">
        <v>1850</v>
      </c>
      <c r="O9" s="9">
        <f t="shared" si="3"/>
        <v>427</v>
      </c>
      <c r="P9" s="24">
        <f t="shared" si="4"/>
        <v>23.08108108108108</v>
      </c>
      <c r="Q9" s="27">
        <v>50</v>
      </c>
      <c r="R9" s="27"/>
      <c r="S9" s="27">
        <v>268</v>
      </c>
      <c r="T9" s="27"/>
      <c r="U9" s="27"/>
      <c r="V9" s="9">
        <v>109</v>
      </c>
      <c r="W9" s="9"/>
      <c r="X9" s="9"/>
      <c r="Y9" s="9">
        <f t="shared" si="7"/>
        <v>298</v>
      </c>
      <c r="Z9" s="24">
        <f t="shared" si="5"/>
        <v>69.78922716627635</v>
      </c>
      <c r="AA9" s="9"/>
      <c r="AB9" s="9"/>
      <c r="AC9" s="9">
        <v>268</v>
      </c>
      <c r="AD9" s="9"/>
      <c r="AE9" s="9"/>
      <c r="AF9" s="9">
        <v>30</v>
      </c>
      <c r="AG9" s="9"/>
      <c r="AH9" s="9"/>
      <c r="AI9" s="9">
        <f t="shared" si="6"/>
        <v>7350</v>
      </c>
      <c r="AJ9" s="9"/>
      <c r="AK9" s="9"/>
      <c r="AL9" s="9">
        <v>6700</v>
      </c>
      <c r="AM9" s="9"/>
      <c r="AN9" s="9"/>
      <c r="AO9" s="9">
        <v>650</v>
      </c>
      <c r="AP9" s="9"/>
      <c r="AQ9" s="9"/>
      <c r="AR9" s="41">
        <f>AI9/Y9</f>
        <v>24.664429530201343</v>
      </c>
      <c r="AS9" s="41"/>
      <c r="AT9" s="41"/>
      <c r="AU9" s="41">
        <f>AL9/AC9</f>
        <v>25</v>
      </c>
      <c r="AV9" s="41" t="e">
        <f aca="true" t="shared" si="8" ref="AV9:AV19">AM9/AD9</f>
        <v>#DIV/0!</v>
      </c>
      <c r="AW9" s="41"/>
      <c r="AX9" s="41">
        <f>AO9/AF9</f>
        <v>21.666666666666668</v>
      </c>
      <c r="AY9" s="41"/>
      <c r="AZ9" s="41"/>
    </row>
    <row r="10" spans="1:52" s="12" customFormat="1" ht="56.25" customHeight="1" outlineLevel="1">
      <c r="A10" s="9">
        <v>6</v>
      </c>
      <c r="B10" s="16" t="s">
        <v>6</v>
      </c>
      <c r="C10" s="17">
        <v>622</v>
      </c>
      <c r="D10" s="17">
        <v>622</v>
      </c>
      <c r="E10" s="9">
        <v>105</v>
      </c>
      <c r="F10" s="9">
        <v>192</v>
      </c>
      <c r="G10" s="24">
        <f t="shared" si="0"/>
        <v>182.85714285714286</v>
      </c>
      <c r="H10" s="9">
        <v>1810</v>
      </c>
      <c r="I10" s="9">
        <v>1591</v>
      </c>
      <c r="J10" s="24">
        <f t="shared" si="1"/>
        <v>87.90055248618785</v>
      </c>
      <c r="K10" s="24">
        <v>100</v>
      </c>
      <c r="L10" s="9">
        <v>100</v>
      </c>
      <c r="M10" s="24">
        <f t="shared" si="2"/>
        <v>100</v>
      </c>
      <c r="N10" s="9">
        <v>582</v>
      </c>
      <c r="O10" s="9">
        <f t="shared" si="3"/>
        <v>100</v>
      </c>
      <c r="P10" s="24">
        <f t="shared" si="4"/>
        <v>17.18213058419244</v>
      </c>
      <c r="Q10" s="27"/>
      <c r="R10" s="27"/>
      <c r="S10" s="27">
        <v>100</v>
      </c>
      <c r="T10" s="27"/>
      <c r="U10" s="27"/>
      <c r="V10" s="9"/>
      <c r="W10" s="9"/>
      <c r="X10" s="9"/>
      <c r="Y10" s="9">
        <f t="shared" si="7"/>
        <v>100</v>
      </c>
      <c r="Z10" s="24">
        <f t="shared" si="5"/>
        <v>100</v>
      </c>
      <c r="AA10" s="9"/>
      <c r="AB10" s="9"/>
      <c r="AC10" s="9">
        <v>100</v>
      </c>
      <c r="AD10" s="9"/>
      <c r="AE10" s="9"/>
      <c r="AF10" s="9"/>
      <c r="AG10" s="9"/>
      <c r="AH10" s="9"/>
      <c r="AI10" s="9">
        <f t="shared" si="6"/>
        <v>4500</v>
      </c>
      <c r="AJ10" s="9"/>
      <c r="AK10" s="9"/>
      <c r="AL10" s="9">
        <v>4500</v>
      </c>
      <c r="AM10" s="9"/>
      <c r="AN10" s="9"/>
      <c r="AO10" s="9"/>
      <c r="AP10" s="9"/>
      <c r="AQ10" s="9"/>
      <c r="AR10" s="41">
        <f aca="true" t="shared" si="9" ref="AR10:AR29">AI10/Y10</f>
        <v>45</v>
      </c>
      <c r="AS10" s="41"/>
      <c r="AT10" s="41"/>
      <c r="AU10" s="41">
        <v>45</v>
      </c>
      <c r="AV10" s="41" t="e">
        <f t="shared" si="8"/>
        <v>#DIV/0!</v>
      </c>
      <c r="AW10" s="41" t="e">
        <f>AN10/AE10</f>
        <v>#DIV/0!</v>
      </c>
      <c r="AX10" s="41"/>
      <c r="AY10" s="41"/>
      <c r="AZ10" s="41"/>
    </row>
    <row r="11" spans="1:52" s="12" customFormat="1" ht="56.25" customHeight="1" outlineLevel="1">
      <c r="A11" s="9">
        <v>7</v>
      </c>
      <c r="B11" s="16" t="s">
        <v>7</v>
      </c>
      <c r="C11" s="17">
        <v>950</v>
      </c>
      <c r="D11" s="17">
        <v>950</v>
      </c>
      <c r="E11" s="9"/>
      <c r="F11" s="9"/>
      <c r="G11" s="24" t="e">
        <f t="shared" si="0"/>
        <v>#DIV/0!</v>
      </c>
      <c r="H11" s="9"/>
      <c r="I11" s="9"/>
      <c r="J11" s="24"/>
      <c r="K11" s="24"/>
      <c r="L11" s="9"/>
      <c r="M11" s="24" t="e">
        <f t="shared" si="2"/>
        <v>#DIV/0!</v>
      </c>
      <c r="N11" s="9">
        <v>400</v>
      </c>
      <c r="O11" s="9">
        <f t="shared" si="3"/>
        <v>100</v>
      </c>
      <c r="P11" s="24">
        <f t="shared" si="4"/>
        <v>25</v>
      </c>
      <c r="Q11" s="27"/>
      <c r="R11" s="27"/>
      <c r="S11" s="27"/>
      <c r="T11" s="27"/>
      <c r="U11" s="27"/>
      <c r="V11" s="9">
        <v>100</v>
      </c>
      <c r="W11" s="9"/>
      <c r="X11" s="9"/>
      <c r="Y11" s="9">
        <f t="shared" si="7"/>
        <v>100</v>
      </c>
      <c r="Z11" s="24">
        <f t="shared" si="5"/>
        <v>100</v>
      </c>
      <c r="AA11" s="9"/>
      <c r="AB11" s="9"/>
      <c r="AC11" s="9"/>
      <c r="AD11" s="9"/>
      <c r="AE11" s="9"/>
      <c r="AF11" s="9">
        <v>100</v>
      </c>
      <c r="AG11" s="9"/>
      <c r="AH11" s="9"/>
      <c r="AI11" s="9">
        <f t="shared" si="6"/>
        <v>2700</v>
      </c>
      <c r="AJ11" s="9"/>
      <c r="AK11" s="9"/>
      <c r="AL11" s="9"/>
      <c r="AM11" s="9"/>
      <c r="AN11" s="9"/>
      <c r="AO11" s="9">
        <v>2700</v>
      </c>
      <c r="AP11" s="9"/>
      <c r="AQ11" s="9"/>
      <c r="AR11" s="41">
        <f t="shared" si="9"/>
        <v>27</v>
      </c>
      <c r="AS11" s="41"/>
      <c r="AT11" s="41"/>
      <c r="AU11" s="41"/>
      <c r="AV11" s="41"/>
      <c r="AW11" s="41"/>
      <c r="AX11" s="41">
        <v>27</v>
      </c>
      <c r="AY11" s="41"/>
      <c r="AZ11" s="41"/>
    </row>
    <row r="12" spans="1:52" s="12" customFormat="1" ht="56.25" customHeight="1" outlineLevel="1">
      <c r="A12" s="9">
        <v>8</v>
      </c>
      <c r="B12" s="16" t="s">
        <v>9</v>
      </c>
      <c r="C12" s="17">
        <v>913</v>
      </c>
      <c r="D12" s="17">
        <v>913</v>
      </c>
      <c r="E12" s="9"/>
      <c r="F12" s="9"/>
      <c r="G12" s="24"/>
      <c r="H12" s="9"/>
      <c r="I12" s="9"/>
      <c r="J12" s="24"/>
      <c r="K12" s="24">
        <v>90</v>
      </c>
      <c r="L12" s="9"/>
      <c r="M12" s="24">
        <f t="shared" si="2"/>
        <v>0</v>
      </c>
      <c r="N12" s="9">
        <v>963</v>
      </c>
      <c r="O12" s="9">
        <f t="shared" si="3"/>
        <v>0</v>
      </c>
      <c r="P12" s="24">
        <f t="shared" si="4"/>
        <v>0</v>
      </c>
      <c r="Q12" s="27"/>
      <c r="R12" s="27"/>
      <c r="S12" s="27"/>
      <c r="T12" s="27"/>
      <c r="U12" s="27"/>
      <c r="V12" s="9"/>
      <c r="W12" s="9"/>
      <c r="X12" s="9"/>
      <c r="Y12" s="9">
        <f t="shared" si="7"/>
        <v>0</v>
      </c>
      <c r="Z12" s="24" t="e">
        <f t="shared" si="5"/>
        <v>#DIV/0!</v>
      </c>
      <c r="AA12" s="9"/>
      <c r="AB12" s="9"/>
      <c r="AC12" s="9"/>
      <c r="AD12" s="9"/>
      <c r="AE12" s="9"/>
      <c r="AF12" s="9"/>
      <c r="AG12" s="9"/>
      <c r="AH12" s="9"/>
      <c r="AI12" s="9">
        <f t="shared" si="6"/>
        <v>0</v>
      </c>
      <c r="AJ12" s="9"/>
      <c r="AK12" s="9"/>
      <c r="AL12" s="9"/>
      <c r="AM12" s="9"/>
      <c r="AN12" s="9"/>
      <c r="AO12" s="9"/>
      <c r="AP12" s="9"/>
      <c r="AQ12" s="9"/>
      <c r="AR12" s="41" t="e">
        <f t="shared" si="9"/>
        <v>#DIV/0!</v>
      </c>
      <c r="AS12" s="41"/>
      <c r="AT12" s="41"/>
      <c r="AU12" s="41" t="e">
        <f>AL12/AC12</f>
        <v>#DIV/0!</v>
      </c>
      <c r="AV12" s="41"/>
      <c r="AW12" s="41"/>
      <c r="AX12" s="41"/>
      <c r="AY12" s="41"/>
      <c r="AZ12" s="41"/>
    </row>
    <row r="13" spans="1:52" s="12" customFormat="1" ht="56.25" customHeight="1" outlineLevel="1">
      <c r="A13" s="9">
        <v>9</v>
      </c>
      <c r="B13" s="16" t="s">
        <v>10</v>
      </c>
      <c r="C13" s="17">
        <v>655</v>
      </c>
      <c r="D13" s="17">
        <v>655</v>
      </c>
      <c r="E13" s="9">
        <v>250</v>
      </c>
      <c r="F13" s="9">
        <v>130</v>
      </c>
      <c r="G13" s="24">
        <f t="shared" si="0"/>
        <v>52</v>
      </c>
      <c r="H13" s="9">
        <v>1400</v>
      </c>
      <c r="I13" s="9">
        <v>1682</v>
      </c>
      <c r="J13" s="24">
        <f t="shared" si="1"/>
        <v>120.14285714285715</v>
      </c>
      <c r="K13" s="24">
        <v>150</v>
      </c>
      <c r="L13" s="9">
        <v>150</v>
      </c>
      <c r="M13" s="24">
        <f t="shared" si="2"/>
        <v>100</v>
      </c>
      <c r="N13" s="9">
        <v>655</v>
      </c>
      <c r="O13" s="9">
        <f t="shared" si="3"/>
        <v>160</v>
      </c>
      <c r="P13" s="24">
        <f t="shared" si="4"/>
        <v>24.427480916030532</v>
      </c>
      <c r="Q13" s="27"/>
      <c r="R13" s="27"/>
      <c r="S13" s="27">
        <v>40</v>
      </c>
      <c r="T13" s="27"/>
      <c r="U13" s="27">
        <v>40</v>
      </c>
      <c r="V13" s="9">
        <v>60</v>
      </c>
      <c r="W13" s="9"/>
      <c r="X13" s="9">
        <v>20</v>
      </c>
      <c r="Y13" s="9">
        <f t="shared" si="7"/>
        <v>40</v>
      </c>
      <c r="Z13" s="24">
        <f t="shared" si="5"/>
        <v>25</v>
      </c>
      <c r="AA13" s="9"/>
      <c r="AB13" s="9"/>
      <c r="AC13" s="9"/>
      <c r="AD13" s="9"/>
      <c r="AE13" s="9">
        <v>40</v>
      </c>
      <c r="AF13" s="9"/>
      <c r="AG13" s="9"/>
      <c r="AH13" s="9"/>
      <c r="AI13" s="9">
        <f t="shared" si="6"/>
        <v>1600</v>
      </c>
      <c r="AJ13" s="9"/>
      <c r="AK13" s="9"/>
      <c r="AL13" s="9"/>
      <c r="AM13" s="9"/>
      <c r="AN13" s="9">
        <v>1600</v>
      </c>
      <c r="AO13" s="9"/>
      <c r="AP13" s="9"/>
      <c r="AQ13" s="9"/>
      <c r="AR13" s="41">
        <f t="shared" si="9"/>
        <v>40</v>
      </c>
      <c r="AS13" s="41"/>
      <c r="AT13" s="41"/>
      <c r="AU13" s="41" t="e">
        <f>AL13/AC13</f>
        <v>#DIV/0!</v>
      </c>
      <c r="AV13" s="41"/>
      <c r="AW13" s="41">
        <v>40</v>
      </c>
      <c r="AX13" s="41" t="e">
        <f>AO13/AF13</f>
        <v>#DIV/0!</v>
      </c>
      <c r="AY13" s="41"/>
      <c r="AZ13" s="41"/>
    </row>
    <row r="14" spans="1:52" s="12" customFormat="1" ht="56.25" customHeight="1" outlineLevel="1">
      <c r="A14" s="9">
        <v>10</v>
      </c>
      <c r="B14" s="16" t="s">
        <v>12</v>
      </c>
      <c r="C14" s="17">
        <v>1918</v>
      </c>
      <c r="D14" s="17">
        <v>1918</v>
      </c>
      <c r="E14" s="9">
        <v>150</v>
      </c>
      <c r="F14" s="9">
        <v>132</v>
      </c>
      <c r="G14" s="24">
        <f t="shared" si="0"/>
        <v>88</v>
      </c>
      <c r="H14" s="9">
        <v>4345</v>
      </c>
      <c r="I14" s="9">
        <v>4884</v>
      </c>
      <c r="J14" s="24">
        <f t="shared" si="1"/>
        <v>112.40506329113924</v>
      </c>
      <c r="K14" s="24">
        <v>550</v>
      </c>
      <c r="L14" s="9">
        <v>270</v>
      </c>
      <c r="M14" s="24">
        <f t="shared" si="2"/>
        <v>49.09090909090909</v>
      </c>
      <c r="N14" s="9">
        <v>1450</v>
      </c>
      <c r="O14" s="9">
        <f t="shared" si="3"/>
        <v>218</v>
      </c>
      <c r="P14" s="24">
        <f t="shared" si="4"/>
        <v>15.03448275862069</v>
      </c>
      <c r="Q14" s="27"/>
      <c r="R14" s="27"/>
      <c r="S14" s="27">
        <v>168</v>
      </c>
      <c r="T14" s="27"/>
      <c r="U14" s="27"/>
      <c r="V14" s="9">
        <v>50</v>
      </c>
      <c r="W14" s="9"/>
      <c r="X14" s="9"/>
      <c r="Y14" s="9">
        <f t="shared" si="7"/>
        <v>50</v>
      </c>
      <c r="Z14" s="24">
        <f t="shared" si="5"/>
        <v>22.93577981651376</v>
      </c>
      <c r="AA14" s="9"/>
      <c r="AB14" s="9"/>
      <c r="AC14" s="9"/>
      <c r="AD14" s="9"/>
      <c r="AE14" s="9"/>
      <c r="AF14" s="9">
        <v>50</v>
      </c>
      <c r="AG14" s="9"/>
      <c r="AH14" s="9"/>
      <c r="AI14" s="9">
        <f t="shared" si="6"/>
        <v>2100</v>
      </c>
      <c r="AJ14" s="9"/>
      <c r="AK14" s="9"/>
      <c r="AL14" s="9"/>
      <c r="AM14" s="9"/>
      <c r="AN14" s="9"/>
      <c r="AO14" s="9">
        <v>2100</v>
      </c>
      <c r="AP14" s="9"/>
      <c r="AQ14" s="9"/>
      <c r="AR14" s="41">
        <f t="shared" si="9"/>
        <v>42</v>
      </c>
      <c r="AS14" s="41"/>
      <c r="AT14" s="41"/>
      <c r="AU14" s="41"/>
      <c r="AV14" s="41" t="e">
        <f t="shared" si="8"/>
        <v>#DIV/0!</v>
      </c>
      <c r="AW14" s="41"/>
      <c r="AX14" s="41">
        <f>AO14/AF14</f>
        <v>42</v>
      </c>
      <c r="AY14" s="41"/>
      <c r="AZ14" s="41"/>
    </row>
    <row r="15" spans="1:52" s="12" customFormat="1" ht="56.25" customHeight="1" outlineLevel="1">
      <c r="A15" s="9">
        <v>11</v>
      </c>
      <c r="B15" s="16" t="s">
        <v>11</v>
      </c>
      <c r="C15" s="17">
        <v>690</v>
      </c>
      <c r="D15" s="17">
        <v>690</v>
      </c>
      <c r="E15" s="9">
        <v>381</v>
      </c>
      <c r="F15" s="9">
        <v>262</v>
      </c>
      <c r="G15" s="24">
        <f t="shared" si="0"/>
        <v>68.76640419947506</v>
      </c>
      <c r="H15" s="9">
        <v>6000</v>
      </c>
      <c r="I15" s="9">
        <v>5400</v>
      </c>
      <c r="J15" s="24">
        <f t="shared" si="1"/>
        <v>90</v>
      </c>
      <c r="K15" s="24"/>
      <c r="L15" s="9"/>
      <c r="M15" s="24"/>
      <c r="N15" s="9">
        <v>358</v>
      </c>
      <c r="O15" s="9">
        <f t="shared" si="3"/>
        <v>87</v>
      </c>
      <c r="P15" s="24">
        <f t="shared" si="4"/>
        <v>24.30167597765363</v>
      </c>
      <c r="Q15" s="27"/>
      <c r="R15" s="27"/>
      <c r="S15" s="27"/>
      <c r="T15" s="27">
        <v>27</v>
      </c>
      <c r="U15" s="27">
        <v>30</v>
      </c>
      <c r="V15" s="9">
        <v>30</v>
      </c>
      <c r="W15" s="9"/>
      <c r="X15" s="9"/>
      <c r="Y15" s="9">
        <f t="shared" si="7"/>
        <v>44</v>
      </c>
      <c r="Z15" s="24">
        <f t="shared" si="5"/>
        <v>50.57471264367817</v>
      </c>
      <c r="AA15" s="9"/>
      <c r="AB15" s="9"/>
      <c r="AC15" s="9"/>
      <c r="AD15" s="9">
        <v>14</v>
      </c>
      <c r="AE15" s="9"/>
      <c r="AF15" s="9">
        <v>30</v>
      </c>
      <c r="AG15" s="9"/>
      <c r="AH15" s="9"/>
      <c r="AI15" s="9">
        <f t="shared" si="6"/>
        <v>1610</v>
      </c>
      <c r="AJ15" s="9"/>
      <c r="AK15" s="9"/>
      <c r="AL15" s="9"/>
      <c r="AM15" s="9">
        <v>560</v>
      </c>
      <c r="AN15" s="9"/>
      <c r="AO15" s="9">
        <v>1050</v>
      </c>
      <c r="AP15" s="9"/>
      <c r="AQ15" s="9"/>
      <c r="AR15" s="41">
        <f t="shared" si="9"/>
        <v>36.59090909090909</v>
      </c>
      <c r="AS15" s="41"/>
      <c r="AT15" s="41"/>
      <c r="AU15" s="41"/>
      <c r="AV15" s="41">
        <f t="shared" si="8"/>
        <v>40</v>
      </c>
      <c r="AW15" s="41"/>
      <c r="AX15" s="41">
        <v>35</v>
      </c>
      <c r="AY15" s="41"/>
      <c r="AZ15" s="41"/>
    </row>
    <row r="16" spans="1:52" s="12" customFormat="1" ht="56.25" customHeight="1" outlineLevel="1">
      <c r="A16" s="9">
        <v>12</v>
      </c>
      <c r="B16" s="16" t="s">
        <v>8</v>
      </c>
      <c r="C16" s="17">
        <v>1063</v>
      </c>
      <c r="D16" s="17">
        <v>1063</v>
      </c>
      <c r="E16" s="9">
        <v>15</v>
      </c>
      <c r="F16" s="9">
        <v>36</v>
      </c>
      <c r="G16" s="24">
        <f t="shared" si="0"/>
        <v>240</v>
      </c>
      <c r="H16" s="9"/>
      <c r="I16" s="9"/>
      <c r="J16" s="24"/>
      <c r="K16" s="24">
        <v>200</v>
      </c>
      <c r="L16" s="9">
        <v>100</v>
      </c>
      <c r="M16" s="24">
        <f t="shared" si="2"/>
        <v>50</v>
      </c>
      <c r="N16" s="9">
        <v>823</v>
      </c>
      <c r="O16" s="9">
        <f t="shared" si="3"/>
        <v>92</v>
      </c>
      <c r="P16" s="24">
        <f t="shared" si="4"/>
        <v>11.178614823815309</v>
      </c>
      <c r="Q16" s="27"/>
      <c r="R16" s="27"/>
      <c r="S16" s="27">
        <v>47</v>
      </c>
      <c r="T16" s="27"/>
      <c r="U16" s="27"/>
      <c r="V16" s="9">
        <v>45</v>
      </c>
      <c r="W16" s="9"/>
      <c r="X16" s="9"/>
      <c r="Y16" s="9">
        <f t="shared" si="7"/>
        <v>92</v>
      </c>
      <c r="Z16" s="24">
        <f t="shared" si="5"/>
        <v>100</v>
      </c>
      <c r="AA16" s="9"/>
      <c r="AB16" s="9"/>
      <c r="AC16" s="9">
        <v>47</v>
      </c>
      <c r="AD16" s="9"/>
      <c r="AE16" s="9"/>
      <c r="AF16" s="9">
        <v>45</v>
      </c>
      <c r="AG16" s="9"/>
      <c r="AH16" s="9"/>
      <c r="AI16" s="9">
        <f t="shared" si="6"/>
        <v>3840</v>
      </c>
      <c r="AJ16" s="9"/>
      <c r="AK16" s="9"/>
      <c r="AL16" s="9">
        <v>2270</v>
      </c>
      <c r="AM16" s="9"/>
      <c r="AN16" s="9"/>
      <c r="AO16" s="9">
        <v>1570</v>
      </c>
      <c r="AP16" s="9"/>
      <c r="AQ16" s="9"/>
      <c r="AR16" s="41">
        <f t="shared" si="9"/>
        <v>41.73913043478261</v>
      </c>
      <c r="AS16" s="41"/>
      <c r="AT16" s="41"/>
      <c r="AU16" s="41">
        <v>48.3</v>
      </c>
      <c r="AV16" s="41" t="e">
        <f t="shared" si="8"/>
        <v>#DIV/0!</v>
      </c>
      <c r="AW16" s="41"/>
      <c r="AX16" s="41">
        <v>34.9</v>
      </c>
      <c r="AY16" s="41"/>
      <c r="AZ16" s="41"/>
    </row>
    <row r="17" spans="1:52" s="12" customFormat="1" ht="56.25" customHeight="1" outlineLevel="1">
      <c r="A17" s="9">
        <v>13</v>
      </c>
      <c r="B17" s="19" t="s">
        <v>3</v>
      </c>
      <c r="C17" s="17">
        <v>851</v>
      </c>
      <c r="D17" s="17">
        <v>851</v>
      </c>
      <c r="E17" s="9"/>
      <c r="F17" s="9"/>
      <c r="G17" s="24" t="e">
        <f t="shared" si="0"/>
        <v>#DIV/0!</v>
      </c>
      <c r="H17" s="9"/>
      <c r="I17" s="9"/>
      <c r="J17" s="24"/>
      <c r="K17" s="24">
        <v>250</v>
      </c>
      <c r="L17" s="9">
        <v>250</v>
      </c>
      <c r="M17" s="24">
        <f t="shared" si="2"/>
        <v>100</v>
      </c>
      <c r="N17" s="9">
        <v>1056</v>
      </c>
      <c r="O17" s="9">
        <f t="shared" si="3"/>
        <v>0</v>
      </c>
      <c r="P17" s="24">
        <f t="shared" si="4"/>
        <v>0</v>
      </c>
      <c r="Q17" s="27"/>
      <c r="R17" s="27"/>
      <c r="S17" s="27"/>
      <c r="T17" s="27"/>
      <c r="U17" s="27"/>
      <c r="V17" s="9"/>
      <c r="W17" s="9"/>
      <c r="X17" s="9"/>
      <c r="Y17" s="9">
        <f t="shared" si="7"/>
        <v>0</v>
      </c>
      <c r="Z17" s="24" t="e">
        <f t="shared" si="5"/>
        <v>#DIV/0!</v>
      </c>
      <c r="AA17" s="9"/>
      <c r="AB17" s="9"/>
      <c r="AC17" s="9"/>
      <c r="AD17" s="9"/>
      <c r="AE17" s="9"/>
      <c r="AF17" s="9"/>
      <c r="AG17" s="9"/>
      <c r="AH17" s="9"/>
      <c r="AI17" s="9">
        <f t="shared" si="6"/>
        <v>0</v>
      </c>
      <c r="AJ17" s="9"/>
      <c r="AK17" s="9"/>
      <c r="AL17" s="9"/>
      <c r="AM17" s="9"/>
      <c r="AN17" s="9"/>
      <c r="AO17" s="9"/>
      <c r="AP17" s="9"/>
      <c r="AQ17" s="9"/>
      <c r="AR17" s="41" t="e">
        <f>AI17/Y17</f>
        <v>#DIV/0!</v>
      </c>
      <c r="AS17" s="41"/>
      <c r="AT17" s="41"/>
      <c r="AU17" s="41" t="e">
        <f>AL17/AC17</f>
        <v>#DIV/0!</v>
      </c>
      <c r="AV17" s="41"/>
      <c r="AW17" s="41"/>
      <c r="AX17" s="41"/>
      <c r="AY17" s="41"/>
      <c r="AZ17" s="41"/>
    </row>
    <row r="18" spans="1:52" s="29" customFormat="1" ht="56.25" customHeight="1">
      <c r="A18" s="9">
        <v>14</v>
      </c>
      <c r="B18" s="16" t="s">
        <v>15</v>
      </c>
      <c r="C18" s="17">
        <v>1000</v>
      </c>
      <c r="D18" s="17">
        <v>1000</v>
      </c>
      <c r="E18" s="9">
        <v>250</v>
      </c>
      <c r="F18" s="9">
        <v>400</v>
      </c>
      <c r="G18" s="24">
        <f t="shared" si="0"/>
        <v>160</v>
      </c>
      <c r="H18" s="9">
        <v>3260</v>
      </c>
      <c r="I18" s="9">
        <v>3260</v>
      </c>
      <c r="J18" s="24">
        <f t="shared" si="1"/>
        <v>100</v>
      </c>
      <c r="K18" s="24">
        <v>400</v>
      </c>
      <c r="L18" s="9">
        <v>300</v>
      </c>
      <c r="M18" s="24">
        <f t="shared" si="2"/>
        <v>75</v>
      </c>
      <c r="N18" s="9">
        <v>1020</v>
      </c>
      <c r="O18" s="9">
        <f t="shared" si="3"/>
        <v>270</v>
      </c>
      <c r="P18" s="24">
        <f t="shared" si="4"/>
        <v>26.47058823529412</v>
      </c>
      <c r="Q18" s="9">
        <v>70</v>
      </c>
      <c r="R18" s="9"/>
      <c r="S18" s="9"/>
      <c r="T18" s="9"/>
      <c r="U18" s="9">
        <v>100</v>
      </c>
      <c r="V18" s="9">
        <v>100</v>
      </c>
      <c r="W18" s="9"/>
      <c r="X18" s="9"/>
      <c r="Y18" s="9">
        <f t="shared" si="7"/>
        <v>60</v>
      </c>
      <c r="Z18" s="24">
        <f t="shared" si="5"/>
        <v>22.22222222222222</v>
      </c>
      <c r="AA18" s="9"/>
      <c r="AB18" s="45"/>
      <c r="AC18" s="45"/>
      <c r="AD18" s="45"/>
      <c r="AE18" s="9">
        <v>50</v>
      </c>
      <c r="AF18" s="45">
        <v>10</v>
      </c>
      <c r="AG18" s="45"/>
      <c r="AH18" s="45"/>
      <c r="AI18" s="9">
        <f t="shared" si="6"/>
        <v>1900</v>
      </c>
      <c r="AJ18" s="9"/>
      <c r="AK18" s="44"/>
      <c r="AL18" s="44"/>
      <c r="AM18" s="44"/>
      <c r="AN18" s="9">
        <v>1600</v>
      </c>
      <c r="AO18" s="44">
        <v>300</v>
      </c>
      <c r="AP18" s="44"/>
      <c r="AQ18" s="44"/>
      <c r="AR18" s="41">
        <f>AI18/Y18</f>
        <v>31.666666666666668</v>
      </c>
      <c r="AS18" s="41" t="e">
        <f>AJ18/AA18</f>
        <v>#DIV/0!</v>
      </c>
      <c r="AT18" s="41"/>
      <c r="AU18" s="41" t="e">
        <f>AL18/AC18</f>
        <v>#DIV/0!</v>
      </c>
      <c r="AV18" s="41"/>
      <c r="AW18" s="41">
        <v>32</v>
      </c>
      <c r="AX18" s="41">
        <v>30</v>
      </c>
      <c r="AY18" s="41"/>
      <c r="AZ18" s="41"/>
    </row>
    <row r="19" spans="1:52" s="13" customFormat="1" ht="56.25" customHeight="1">
      <c r="A19" s="9">
        <v>15</v>
      </c>
      <c r="B19" s="16" t="s">
        <v>19</v>
      </c>
      <c r="C19" s="17">
        <v>994</v>
      </c>
      <c r="D19" s="17">
        <v>994</v>
      </c>
      <c r="E19" s="25"/>
      <c r="F19" s="10"/>
      <c r="G19" s="24"/>
      <c r="H19" s="25"/>
      <c r="I19" s="10"/>
      <c r="J19" s="24"/>
      <c r="K19" s="24">
        <v>200</v>
      </c>
      <c r="L19" s="9">
        <v>100</v>
      </c>
      <c r="M19" s="24">
        <f t="shared" si="2"/>
        <v>50</v>
      </c>
      <c r="N19" s="35">
        <v>1014</v>
      </c>
      <c r="O19" s="9">
        <f t="shared" si="3"/>
        <v>0</v>
      </c>
      <c r="P19" s="24">
        <f t="shared" si="4"/>
        <v>0</v>
      </c>
      <c r="Q19" s="47"/>
      <c r="R19" s="47"/>
      <c r="S19" s="9"/>
      <c r="T19" s="9"/>
      <c r="U19" s="47"/>
      <c r="V19" s="47"/>
      <c r="W19" s="47"/>
      <c r="X19" s="47"/>
      <c r="Y19" s="9">
        <f t="shared" si="7"/>
        <v>0</v>
      </c>
      <c r="Z19" s="24" t="e">
        <f t="shared" si="5"/>
        <v>#DIV/0!</v>
      </c>
      <c r="AA19" s="45"/>
      <c r="AB19" s="45"/>
      <c r="AC19" s="9"/>
      <c r="AD19" s="9"/>
      <c r="AE19" s="45"/>
      <c r="AF19" s="45"/>
      <c r="AG19" s="45"/>
      <c r="AH19" s="45"/>
      <c r="AI19" s="9">
        <f t="shared" si="6"/>
        <v>0</v>
      </c>
      <c r="AJ19" s="44"/>
      <c r="AK19" s="44"/>
      <c r="AL19" s="9"/>
      <c r="AM19" s="44"/>
      <c r="AN19" s="44"/>
      <c r="AO19" s="44"/>
      <c r="AP19" s="44"/>
      <c r="AQ19" s="44"/>
      <c r="AR19" s="41" t="e">
        <f>AI19/Y19</f>
        <v>#DIV/0!</v>
      </c>
      <c r="AS19" s="41"/>
      <c r="AT19" s="41"/>
      <c r="AU19" s="41" t="e">
        <f>AL19/AC19</f>
        <v>#DIV/0!</v>
      </c>
      <c r="AV19" s="41" t="e">
        <f t="shared" si="8"/>
        <v>#DIV/0!</v>
      </c>
      <c r="AW19" s="41"/>
      <c r="AX19" s="41"/>
      <c r="AY19" s="41"/>
      <c r="AZ19" s="41"/>
    </row>
    <row r="20" spans="1:52" s="13" customFormat="1" ht="56.25" customHeight="1">
      <c r="A20" s="35"/>
      <c r="B20" s="20" t="s">
        <v>14</v>
      </c>
      <c r="C20" s="18">
        <f>SUM(C5:C19)</f>
        <v>17198</v>
      </c>
      <c r="D20" s="18">
        <f>SUM(D5:D19)</f>
        <v>17198</v>
      </c>
      <c r="E20" s="35">
        <f>SUM(E5:E19)</f>
        <v>2271</v>
      </c>
      <c r="F20" s="18">
        <f>SUM(F5:F19)</f>
        <v>2364</v>
      </c>
      <c r="G20" s="33">
        <f t="shared" si="0"/>
        <v>104.09511228533685</v>
      </c>
      <c r="H20" s="35">
        <f>SUM(H5:H19)</f>
        <v>36185</v>
      </c>
      <c r="I20" s="35">
        <f>SUM(I5:I19)</f>
        <v>35467</v>
      </c>
      <c r="J20" s="33">
        <f t="shared" si="1"/>
        <v>98.01575238358436</v>
      </c>
      <c r="K20" s="35">
        <f>SUM(K5:K19)</f>
        <v>4250</v>
      </c>
      <c r="L20" s="48">
        <f>SUM(L5:L19)</f>
        <v>2591</v>
      </c>
      <c r="M20" s="33">
        <f t="shared" si="2"/>
        <v>60.964705882352945</v>
      </c>
      <c r="N20" s="35">
        <f aca="true" t="shared" si="10" ref="N20:X20">SUM(N5:N19)</f>
        <v>15108</v>
      </c>
      <c r="O20" s="9">
        <f t="shared" si="3"/>
        <v>2470</v>
      </c>
      <c r="P20" s="42">
        <f t="shared" si="4"/>
        <v>16.348954196452212</v>
      </c>
      <c r="Q20" s="35">
        <f t="shared" si="10"/>
        <v>621</v>
      </c>
      <c r="R20" s="35">
        <f t="shared" si="10"/>
        <v>0</v>
      </c>
      <c r="S20" s="35">
        <f t="shared" si="10"/>
        <v>868</v>
      </c>
      <c r="T20" s="35">
        <f t="shared" si="10"/>
        <v>27</v>
      </c>
      <c r="U20" s="35">
        <f t="shared" si="10"/>
        <v>270</v>
      </c>
      <c r="V20" s="35">
        <f t="shared" si="10"/>
        <v>616</v>
      </c>
      <c r="W20" s="35">
        <f t="shared" si="10"/>
        <v>48</v>
      </c>
      <c r="X20" s="35">
        <f t="shared" si="10"/>
        <v>20</v>
      </c>
      <c r="Y20" s="44">
        <f t="shared" si="7"/>
        <v>881</v>
      </c>
      <c r="Z20" s="24">
        <f t="shared" si="5"/>
        <v>35.66801619433198</v>
      </c>
      <c r="AA20" s="44">
        <f aca="true" t="shared" si="11" ref="AA20:AH20">SUM(AA5:AA19)</f>
        <v>2</v>
      </c>
      <c r="AB20" s="44">
        <f t="shared" si="11"/>
        <v>0</v>
      </c>
      <c r="AC20" s="44">
        <f t="shared" si="11"/>
        <v>450</v>
      </c>
      <c r="AD20" s="44">
        <f t="shared" si="11"/>
        <v>14</v>
      </c>
      <c r="AE20" s="44">
        <f t="shared" si="11"/>
        <v>90</v>
      </c>
      <c r="AF20" s="44">
        <f t="shared" si="11"/>
        <v>325</v>
      </c>
      <c r="AG20" s="44">
        <f t="shared" si="11"/>
        <v>0</v>
      </c>
      <c r="AH20" s="44">
        <f t="shared" si="11"/>
        <v>0</v>
      </c>
      <c r="AI20" s="44">
        <f>AJ20+AK20+AL20+AM20+AN20+AO20+AP20+AQ20</f>
        <v>29192</v>
      </c>
      <c r="AJ20" s="44">
        <f>SUM(AJ5:AJ19)</f>
        <v>38</v>
      </c>
      <c r="AK20" s="44">
        <f aca="true" t="shared" si="12" ref="AK20:AQ20">SUM(AK5:AK19)</f>
        <v>0</v>
      </c>
      <c r="AL20" s="44">
        <f t="shared" si="12"/>
        <v>15080</v>
      </c>
      <c r="AM20" s="44">
        <f t="shared" si="12"/>
        <v>560</v>
      </c>
      <c r="AN20" s="44">
        <f t="shared" si="12"/>
        <v>3200</v>
      </c>
      <c r="AO20" s="44">
        <f t="shared" si="12"/>
        <v>10314</v>
      </c>
      <c r="AP20" s="44">
        <f t="shared" si="12"/>
        <v>0</v>
      </c>
      <c r="AQ20" s="44">
        <f t="shared" si="12"/>
        <v>0</v>
      </c>
      <c r="AR20" s="41">
        <f t="shared" si="9"/>
        <v>33.13507377979569</v>
      </c>
      <c r="AS20" s="41">
        <f>AJ20/AA20</f>
        <v>19</v>
      </c>
      <c r="AT20" s="41" t="e">
        <f>AK20/AB20</f>
        <v>#DIV/0!</v>
      </c>
      <c r="AU20" s="41">
        <f>AL20/AC20</f>
        <v>33.51111111111111</v>
      </c>
      <c r="AV20" s="41">
        <f>AM20/AD20</f>
        <v>40</v>
      </c>
      <c r="AW20" s="41">
        <f>AN20/AE20</f>
        <v>35.55555555555556</v>
      </c>
      <c r="AX20" s="41">
        <f>AO20/AF20</f>
        <v>31.735384615384614</v>
      </c>
      <c r="AY20" s="41" t="e">
        <f>AP20/AG20</f>
        <v>#DIV/0!</v>
      </c>
      <c r="AZ20" s="41" t="e">
        <f>AQ20/AH20</f>
        <v>#DIV/0!</v>
      </c>
    </row>
    <row r="21" spans="1:52" s="13" customFormat="1" ht="56.25" customHeight="1">
      <c r="A21" s="10"/>
      <c r="B21" s="16" t="s">
        <v>20</v>
      </c>
      <c r="C21" s="17">
        <v>721</v>
      </c>
      <c r="D21" s="17">
        <v>721</v>
      </c>
      <c r="E21" s="9"/>
      <c r="F21" s="9"/>
      <c r="G21" s="24" t="e">
        <f t="shared" si="0"/>
        <v>#DIV/0!</v>
      </c>
      <c r="H21" s="25"/>
      <c r="I21" s="10"/>
      <c r="J21" s="24"/>
      <c r="K21" s="24">
        <v>200</v>
      </c>
      <c r="L21" s="9">
        <v>50</v>
      </c>
      <c r="M21" s="24">
        <f t="shared" si="2"/>
        <v>25</v>
      </c>
      <c r="N21" s="35">
        <v>750</v>
      </c>
      <c r="O21" s="9">
        <f t="shared" si="3"/>
        <v>0</v>
      </c>
      <c r="P21" s="24">
        <f t="shared" si="4"/>
        <v>0</v>
      </c>
      <c r="Q21" s="9"/>
      <c r="R21" s="9"/>
      <c r="S21" s="9"/>
      <c r="T21" s="9"/>
      <c r="U21" s="9"/>
      <c r="V21" s="9"/>
      <c r="W21" s="9"/>
      <c r="X21" s="9"/>
      <c r="Y21" s="44">
        <f t="shared" si="7"/>
        <v>0</v>
      </c>
      <c r="Z21" s="24" t="e">
        <f t="shared" si="5"/>
        <v>#DIV/0!</v>
      </c>
      <c r="AA21" s="45"/>
      <c r="AB21" s="45"/>
      <c r="AC21" s="9"/>
      <c r="AD21" s="45"/>
      <c r="AE21" s="45"/>
      <c r="AF21" s="9"/>
      <c r="AG21" s="45"/>
      <c r="AH21" s="45"/>
      <c r="AI21" s="44">
        <f aca="true" t="shared" si="13" ref="AI21:AI27">AL21+AO21+AJ21+AK21+AN21+AP21+AQ21</f>
        <v>0</v>
      </c>
      <c r="AJ21" s="44"/>
      <c r="AK21" s="44"/>
      <c r="AL21" s="9"/>
      <c r="AM21" s="44"/>
      <c r="AN21" s="44"/>
      <c r="AO21" s="9"/>
      <c r="AP21" s="44"/>
      <c r="AQ21" s="44"/>
      <c r="AR21" s="41" t="e">
        <f t="shared" si="9"/>
        <v>#DIV/0!</v>
      </c>
      <c r="AS21" s="41"/>
      <c r="AT21" s="44"/>
      <c r="AU21" s="41" t="e">
        <f>AL21/AC21</f>
        <v>#DIV/0!</v>
      </c>
      <c r="AV21" s="41"/>
      <c r="AW21" s="44"/>
      <c r="AX21" s="41" t="e">
        <f>AO21/AF21</f>
        <v>#DIV/0!</v>
      </c>
      <c r="AY21" s="44"/>
      <c r="AZ21" s="44"/>
    </row>
    <row r="22" spans="1:52" s="13" customFormat="1" ht="56.25" customHeight="1">
      <c r="A22" s="10"/>
      <c r="B22" s="16" t="s">
        <v>21</v>
      </c>
      <c r="C22" s="17">
        <v>750</v>
      </c>
      <c r="D22" s="17">
        <v>750</v>
      </c>
      <c r="E22" s="9">
        <v>200</v>
      </c>
      <c r="F22" s="31">
        <v>400</v>
      </c>
      <c r="G22" s="30">
        <f t="shared" si="0"/>
        <v>200</v>
      </c>
      <c r="H22" s="31">
        <v>2170</v>
      </c>
      <c r="I22" s="31">
        <v>2200</v>
      </c>
      <c r="J22" s="24">
        <f t="shared" si="1"/>
        <v>101.38248847926268</v>
      </c>
      <c r="K22" s="24">
        <v>200</v>
      </c>
      <c r="L22" s="48">
        <v>200</v>
      </c>
      <c r="M22" s="24">
        <f t="shared" si="2"/>
        <v>100</v>
      </c>
      <c r="N22" s="35">
        <v>750</v>
      </c>
      <c r="O22" s="9">
        <f t="shared" si="3"/>
        <v>0</v>
      </c>
      <c r="P22" s="24">
        <f t="shared" si="4"/>
        <v>0</v>
      </c>
      <c r="Q22" s="9"/>
      <c r="R22" s="9"/>
      <c r="S22" s="9"/>
      <c r="T22" s="9"/>
      <c r="U22" s="9"/>
      <c r="V22" s="9"/>
      <c r="W22" s="9"/>
      <c r="X22" s="9"/>
      <c r="Y22" s="44">
        <f t="shared" si="7"/>
        <v>0</v>
      </c>
      <c r="Z22" s="24" t="e">
        <f t="shared" si="5"/>
        <v>#DIV/0!</v>
      </c>
      <c r="AA22" s="9"/>
      <c r="AB22" s="45"/>
      <c r="AC22" s="45"/>
      <c r="AD22" s="45"/>
      <c r="AE22" s="45"/>
      <c r="AF22" s="45"/>
      <c r="AG22" s="45"/>
      <c r="AH22" s="45"/>
      <c r="AI22" s="44">
        <f t="shared" si="13"/>
        <v>0</v>
      </c>
      <c r="AJ22" s="9"/>
      <c r="AK22" s="44"/>
      <c r="AL22" s="44"/>
      <c r="AM22" s="44"/>
      <c r="AN22" s="44"/>
      <c r="AO22" s="44"/>
      <c r="AP22" s="44"/>
      <c r="AQ22" s="44"/>
      <c r="AR22" s="41" t="e">
        <f t="shared" si="9"/>
        <v>#DIV/0!</v>
      </c>
      <c r="AS22" s="41" t="e">
        <f>AJ22/AA22</f>
        <v>#DIV/0!</v>
      </c>
      <c r="AT22" s="44"/>
      <c r="AU22" s="41"/>
      <c r="AV22" s="41"/>
      <c r="AW22" s="44"/>
      <c r="AX22" s="41"/>
      <c r="AY22" s="44"/>
      <c r="AZ22" s="44"/>
    </row>
    <row r="23" spans="1:52" s="13" customFormat="1" ht="56.25" customHeight="1">
      <c r="A23" s="10"/>
      <c r="B23" s="16" t="s">
        <v>22</v>
      </c>
      <c r="C23" s="17">
        <v>496</v>
      </c>
      <c r="D23" s="17">
        <v>496</v>
      </c>
      <c r="E23" s="9">
        <v>20</v>
      </c>
      <c r="F23" s="31">
        <v>30</v>
      </c>
      <c r="G23" s="30">
        <v>150</v>
      </c>
      <c r="H23" s="31"/>
      <c r="I23" s="31"/>
      <c r="J23" s="24"/>
      <c r="K23" s="24">
        <v>100</v>
      </c>
      <c r="L23" s="48"/>
      <c r="M23" s="24">
        <f t="shared" si="2"/>
        <v>0</v>
      </c>
      <c r="N23" s="35">
        <v>496</v>
      </c>
      <c r="O23" s="9">
        <f t="shared" si="3"/>
        <v>50</v>
      </c>
      <c r="P23" s="24">
        <f t="shared" si="4"/>
        <v>10.080645161290322</v>
      </c>
      <c r="Q23" s="9"/>
      <c r="R23" s="9"/>
      <c r="S23" s="9"/>
      <c r="T23" s="9"/>
      <c r="U23" s="9"/>
      <c r="V23" s="9">
        <v>50</v>
      </c>
      <c r="W23" s="9"/>
      <c r="X23" s="9"/>
      <c r="Y23" s="44">
        <f t="shared" si="7"/>
        <v>50</v>
      </c>
      <c r="Z23" s="24">
        <f t="shared" si="5"/>
        <v>100</v>
      </c>
      <c r="AA23" s="45"/>
      <c r="AB23" s="45"/>
      <c r="AC23" s="9"/>
      <c r="AD23" s="9"/>
      <c r="AE23" s="45"/>
      <c r="AF23" s="45">
        <v>50</v>
      </c>
      <c r="AG23" s="45"/>
      <c r="AH23" s="45"/>
      <c r="AI23" s="44">
        <f t="shared" si="13"/>
        <v>1500</v>
      </c>
      <c r="AJ23" s="44"/>
      <c r="AK23" s="44"/>
      <c r="AL23" s="9"/>
      <c r="AM23" s="9"/>
      <c r="AN23" s="44"/>
      <c r="AO23" s="44">
        <v>1500</v>
      </c>
      <c r="AP23" s="44"/>
      <c r="AQ23" s="44"/>
      <c r="AR23" s="41">
        <f t="shared" si="9"/>
        <v>30</v>
      </c>
      <c r="AS23" s="41"/>
      <c r="AT23" s="44"/>
      <c r="AU23" s="41" t="e">
        <f>AL23/AC23</f>
        <v>#DIV/0!</v>
      </c>
      <c r="AV23" s="41"/>
      <c r="AW23" s="44"/>
      <c r="AX23" s="41">
        <v>30</v>
      </c>
      <c r="AY23" s="44"/>
      <c r="AZ23" s="44"/>
    </row>
    <row r="24" spans="1:52" s="13" customFormat="1" ht="56.25" customHeight="1">
      <c r="A24" s="10"/>
      <c r="B24" s="16" t="s">
        <v>26</v>
      </c>
      <c r="C24" s="17">
        <v>55</v>
      </c>
      <c r="D24" s="17">
        <v>550</v>
      </c>
      <c r="E24" s="9">
        <v>180</v>
      </c>
      <c r="F24" s="10">
        <v>180</v>
      </c>
      <c r="G24" s="24">
        <f t="shared" si="0"/>
        <v>100</v>
      </c>
      <c r="H24" s="9">
        <v>2170</v>
      </c>
      <c r="I24" s="9">
        <v>2200</v>
      </c>
      <c r="J24" s="24">
        <f t="shared" si="1"/>
        <v>101.38248847926268</v>
      </c>
      <c r="K24" s="24">
        <v>200</v>
      </c>
      <c r="L24" s="48"/>
      <c r="M24" s="24">
        <f t="shared" si="2"/>
        <v>0</v>
      </c>
      <c r="N24" s="35">
        <v>880</v>
      </c>
      <c r="O24" s="9">
        <f t="shared" si="3"/>
        <v>0</v>
      </c>
      <c r="P24" s="24">
        <f t="shared" si="4"/>
        <v>0</v>
      </c>
      <c r="Q24" s="9"/>
      <c r="R24" s="9"/>
      <c r="S24" s="9"/>
      <c r="T24" s="9"/>
      <c r="U24" s="9"/>
      <c r="V24" s="9"/>
      <c r="W24" s="9"/>
      <c r="X24" s="9"/>
      <c r="Y24" s="44">
        <f t="shared" si="7"/>
        <v>0</v>
      </c>
      <c r="Z24" s="24" t="e">
        <f t="shared" si="5"/>
        <v>#DIV/0!</v>
      </c>
      <c r="AA24" s="45"/>
      <c r="AB24" s="45"/>
      <c r="AC24" s="9"/>
      <c r="AD24" s="45"/>
      <c r="AE24" s="45"/>
      <c r="AF24" s="45"/>
      <c r="AG24" s="45"/>
      <c r="AH24" s="45"/>
      <c r="AI24" s="44">
        <f t="shared" si="13"/>
        <v>0</v>
      </c>
      <c r="AJ24" s="44"/>
      <c r="AK24" s="44"/>
      <c r="AL24" s="9"/>
      <c r="AM24" s="44"/>
      <c r="AN24" s="44"/>
      <c r="AO24" s="44"/>
      <c r="AP24" s="44"/>
      <c r="AQ24" s="44"/>
      <c r="AR24" s="41" t="e">
        <f t="shared" si="9"/>
        <v>#DIV/0!</v>
      </c>
      <c r="AS24" s="44"/>
      <c r="AT24" s="44"/>
      <c r="AU24" s="41" t="e">
        <f>AL24/AC24</f>
        <v>#DIV/0!</v>
      </c>
      <c r="AV24" s="44"/>
      <c r="AW24" s="44"/>
      <c r="AX24" s="41"/>
      <c r="AY24" s="44"/>
      <c r="AZ24" s="44"/>
    </row>
    <row r="25" spans="1:52" s="13" customFormat="1" ht="56.25" customHeight="1">
      <c r="A25" s="10"/>
      <c r="B25" s="16" t="s">
        <v>23</v>
      </c>
      <c r="C25" s="17">
        <v>560</v>
      </c>
      <c r="D25" s="17">
        <v>560</v>
      </c>
      <c r="E25" s="9"/>
      <c r="F25" s="9"/>
      <c r="G25" s="24" t="e">
        <f t="shared" si="0"/>
        <v>#DIV/0!</v>
      </c>
      <c r="H25" s="9"/>
      <c r="I25" s="9"/>
      <c r="J25" s="24"/>
      <c r="K25" s="24">
        <v>180</v>
      </c>
      <c r="L25" s="9"/>
      <c r="M25" s="24">
        <f t="shared" si="2"/>
        <v>0</v>
      </c>
      <c r="N25" s="35">
        <v>639</v>
      </c>
      <c r="O25" s="9">
        <f t="shared" si="3"/>
        <v>0</v>
      </c>
      <c r="P25" s="24">
        <f t="shared" si="4"/>
        <v>0</v>
      </c>
      <c r="Q25" s="9"/>
      <c r="R25" s="9"/>
      <c r="S25" s="9"/>
      <c r="T25" s="9"/>
      <c r="U25" s="9"/>
      <c r="V25" s="9"/>
      <c r="W25" s="9"/>
      <c r="X25" s="9"/>
      <c r="Y25" s="44">
        <f t="shared" si="7"/>
        <v>0</v>
      </c>
      <c r="Z25" s="24" t="e">
        <f t="shared" si="5"/>
        <v>#DIV/0!</v>
      </c>
      <c r="AA25" s="44"/>
      <c r="AB25" s="44"/>
      <c r="AC25" s="9"/>
      <c r="AD25" s="44"/>
      <c r="AE25" s="44"/>
      <c r="AF25" s="44"/>
      <c r="AG25" s="44"/>
      <c r="AH25" s="44"/>
      <c r="AI25" s="44">
        <f t="shared" si="13"/>
        <v>0</v>
      </c>
      <c r="AJ25" s="44"/>
      <c r="AK25" s="44"/>
      <c r="AL25" s="9"/>
      <c r="AM25" s="44"/>
      <c r="AN25" s="44"/>
      <c r="AO25" s="44"/>
      <c r="AP25" s="44"/>
      <c r="AQ25" s="44"/>
      <c r="AR25" s="41" t="e">
        <f t="shared" si="9"/>
        <v>#DIV/0!</v>
      </c>
      <c r="AS25" s="44"/>
      <c r="AT25" s="44"/>
      <c r="AU25" s="41" t="e">
        <f>AL25/AC25</f>
        <v>#DIV/0!</v>
      </c>
      <c r="AV25" s="44"/>
      <c r="AW25" s="44"/>
      <c r="AX25" s="41"/>
      <c r="AY25" s="44"/>
      <c r="AZ25" s="44"/>
    </row>
    <row r="26" spans="1:52" s="13" customFormat="1" ht="56.25" customHeight="1">
      <c r="A26" s="10"/>
      <c r="B26" s="16" t="s">
        <v>24</v>
      </c>
      <c r="C26" s="17">
        <v>758</v>
      </c>
      <c r="D26" s="17">
        <v>758</v>
      </c>
      <c r="E26" s="9">
        <v>30</v>
      </c>
      <c r="F26" s="9">
        <v>60</v>
      </c>
      <c r="G26" s="24">
        <f t="shared" si="0"/>
        <v>200</v>
      </c>
      <c r="H26" s="25"/>
      <c r="I26" s="10"/>
      <c r="J26" s="24"/>
      <c r="K26" s="24">
        <v>200</v>
      </c>
      <c r="L26" s="9"/>
      <c r="M26" s="24">
        <f t="shared" si="2"/>
        <v>0</v>
      </c>
      <c r="N26" s="35">
        <v>759</v>
      </c>
      <c r="O26" s="9">
        <f t="shared" si="3"/>
        <v>204</v>
      </c>
      <c r="P26" s="24">
        <f t="shared" si="4"/>
        <v>26.877470355731226</v>
      </c>
      <c r="Q26" s="9"/>
      <c r="R26" s="9"/>
      <c r="S26" s="9">
        <v>204</v>
      </c>
      <c r="T26" s="9"/>
      <c r="U26" s="9"/>
      <c r="V26" s="9"/>
      <c r="W26" s="9"/>
      <c r="X26" s="9"/>
      <c r="Y26" s="44">
        <f t="shared" si="7"/>
        <v>70</v>
      </c>
      <c r="Z26" s="24">
        <f t="shared" si="5"/>
        <v>34.31372549019608</v>
      </c>
      <c r="AA26" s="45"/>
      <c r="AB26" s="45"/>
      <c r="AC26" s="9">
        <v>70</v>
      </c>
      <c r="AD26" s="45"/>
      <c r="AE26" s="45"/>
      <c r="AF26" s="9"/>
      <c r="AG26" s="45"/>
      <c r="AH26" s="45"/>
      <c r="AI26" s="44">
        <f t="shared" si="13"/>
        <v>1750</v>
      </c>
      <c r="AJ26" s="44"/>
      <c r="AK26" s="44"/>
      <c r="AL26" s="9">
        <v>1750</v>
      </c>
      <c r="AM26" s="44"/>
      <c r="AN26" s="44"/>
      <c r="AO26" s="9"/>
      <c r="AP26" s="44"/>
      <c r="AQ26" s="44"/>
      <c r="AR26" s="41">
        <f t="shared" si="9"/>
        <v>25</v>
      </c>
      <c r="AS26" s="44"/>
      <c r="AT26" s="44"/>
      <c r="AU26" s="41">
        <f>AL26/AC26</f>
        <v>25</v>
      </c>
      <c r="AV26" s="44"/>
      <c r="AW26" s="44"/>
      <c r="AX26" s="41" t="e">
        <f>AO26/AF26</f>
        <v>#DIV/0!</v>
      </c>
      <c r="AY26" s="44"/>
      <c r="AZ26" s="44"/>
    </row>
    <row r="27" spans="1:52" s="13" customFormat="1" ht="56.25" customHeight="1">
      <c r="A27" s="10"/>
      <c r="B27" s="16" t="s">
        <v>25</v>
      </c>
      <c r="C27" s="17">
        <v>280</v>
      </c>
      <c r="D27" s="17">
        <v>280</v>
      </c>
      <c r="E27" s="25"/>
      <c r="F27" s="10"/>
      <c r="G27" s="24"/>
      <c r="H27" s="25"/>
      <c r="I27" s="10"/>
      <c r="J27" s="24"/>
      <c r="K27" s="24">
        <v>100</v>
      </c>
      <c r="L27" s="9"/>
      <c r="M27" s="24">
        <f t="shared" si="2"/>
        <v>0</v>
      </c>
      <c r="N27" s="35">
        <v>315</v>
      </c>
      <c r="O27" s="9">
        <f t="shared" si="3"/>
        <v>0</v>
      </c>
      <c r="P27" s="24">
        <f t="shared" si="4"/>
        <v>0</v>
      </c>
      <c r="Q27" s="9"/>
      <c r="R27" s="9"/>
      <c r="S27" s="9"/>
      <c r="T27" s="9"/>
      <c r="U27" s="9"/>
      <c r="V27" s="9"/>
      <c r="W27" s="9"/>
      <c r="X27" s="9"/>
      <c r="Y27" s="44">
        <f t="shared" si="7"/>
        <v>0</v>
      </c>
      <c r="Z27" s="24" t="e">
        <f t="shared" si="5"/>
        <v>#DIV/0!</v>
      </c>
      <c r="AA27" s="45"/>
      <c r="AB27" s="45"/>
      <c r="AC27" s="45"/>
      <c r="AD27" s="45"/>
      <c r="AE27" s="45"/>
      <c r="AF27" s="45"/>
      <c r="AG27" s="45"/>
      <c r="AH27" s="45"/>
      <c r="AI27" s="44">
        <f t="shared" si="13"/>
        <v>0</v>
      </c>
      <c r="AJ27" s="44"/>
      <c r="AK27" s="44"/>
      <c r="AL27" s="44"/>
      <c r="AM27" s="44"/>
      <c r="AN27" s="44"/>
      <c r="AO27" s="44"/>
      <c r="AP27" s="44"/>
      <c r="AQ27" s="44"/>
      <c r="AR27" s="41" t="e">
        <f t="shared" si="9"/>
        <v>#DIV/0!</v>
      </c>
      <c r="AS27" s="44"/>
      <c r="AT27" s="44"/>
      <c r="AU27" s="41"/>
      <c r="AV27" s="44"/>
      <c r="AW27" s="44"/>
      <c r="AX27" s="44"/>
      <c r="AY27" s="44"/>
      <c r="AZ27" s="44"/>
    </row>
    <row r="28" spans="1:52" s="14" customFormat="1" ht="56.25" customHeight="1" outlineLevel="1">
      <c r="A28" s="10"/>
      <c r="B28" s="21" t="s">
        <v>16</v>
      </c>
      <c r="C28" s="18">
        <v>7334</v>
      </c>
      <c r="D28" s="18">
        <v>7334</v>
      </c>
      <c r="E28" s="32">
        <v>2920</v>
      </c>
      <c r="F28" s="32">
        <v>2900</v>
      </c>
      <c r="G28" s="33">
        <f t="shared" si="0"/>
        <v>99.31506849315068</v>
      </c>
      <c r="H28" s="32">
        <v>6430</v>
      </c>
      <c r="I28" s="32">
        <v>6430</v>
      </c>
      <c r="J28" s="33">
        <f t="shared" si="1"/>
        <v>100</v>
      </c>
      <c r="K28" s="33">
        <v>1180</v>
      </c>
      <c r="L28" s="48">
        <v>250</v>
      </c>
      <c r="M28" s="33">
        <f t="shared" si="2"/>
        <v>21.1864406779661</v>
      </c>
      <c r="N28" s="35">
        <v>8135.04</v>
      </c>
      <c r="O28" s="9">
        <f t="shared" si="3"/>
        <v>276</v>
      </c>
      <c r="P28" s="33">
        <f t="shared" si="4"/>
        <v>3.3927307056879865</v>
      </c>
      <c r="Q28" s="46"/>
      <c r="R28" s="46"/>
      <c r="S28" s="46">
        <v>204</v>
      </c>
      <c r="T28" s="46"/>
      <c r="U28" s="46"/>
      <c r="V28" s="46">
        <v>72</v>
      </c>
      <c r="W28" s="46"/>
      <c r="X28" s="46"/>
      <c r="Y28" s="44">
        <f>AA28+AB28+AC28+AD28+AE28+AF28+AG28+AH28</f>
        <v>142</v>
      </c>
      <c r="Z28" s="24">
        <f t="shared" si="5"/>
        <v>51.449275362318836</v>
      </c>
      <c r="AA28" s="44"/>
      <c r="AB28" s="44">
        <v>0</v>
      </c>
      <c r="AC28" s="44">
        <v>70</v>
      </c>
      <c r="AD28" s="44"/>
      <c r="AE28" s="44"/>
      <c r="AF28" s="44">
        <v>72</v>
      </c>
      <c r="AG28" s="44"/>
      <c r="AH28" s="44"/>
      <c r="AI28" s="44">
        <f>AJ28+AK28+AL28+AM28+AN28+AO28+AP28+AQ28</f>
        <v>3806</v>
      </c>
      <c r="AJ28" s="44"/>
      <c r="AK28" s="44"/>
      <c r="AL28" s="44">
        <v>1750</v>
      </c>
      <c r="AM28" s="44"/>
      <c r="AN28" s="44"/>
      <c r="AO28" s="44">
        <v>2056</v>
      </c>
      <c r="AP28" s="44"/>
      <c r="AQ28" s="44"/>
      <c r="AR28" s="42">
        <v>28.5</v>
      </c>
      <c r="AS28" s="42" t="e">
        <f>AJ28/AA28</f>
        <v>#DIV/0!</v>
      </c>
      <c r="AT28" s="42" t="e">
        <f>AK28/AA28</f>
        <v>#DIV/0!</v>
      </c>
      <c r="AU28" s="42">
        <f>AL28/AC28</f>
        <v>25</v>
      </c>
      <c r="AV28" s="42" t="e">
        <f>AM28/AD28</f>
        <v>#DIV/0!</v>
      </c>
      <c r="AW28" s="42" t="e">
        <f>AN28/AD28</f>
        <v>#DIV/0!</v>
      </c>
      <c r="AX28" s="42">
        <v>28.5</v>
      </c>
      <c r="AY28" s="42">
        <f>AP28/AF28</f>
        <v>0</v>
      </c>
      <c r="AZ28" s="42" t="e">
        <f>AQ28/AG28</f>
        <v>#DIV/0!</v>
      </c>
    </row>
    <row r="29" spans="1:52" s="15" customFormat="1" ht="56.25" customHeight="1" outlineLevel="1">
      <c r="A29" s="11"/>
      <c r="B29" s="22" t="s">
        <v>17</v>
      </c>
      <c r="C29" s="23">
        <f>C20+C28</f>
        <v>24532</v>
      </c>
      <c r="D29" s="23">
        <f>D20+D28</f>
        <v>24532</v>
      </c>
      <c r="E29" s="11">
        <f>E28+E20</f>
        <v>5191</v>
      </c>
      <c r="F29" s="11">
        <f>F28+F20</f>
        <v>5264</v>
      </c>
      <c r="G29" s="33">
        <f t="shared" si="0"/>
        <v>101.40628010017339</v>
      </c>
      <c r="H29" s="11">
        <f>H28+H20</f>
        <v>42615</v>
      </c>
      <c r="I29" s="11">
        <f>I28+I20</f>
        <v>41897</v>
      </c>
      <c r="J29" s="33">
        <f t="shared" si="1"/>
        <v>98.31514724862139</v>
      </c>
      <c r="K29" s="11">
        <f>K28+K20</f>
        <v>5430</v>
      </c>
      <c r="L29" s="11">
        <v>2841</v>
      </c>
      <c r="M29" s="33">
        <f t="shared" si="2"/>
        <v>52.32044198895027</v>
      </c>
      <c r="N29" s="11">
        <f aca="true" t="shared" si="14" ref="N29:X29">N28+N20</f>
        <v>23243.04</v>
      </c>
      <c r="O29" s="9">
        <f t="shared" si="3"/>
        <v>2746</v>
      </c>
      <c r="P29" s="42">
        <f t="shared" si="4"/>
        <v>11.814289352855736</v>
      </c>
      <c r="Q29" s="11">
        <f t="shared" si="14"/>
        <v>621</v>
      </c>
      <c r="R29" s="11">
        <f t="shared" si="14"/>
        <v>0</v>
      </c>
      <c r="S29" s="11">
        <f t="shared" si="14"/>
        <v>1072</v>
      </c>
      <c r="T29" s="11">
        <f t="shared" si="14"/>
        <v>27</v>
      </c>
      <c r="U29" s="11">
        <f t="shared" si="14"/>
        <v>270</v>
      </c>
      <c r="V29" s="11">
        <f t="shared" si="14"/>
        <v>688</v>
      </c>
      <c r="W29" s="11">
        <f t="shared" si="14"/>
        <v>48</v>
      </c>
      <c r="X29" s="11">
        <f t="shared" si="14"/>
        <v>20</v>
      </c>
      <c r="Y29" s="44">
        <f t="shared" si="7"/>
        <v>1023</v>
      </c>
      <c r="Z29" s="24">
        <f t="shared" si="5"/>
        <v>37.25418790968681</v>
      </c>
      <c r="AA29" s="44">
        <f aca="true" t="shared" si="15" ref="AA29:AQ29">AA20+AA28</f>
        <v>2</v>
      </c>
      <c r="AB29" s="44">
        <f t="shared" si="15"/>
        <v>0</v>
      </c>
      <c r="AC29" s="44">
        <f t="shared" si="15"/>
        <v>520</v>
      </c>
      <c r="AD29" s="44">
        <f t="shared" si="15"/>
        <v>14</v>
      </c>
      <c r="AE29" s="44">
        <f t="shared" si="15"/>
        <v>90</v>
      </c>
      <c r="AF29" s="44">
        <f t="shared" si="15"/>
        <v>397</v>
      </c>
      <c r="AG29" s="44">
        <f t="shared" si="15"/>
        <v>0</v>
      </c>
      <c r="AH29" s="44">
        <f t="shared" si="15"/>
        <v>0</v>
      </c>
      <c r="AI29" s="44">
        <f t="shared" si="15"/>
        <v>32998</v>
      </c>
      <c r="AJ29" s="44">
        <f t="shared" si="15"/>
        <v>38</v>
      </c>
      <c r="AK29" s="44">
        <f t="shared" si="15"/>
        <v>0</v>
      </c>
      <c r="AL29" s="44">
        <f t="shared" si="15"/>
        <v>16830</v>
      </c>
      <c r="AM29" s="44">
        <f t="shared" si="15"/>
        <v>560</v>
      </c>
      <c r="AN29" s="44">
        <f t="shared" si="15"/>
        <v>3200</v>
      </c>
      <c r="AO29" s="44">
        <f t="shared" si="15"/>
        <v>12370</v>
      </c>
      <c r="AP29" s="44">
        <f t="shared" si="15"/>
        <v>0</v>
      </c>
      <c r="AQ29" s="44">
        <f t="shared" si="15"/>
        <v>0</v>
      </c>
      <c r="AR29" s="42">
        <f t="shared" si="9"/>
        <v>32.256109481915935</v>
      </c>
      <c r="AS29" s="44">
        <f>AJ29/AA29</f>
        <v>19</v>
      </c>
      <c r="AT29" s="44" t="e">
        <f>AK29/AB29</f>
        <v>#DIV/0!</v>
      </c>
      <c r="AU29" s="42">
        <f>AL29/AC29</f>
        <v>32.36538461538461</v>
      </c>
      <c r="AV29" s="44">
        <f>AM29/AD29</f>
        <v>40</v>
      </c>
      <c r="AW29" s="44">
        <f>AN29/AE29</f>
        <v>35.55555555555556</v>
      </c>
      <c r="AX29" s="44">
        <f>AO29/AF29</f>
        <v>31.15869017632242</v>
      </c>
      <c r="AY29" s="44" t="e">
        <f>AP29/AG29</f>
        <v>#DIV/0!</v>
      </c>
      <c r="AZ29" s="44" t="e">
        <f>AQ29/AH29</f>
        <v>#DIV/0!</v>
      </c>
    </row>
    <row r="30" spans="2:14" ht="16.5">
      <c r="B30" s="7"/>
      <c r="N30" s="1">
        <f>SUM(N21:N28)</f>
        <v>12724.04</v>
      </c>
    </row>
    <row r="31" ht="16.5">
      <c r="B31" s="7"/>
    </row>
    <row r="32" spans="1:2" ht="30.75">
      <c r="A32" s="6"/>
      <c r="B32" s="8"/>
    </row>
    <row r="33" spans="1:2" ht="30.75">
      <c r="A33" s="6"/>
      <c r="B33" s="8"/>
    </row>
    <row r="34" spans="1:2" ht="30.75">
      <c r="A34" s="6"/>
      <c r="B34" s="8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27">
    <mergeCell ref="AJ3:AQ3"/>
    <mergeCell ref="AR3:AR4"/>
    <mergeCell ref="AS3:AZ3"/>
    <mergeCell ref="N2:X2"/>
    <mergeCell ref="Y2:AH2"/>
    <mergeCell ref="AI2:AQ2"/>
    <mergeCell ref="AR2:AZ2"/>
    <mergeCell ref="O3:O4"/>
    <mergeCell ref="Z3:Z4"/>
    <mergeCell ref="AA3:AH3"/>
    <mergeCell ref="AI3:AI4"/>
    <mergeCell ref="M3:M4"/>
    <mergeCell ref="K2:M2"/>
    <mergeCell ref="K3:K4"/>
    <mergeCell ref="L3:L4"/>
    <mergeCell ref="P3:P4"/>
    <mergeCell ref="Y3:Y4"/>
    <mergeCell ref="A2:A4"/>
    <mergeCell ref="B2:B4"/>
    <mergeCell ref="E2:J2"/>
    <mergeCell ref="E3:G3"/>
    <mergeCell ref="H3:J3"/>
    <mergeCell ref="E1:X1"/>
    <mergeCell ref="Q3:X3"/>
    <mergeCell ref="C2:C4"/>
    <mergeCell ref="D2:D4"/>
    <mergeCell ref="N3:N4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24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1</cp:lastModifiedBy>
  <cp:lastPrinted>2022-08-09T06:08:00Z</cp:lastPrinted>
  <dcterms:created xsi:type="dcterms:W3CDTF">2001-05-07T11:51:26Z</dcterms:created>
  <dcterms:modified xsi:type="dcterms:W3CDTF">2023-07-26T04:43:26Z</dcterms:modified>
  <cp:category/>
  <cp:version/>
  <cp:contentType/>
  <cp:contentStatus/>
</cp:coreProperties>
</file>