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D130" i="1" l="1"/>
  <c r="D131" i="1"/>
  <c r="D132" i="1"/>
  <c r="D133" i="1"/>
  <c r="E133" i="1"/>
  <c r="L133" i="1" l="1"/>
  <c r="F133" i="1" l="1"/>
  <c r="G133" i="1"/>
  <c r="H133" i="1"/>
  <c r="I133" i="1"/>
  <c r="J133" i="1"/>
  <c r="K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X190" i="1" l="1"/>
  <c r="M173" i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F129" i="1"/>
  <c r="S129" i="1" l="1"/>
  <c r="T129" i="1"/>
  <c r="I128" i="1" l="1"/>
  <c r="W128" i="1" l="1"/>
  <c r="W129" i="1"/>
  <c r="X127" i="1" l="1"/>
  <c r="B129" i="1" l="1"/>
  <c r="B128" i="1"/>
  <c r="B127" i="1"/>
  <c r="B126" i="1"/>
  <c r="C133" i="1" l="1"/>
  <c r="D103" i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J126" i="1"/>
  <c r="H128" i="1" l="1"/>
  <c r="B155" i="1" l="1"/>
  <c r="C157" i="1" l="1"/>
  <c r="C135" i="1"/>
  <c r="D135" i="1" s="1"/>
  <c r="C136" i="1"/>
  <c r="D136" i="1" s="1"/>
  <c r="C137" i="1"/>
  <c r="D137" i="1" s="1"/>
  <c r="C139" i="1"/>
  <c r="C145" i="1" s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3" i="1" l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6" i="1" l="1"/>
  <c r="F127" i="1"/>
  <c r="C158" i="1" l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C172" i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C189" i="1"/>
  <c r="C191" i="1"/>
  <c r="D191" i="1" s="1"/>
  <c r="C192" i="1"/>
  <c r="D192" i="1" s="1"/>
  <c r="O126" i="1"/>
  <c r="V129" i="1"/>
  <c r="V126" i="1"/>
  <c r="H129" i="1" l="1"/>
  <c r="L127" i="1" l="1"/>
  <c r="L126" i="1"/>
  <c r="X129" i="1" l="1"/>
  <c r="C115" i="1"/>
  <c r="D115" i="1" s="1"/>
  <c r="H127" i="1" l="1"/>
  <c r="U126" i="1" l="1"/>
  <c r="U127" i="1"/>
  <c r="I127" i="1"/>
  <c r="I126" i="1"/>
  <c r="T126" i="1"/>
  <c r="G129" i="1" l="1"/>
  <c r="G127" i="1"/>
  <c r="G126" i="1"/>
  <c r="P227" i="1" l="1"/>
  <c r="H126" i="1" l="1"/>
  <c r="M127" i="1" l="1"/>
  <c r="M126" i="1"/>
  <c r="S227" i="1" l="1"/>
  <c r="E127" i="1" l="1"/>
  <c r="E126" i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6" i="1"/>
  <c r="D116" i="1" s="1"/>
  <c r="C117" i="1"/>
  <c r="C118" i="1"/>
  <c r="D118" i="1" s="1"/>
  <c r="C119" i="1"/>
  <c r="D119" i="1" s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26" i="1"/>
  <c r="C130" i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T137" i="1" l="1"/>
  <c r="T138" i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F103" i="1" l="1"/>
  <c r="Q165" i="1" l="1"/>
  <c r="E164" i="1"/>
  <c r="N176" i="1" l="1"/>
  <c r="H138" i="1"/>
  <c r="O103" i="1" l="1"/>
  <c r="Q103" i="1"/>
  <c r="Q163" i="1"/>
  <c r="V103" i="1" l="1"/>
  <c r="J185" i="1" l="1"/>
  <c r="G163" i="1" l="1"/>
  <c r="O149" i="1"/>
  <c r="Q105" i="1" l="1"/>
  <c r="M103" i="1"/>
  <c r="M104" i="1" l="1"/>
  <c r="M112" i="1"/>
  <c r="B156" i="1"/>
  <c r="H164" i="1" l="1"/>
  <c r="H167" i="1" s="1"/>
  <c r="I163" i="1" l="1"/>
  <c r="C163" i="1" s="1"/>
  <c r="D163" i="1" s="1"/>
  <c r="E149" i="1" l="1"/>
  <c r="E103" i="1"/>
  <c r="E105" i="1" l="1"/>
  <c r="E156" i="1"/>
  <c r="W138" i="1"/>
  <c r="E165" i="1" l="1"/>
  <c r="E167" i="1"/>
  <c r="E185" i="1"/>
  <c r="Y164" i="1" l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F167" i="1" l="1"/>
  <c r="X164" i="1"/>
  <c r="X167" i="1" s="1"/>
  <c r="Q164" i="1" l="1"/>
  <c r="Q167" i="1" s="1"/>
  <c r="R105" i="1"/>
  <c r="M105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4" i="1" l="1"/>
  <c r="D164" i="1" s="1"/>
  <c r="C165" i="1"/>
  <c r="D165" i="1" s="1"/>
  <c r="P167" i="1"/>
  <c r="C167" i="1" s="1"/>
  <c r="D167" i="1" s="1"/>
  <c r="T131" i="1" l="1"/>
  <c r="U185" i="1" l="1"/>
  <c r="X182" i="1"/>
  <c r="L185" i="1"/>
  <c r="R130" i="1" l="1"/>
  <c r="R176" i="1" l="1"/>
  <c r="M131" i="1" l="1"/>
  <c r="G131" i="1"/>
  <c r="S131" i="1" l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D166" i="1" s="1"/>
  <c r="T103" i="1" l="1"/>
  <c r="T105" i="1" s="1"/>
  <c r="S176" i="1" l="1"/>
  <c r="T199" i="1" l="1"/>
  <c r="O199" i="1" l="1"/>
  <c r="G182" i="1" l="1"/>
  <c r="T176" i="1" l="1"/>
  <c r="G130" i="1" l="1"/>
  <c r="X130" i="1"/>
  <c r="G170" i="1" l="1"/>
  <c r="E170" i="1" l="1"/>
  <c r="C207" i="1" l="1"/>
  <c r="C206" i="1"/>
  <c r="O170" i="1" l="1"/>
  <c r="R199" i="1" l="1"/>
  <c r="H170" i="1"/>
  <c r="S199" i="1" l="1"/>
  <c r="L170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H199" i="1" l="1"/>
  <c r="V170" i="1" l="1"/>
  <c r="I170" i="1" l="1"/>
  <c r="B199" i="1" l="1"/>
  <c r="C198" i="1" l="1"/>
  <c r="D198" i="1" s="1"/>
  <c r="C197" i="1"/>
  <c r="D197" i="1" s="1"/>
  <c r="C199" i="1" l="1"/>
  <c r="D199" i="1" s="1"/>
  <c r="W199" i="1" l="1"/>
  <c r="Q179" i="1" l="1"/>
  <c r="C179" i="1" s="1"/>
  <c r="Q170" i="1"/>
  <c r="F170" i="1" l="1"/>
  <c r="W170" i="1" l="1"/>
  <c r="X170" i="1" l="1"/>
  <c r="C190" i="1" l="1"/>
  <c r="J170" i="1" l="1"/>
  <c r="P170" i="1" l="1"/>
  <c r="C170" i="1" s="1"/>
  <c r="D170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D203" i="1" s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C202" i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C159" i="1"/>
  <c r="Y154" i="1"/>
  <c r="X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20" i="1" l="1"/>
  <c r="D112" i="1"/>
  <c r="D182" i="1"/>
  <c r="D154" i="1"/>
  <c r="D14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<sst xmlns="http://schemas.openxmlformats.org/spreadsheetml/2006/main" count="275" uniqueCount="219">
  <si>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</si>
  <si>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</si>
  <si>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</si>
  <si>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</si>
  <si>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</si>
  <si>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</si>
  <si>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</si>
  <si>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</si>
  <si>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</si>
  <si>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</si>
  <si>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</si>
  <si>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</si>
  <si>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</si>
  <si>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</si>
  <si>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</si>
  <si>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</si>
  <si>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</si>
  <si>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</si>
  <si>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</si>
  <si>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</si>
  <si>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</si>
  <si>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</si>
  <si>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</si>
  <si>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</si>
  <si>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</si>
  <si>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</si>
  <si>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</si>
  <si>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</si>
  <si>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</si>
  <si>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</si>
  <si>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</si>
  <si>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</si>
  <si>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</si>
  <si>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</si>
  <si>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</si>
  <si>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</si>
  <si>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</si>
  <si>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</si>
  <si>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</si>
  <si>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</si>
  <si>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</si>
  <si>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</si>
  <si>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</si>
  <si>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</si>
  <si>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</si>
  <si>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</si>
  <si>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</si>
  <si>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</si>
  <si>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</si>
  <si>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</si>
  <si>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</si>
  <si>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</si>
  <si>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</si>
  <si>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</si>
  <si>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</si>
  <si>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</si>
  <si>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</si>
  <si>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</si>
  <si>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</si>
  <si>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</si>
  <si>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</si>
  <si>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</si>
  <si>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</si>
  <si>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</si>
  <si>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</si>
  <si>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</si>
  <si>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</si>
  <si>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</si>
  <si>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</si>
  <si>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</si>
  <si>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</si>
  <si>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</si>
  <si>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</si>
  <si>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</si>
  <si>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</si>
  <si>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</si>
  <si>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</si>
  <si>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</si>
  <si>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</si>
  <si>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</si>
  <si>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</si>
  <si>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</si>
  <si>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</si>
  <si>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</si>
  <si>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</si>
  <si>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</si>
  <si>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</si>
  <si>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</si>
  <si>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</si>
  <si>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</si>
  <si>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</si>
  <si>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</si>
  <si>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</si>
  <si>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</si>
  <si>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</si>
  <si>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</si>
  <si>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</si>
  <si>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</si>
  <si>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</si>
  <si>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</si>
  <si>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</si>
  <si>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</si>
  <si>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</si>
  <si>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</si>
  <si>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</si>
  <si>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</si>
  <si>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</si>
  <si>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</si>
  <si>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</si>
  <si>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</si>
  <si>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</si>
  <si>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</si>
  <si>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</si>
  <si>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</si>
  <si>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</si>
  <si>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</si>
  <si>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</si>
  <si>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</si>
  <si>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</si>
  <si>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</si>
  <si>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</si>
  <si>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</si>
  <si>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</si>
  <si>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</si>
  <si>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</si>
  <si>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</si>
  <si>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</si>
  <si>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</si>
  <si>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</si>
  <si>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</si>
  <si>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</si>
  <si>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</si>
  <si>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</si>
  <si>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</si>
  <si>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</si>
  <si>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</si>
  <si>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</si>
  <si>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</si>
  <si>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</si>
  <si>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</si>
  <si>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</si>
  <si>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</si>
  <si>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</si>
  <si>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</si>
  <si>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</si>
  <si>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</si>
  <si>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</si>
  <si>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</si>
  <si>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</si>
  <si>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</si>
  <si>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</si>
  <si>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</si>
  <si>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</si>
  <si>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</si>
  <si>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</si>
  <si>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</si>
  <si>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</si>
  <si>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</si>
  <si>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</si>
  <si>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</si>
  <si>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</si>
  <si>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</si>
  <si>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</si>
  <si>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</si>
  <si>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</si>
  <si>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</si>
  <si>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</si>
  <si>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</si>
  <si>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</si>
  <si>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</si>
  <si>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</si>
  <si>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</si>
  <si>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</si>
  <si>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</si>
  <si>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</si>
  <si>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</si>
  <si>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</si>
  <si>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</si>
  <si>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</si>
  <si>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</si>
  <si>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</si>
  <si>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</si>
  <si>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</si>
  <si>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</si>
  <si>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</si>
  <si>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</si>
  <si>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</si>
  <si>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</si>
  <si>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</si>
  <si>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</si>
  <si>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</si>
  <si>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</si>
  <si>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</si>
  <si>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</si>
  <si>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</si>
  <si>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</si>
  <si>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</si>
  <si>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</si>
  <si>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</si>
  <si>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</si>
  <si>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</si>
  <si>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</si>
  <si>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</si>
  <si>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</si>
  <si>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</si>
  <si>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</si>
  <si>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</si>
  <si>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</si>
  <si>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</si>
  <si>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</si>
  <si>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</si>
  <si>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</si>
  <si>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</si>
  <si>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</si>
  <si>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</si>
  <si>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</si>
  <si>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</si>
  <si>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</si>
  <si>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7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</si>
</sst>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03" sqref="A203:XFD203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6" t="s">
        <v>218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7" t="s">
        <v>3</v>
      </c>
      <c r="B4" s="170" t="s">
        <v>210</v>
      </c>
      <c r="C4" s="173" t="s">
        <v>211</v>
      </c>
      <c r="D4" s="173" t="s">
        <v>212</v>
      </c>
      <c r="E4" s="176" t="s">
        <v>4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8"/>
      <c r="Z4" s="2" t="s">
        <v>0</v>
      </c>
    </row>
    <row r="5" spans="1:26" s="2" customFormat="1" ht="87" customHeight="1" x14ac:dyDescent="0.25">
      <c r="A5" s="168"/>
      <c r="B5" s="171"/>
      <c r="C5" s="174"/>
      <c r="D5" s="174"/>
      <c r="E5" s="179" t="s">
        <v>5</v>
      </c>
      <c r="F5" s="179" t="s">
        <v>6</v>
      </c>
      <c r="G5" s="179" t="s">
        <v>7</v>
      </c>
      <c r="H5" s="179" t="s">
        <v>8</v>
      </c>
      <c r="I5" s="179" t="s">
        <v>9</v>
      </c>
      <c r="J5" s="179" t="s">
        <v>10</v>
      </c>
      <c r="K5" s="179" t="s">
        <v>11</v>
      </c>
      <c r="L5" s="184" t="s">
        <v>12</v>
      </c>
      <c r="M5" s="179" t="s">
        <v>13</v>
      </c>
      <c r="N5" s="179" t="s">
        <v>14</v>
      </c>
      <c r="O5" s="179" t="s">
        <v>15</v>
      </c>
      <c r="P5" s="179" t="s">
        <v>16</v>
      </c>
      <c r="Q5" s="179" t="s">
        <v>17</v>
      </c>
      <c r="R5" s="179" t="s">
        <v>18</v>
      </c>
      <c r="S5" s="179" t="s">
        <v>19</v>
      </c>
      <c r="T5" s="179" t="s">
        <v>20</v>
      </c>
      <c r="U5" s="179" t="s">
        <v>21</v>
      </c>
      <c r="V5" s="179" t="s">
        <v>22</v>
      </c>
      <c r="W5" s="179" t="s">
        <v>23</v>
      </c>
      <c r="X5" s="179" t="s">
        <v>24</v>
      </c>
      <c r="Y5" s="179" t="s">
        <v>25</v>
      </c>
    </row>
    <row r="6" spans="1:26" s="2" customFormat="1" ht="69.75" customHeight="1" thickBot="1" x14ac:dyDescent="0.3">
      <c r="A6" s="169"/>
      <c r="B6" s="172"/>
      <c r="C6" s="175"/>
      <c r="D6" s="175"/>
      <c r="E6" s="180"/>
      <c r="F6" s="180"/>
      <c r="G6" s="180"/>
      <c r="H6" s="180"/>
      <c r="I6" s="180"/>
      <c r="J6" s="180"/>
      <c r="K6" s="180"/>
      <c r="L6" s="185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09" customFormat="1" ht="30" customHeight="1" collapsed="1" x14ac:dyDescent="0.2">
      <c r="A102" s="124" t="s">
        <v>91</v>
      </c>
      <c r="B102" s="103">
        <v>28175</v>
      </c>
      <c r="C102" s="22">
        <f t="shared" si="23"/>
        <v>63015.8</v>
      </c>
      <c r="D102" s="14">
        <f t="shared" si="14"/>
        <v>2.2365856255545697</v>
      </c>
      <c r="E102" s="88">
        <v>4250</v>
      </c>
      <c r="F102" s="88">
        <v>1472</v>
      </c>
      <c r="G102" s="88">
        <v>5367</v>
      </c>
      <c r="H102" s="88">
        <v>4277</v>
      </c>
      <c r="I102" s="88">
        <v>2066</v>
      </c>
      <c r="J102" s="88">
        <v>5047</v>
      </c>
      <c r="K102" s="88">
        <v>1855</v>
      </c>
      <c r="L102" s="88">
        <v>3131</v>
      </c>
      <c r="M102" s="88">
        <v>3253.3</v>
      </c>
      <c r="N102" s="88">
        <v>657.5</v>
      </c>
      <c r="O102" s="88">
        <v>1154</v>
      </c>
      <c r="P102" s="88">
        <v>2469</v>
      </c>
      <c r="Q102" s="88">
        <v>2187</v>
      </c>
      <c r="R102" s="88">
        <v>2546</v>
      </c>
      <c r="S102" s="88">
        <v>3237</v>
      </c>
      <c r="T102" s="88">
        <v>1315</v>
      </c>
      <c r="U102" s="88">
        <v>2805</v>
      </c>
      <c r="V102" s="88">
        <v>610</v>
      </c>
      <c r="W102" s="88">
        <v>1710</v>
      </c>
      <c r="X102" s="88">
        <v>11567</v>
      </c>
      <c r="Y102" s="88">
        <v>2040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298834</v>
      </c>
      <c r="D103" s="14" t="e">
        <f t="shared" si="14"/>
        <v>#DIV/0!</v>
      </c>
      <c r="E103" s="88">
        <f>E101-E100</f>
        <v>15618</v>
      </c>
      <c r="F103" s="88">
        <f>F101-F100-F99</f>
        <v>9790</v>
      </c>
      <c r="G103" s="88">
        <f t="shared" ref="G103:U103" si="25">G101-G100</f>
        <v>17818</v>
      </c>
      <c r="H103" s="88">
        <v>18910</v>
      </c>
      <c r="I103" s="88">
        <f t="shared" si="25"/>
        <v>9522</v>
      </c>
      <c r="J103" s="88">
        <f t="shared" si="25"/>
        <v>22534</v>
      </c>
      <c r="K103" s="88">
        <f t="shared" si="25"/>
        <v>13480</v>
      </c>
      <c r="L103" s="88">
        <f t="shared" si="25"/>
        <v>13503</v>
      </c>
      <c r="M103" s="88">
        <f>M101-M100</f>
        <v>15249</v>
      </c>
      <c r="N103" s="88">
        <f t="shared" si="25"/>
        <v>5835</v>
      </c>
      <c r="O103" s="88">
        <f>O101-O100-O99</f>
        <v>8520</v>
      </c>
      <c r="P103" s="88">
        <f t="shared" si="25"/>
        <v>14945</v>
      </c>
      <c r="Q103" s="88">
        <f>Q101-Q99-Q100</f>
        <v>16470</v>
      </c>
      <c r="R103" s="88">
        <v>17176</v>
      </c>
      <c r="S103" s="88">
        <f t="shared" si="25"/>
        <v>18511</v>
      </c>
      <c r="T103" s="88">
        <f>T101-T100</f>
        <v>13696</v>
      </c>
      <c r="U103" s="88">
        <f t="shared" si="25"/>
        <v>10418</v>
      </c>
      <c r="V103" s="88">
        <f>V101-V100-V99</f>
        <v>5313</v>
      </c>
      <c r="W103" s="88">
        <f>W101-W100-W99</f>
        <v>15447</v>
      </c>
      <c r="X103" s="88">
        <f>X101-X100</f>
        <v>23297</v>
      </c>
      <c r="Y103" s="88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9.2917187453623859E-2</v>
      </c>
      <c r="C104" s="22">
        <f t="shared" si="23"/>
        <v>4.0897367604474635</v>
      </c>
      <c r="D104" s="14">
        <f t="shared" si="14"/>
        <v>44.01485745022903</v>
      </c>
      <c r="E104" s="27">
        <f>E102/E103</f>
        <v>0.27212191061595598</v>
      </c>
      <c r="F104" s="27">
        <f t="shared" ref="F104:Y104" si="26">F102/F103</f>
        <v>0.15035750766087844</v>
      </c>
      <c r="G104" s="27">
        <f t="shared" si="26"/>
        <v>0.30121225726793133</v>
      </c>
      <c r="H104" s="27">
        <f t="shared" si="26"/>
        <v>0.22617662612374406</v>
      </c>
      <c r="I104" s="27">
        <f t="shared" si="26"/>
        <v>0.21697122453266121</v>
      </c>
      <c r="J104" s="27">
        <f t="shared" si="26"/>
        <v>0.22397266353066478</v>
      </c>
      <c r="K104" s="27">
        <f t="shared" si="26"/>
        <v>0.13761127596439168</v>
      </c>
      <c r="L104" s="27">
        <f t="shared" si="26"/>
        <v>0.23187439828186329</v>
      </c>
      <c r="M104" s="27">
        <f>M102/M103</f>
        <v>0.21334513738605812</v>
      </c>
      <c r="N104" s="27">
        <f t="shared" si="26"/>
        <v>0.11268209083119109</v>
      </c>
      <c r="O104" s="27">
        <f t="shared" si="26"/>
        <v>0.13544600938967136</v>
      </c>
      <c r="P104" s="27">
        <f t="shared" si="26"/>
        <v>0.16520575443292071</v>
      </c>
      <c r="Q104" s="27">
        <f t="shared" si="26"/>
        <v>0.13278688524590163</v>
      </c>
      <c r="R104" s="27">
        <f t="shared" si="26"/>
        <v>0.14823008849557523</v>
      </c>
      <c r="S104" s="27">
        <f t="shared" si="26"/>
        <v>0.17486899681270596</v>
      </c>
      <c r="T104" s="27">
        <f t="shared" si="26"/>
        <v>9.6013434579439255E-2</v>
      </c>
      <c r="U104" s="27">
        <f t="shared" si="26"/>
        <v>0.26924553657131889</v>
      </c>
      <c r="V104" s="27">
        <f t="shared" si="26"/>
        <v>0.11481272350837568</v>
      </c>
      <c r="W104" s="27">
        <f t="shared" si="26"/>
        <v>0.11070110701107011</v>
      </c>
      <c r="X104" s="27">
        <f>X102/X103</f>
        <v>0.49650169549727435</v>
      </c>
      <c r="Y104" s="27">
        <f t="shared" si="26"/>
        <v>0.15959943670787044</v>
      </c>
    </row>
    <row r="105" spans="1:26" s="82" customFormat="1" ht="31.9" hidden="1" customHeight="1" x14ac:dyDescent="0.2">
      <c r="A105" s="80" t="s">
        <v>96</v>
      </c>
      <c r="B105" s="83">
        <f>B101-B102</f>
        <v>275052</v>
      </c>
      <c r="C105" s="22">
        <f t="shared" si="23"/>
        <v>235818.2</v>
      </c>
      <c r="D105" s="14">
        <f t="shared" si="14"/>
        <v>0.85735860855401891</v>
      </c>
      <c r="E105" s="117">
        <f>E103-E102</f>
        <v>11368</v>
      </c>
      <c r="F105" s="117">
        <f t="shared" ref="F105:L105" si="27">F103-F102</f>
        <v>8318</v>
      </c>
      <c r="G105" s="117">
        <f t="shared" si="27"/>
        <v>12451</v>
      </c>
      <c r="H105" s="117">
        <f>H103-H102</f>
        <v>14633</v>
      </c>
      <c r="I105" s="117">
        <f>I103-I102</f>
        <v>7456</v>
      </c>
      <c r="J105" s="117">
        <f t="shared" si="27"/>
        <v>17487</v>
      </c>
      <c r="K105" s="117">
        <f t="shared" si="27"/>
        <v>11625</v>
      </c>
      <c r="L105" s="117">
        <f t="shared" si="27"/>
        <v>10372</v>
      </c>
      <c r="M105" s="117">
        <f>M103-M102</f>
        <v>11995.7</v>
      </c>
      <c r="N105" s="117">
        <f>N103-N102</f>
        <v>5177.5</v>
      </c>
      <c r="O105" s="117">
        <f t="shared" ref="O105:Y105" si="28">O103-O102</f>
        <v>7366</v>
      </c>
      <c r="P105" s="117">
        <f t="shared" si="28"/>
        <v>12476</v>
      </c>
      <c r="Q105" s="117">
        <f>Q103-Q102</f>
        <v>14283</v>
      </c>
      <c r="R105" s="117">
        <f t="shared" si="28"/>
        <v>14630</v>
      </c>
      <c r="S105" s="117">
        <f t="shared" si="28"/>
        <v>15274</v>
      </c>
      <c r="T105" s="117">
        <f t="shared" si="28"/>
        <v>12381</v>
      </c>
      <c r="U105" s="117">
        <f t="shared" si="28"/>
        <v>7613</v>
      </c>
      <c r="V105" s="117">
        <f t="shared" si="28"/>
        <v>4703</v>
      </c>
      <c r="W105" s="117">
        <f>W103-W102</f>
        <v>13737</v>
      </c>
      <c r="X105" s="117">
        <f t="shared" si="28"/>
        <v>11730</v>
      </c>
      <c r="Y105" s="117">
        <f t="shared" si="28"/>
        <v>10742</v>
      </c>
      <c r="Z105" s="120"/>
    </row>
    <row r="106" spans="1:26" s="11" customFormat="1" ht="30" customHeight="1" x14ac:dyDescent="0.2">
      <c r="A106" s="10" t="s">
        <v>92</v>
      </c>
      <c r="B106" s="88">
        <v>22403</v>
      </c>
      <c r="C106" s="88">
        <f t="shared" si="23"/>
        <v>34560.800000000003</v>
      </c>
      <c r="D106" s="14">
        <f t="shared" si="14"/>
        <v>1.5426862473775835</v>
      </c>
      <c r="E106" s="9">
        <v>3981</v>
      </c>
      <c r="F106" s="9">
        <v>1182</v>
      </c>
      <c r="G106" s="9">
        <v>1722</v>
      </c>
      <c r="H106" s="9">
        <v>2951</v>
      </c>
      <c r="I106" s="9">
        <v>1071</v>
      </c>
      <c r="J106" s="9">
        <v>3931</v>
      </c>
      <c r="K106" s="9">
        <v>445</v>
      </c>
      <c r="L106" s="9">
        <v>1500</v>
      </c>
      <c r="M106" s="9">
        <v>1305.3</v>
      </c>
      <c r="N106" s="9">
        <v>637.5</v>
      </c>
      <c r="O106" s="9">
        <v>567</v>
      </c>
      <c r="P106" s="9">
        <v>2269</v>
      </c>
      <c r="Q106" s="9">
        <v>1255</v>
      </c>
      <c r="R106" s="9">
        <v>1868</v>
      </c>
      <c r="S106" s="9">
        <v>2196</v>
      </c>
      <c r="T106" s="9">
        <v>550</v>
      </c>
      <c r="U106" s="9">
        <v>1205</v>
      </c>
      <c r="V106" s="9">
        <v>370</v>
      </c>
      <c r="W106" s="9">
        <v>1440</v>
      </c>
      <c r="X106" s="9">
        <v>3865</v>
      </c>
      <c r="Y106" s="9">
        <v>250</v>
      </c>
    </row>
    <row r="107" spans="1:26" s="11" customFormat="1" ht="30" customHeight="1" x14ac:dyDescent="0.2">
      <c r="A107" s="10" t="s">
        <v>93</v>
      </c>
      <c r="B107" s="88">
        <v>2494</v>
      </c>
      <c r="C107" s="88">
        <f t="shared" si="23"/>
        <v>2526</v>
      </c>
      <c r="D107" s="14">
        <f t="shared" si="14"/>
        <v>1.0128307939053729</v>
      </c>
      <c r="E107" s="9"/>
      <c r="F107" s="9"/>
      <c r="G107" s="9"/>
      <c r="H107" s="9">
        <v>115</v>
      </c>
      <c r="I107" s="9">
        <v>50</v>
      </c>
      <c r="J107" s="9"/>
      <c r="K107" s="9">
        <v>720</v>
      </c>
      <c r="L107" s="9"/>
      <c r="M107" s="9"/>
      <c r="N107" s="9"/>
      <c r="O107" s="9">
        <v>404</v>
      </c>
      <c r="P107" s="9"/>
      <c r="Q107" s="9"/>
      <c r="R107" s="9">
        <v>230</v>
      </c>
      <c r="S107" s="9">
        <v>70</v>
      </c>
      <c r="T107" s="9">
        <v>27</v>
      </c>
      <c r="U107" s="9"/>
      <c r="V107" s="9"/>
      <c r="W107" s="9">
        <v>150</v>
      </c>
      <c r="X107" s="9">
        <v>200</v>
      </c>
      <c r="Y107" s="9">
        <v>560</v>
      </c>
    </row>
    <row r="108" spans="1:26" s="11" customFormat="1" ht="30" customHeight="1" x14ac:dyDescent="0.2">
      <c r="A108" s="10" t="s">
        <v>94</v>
      </c>
      <c r="B108" s="88">
        <v>1503</v>
      </c>
      <c r="C108" s="88">
        <f t="shared" si="23"/>
        <v>14624</v>
      </c>
      <c r="D108" s="14">
        <f t="shared" si="14"/>
        <v>9.7298735861610108</v>
      </c>
      <c r="E108" s="9">
        <v>112</v>
      </c>
      <c r="F108" s="9">
        <v>200</v>
      </c>
      <c r="G108" s="9">
        <v>3228</v>
      </c>
      <c r="H108" s="9">
        <v>793</v>
      </c>
      <c r="I108" s="9">
        <v>537</v>
      </c>
      <c r="J108" s="9">
        <v>842</v>
      </c>
      <c r="K108" s="9">
        <v>420</v>
      </c>
      <c r="L108" s="9"/>
      <c r="M108" s="9">
        <v>165</v>
      </c>
      <c r="N108" s="9">
        <v>20</v>
      </c>
      <c r="O108" s="9">
        <v>55</v>
      </c>
      <c r="P108" s="9">
        <v>10</v>
      </c>
      <c r="Q108" s="9">
        <v>265</v>
      </c>
      <c r="R108" s="9">
        <v>212</v>
      </c>
      <c r="S108" s="9">
        <v>546</v>
      </c>
      <c r="T108" s="9">
        <v>120</v>
      </c>
      <c r="U108" s="9">
        <v>1471</v>
      </c>
      <c r="V108" s="9">
        <v>240</v>
      </c>
      <c r="W108" s="9">
        <v>120</v>
      </c>
      <c r="X108" s="9">
        <v>4438</v>
      </c>
      <c r="Y108" s="9">
        <v>830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27044</v>
      </c>
      <c r="C111" s="22">
        <f t="shared" si="23"/>
        <v>62529.8</v>
      </c>
      <c r="D111" s="14">
        <f t="shared" si="29"/>
        <v>2.3121505694423905</v>
      </c>
      <c r="E111" s="88">
        <v>4250</v>
      </c>
      <c r="F111" s="88">
        <v>1472</v>
      </c>
      <c r="G111" s="88">
        <v>5367</v>
      </c>
      <c r="H111" s="88">
        <v>4277</v>
      </c>
      <c r="I111" s="88">
        <v>2066</v>
      </c>
      <c r="J111" s="88">
        <v>5047</v>
      </c>
      <c r="K111" s="88">
        <v>1855</v>
      </c>
      <c r="L111" s="88">
        <v>3131</v>
      </c>
      <c r="M111" s="88">
        <v>3253.3</v>
      </c>
      <c r="N111" s="88">
        <v>647.5</v>
      </c>
      <c r="O111" s="88">
        <v>1154</v>
      </c>
      <c r="P111" s="88">
        <v>2469</v>
      </c>
      <c r="Q111" s="88">
        <v>2187</v>
      </c>
      <c r="R111" s="88">
        <v>2546</v>
      </c>
      <c r="S111" s="88">
        <v>3237</v>
      </c>
      <c r="T111" s="88">
        <v>1315</v>
      </c>
      <c r="U111" s="88">
        <v>2805</v>
      </c>
      <c r="V111" s="88">
        <v>610</v>
      </c>
      <c r="W111" s="88">
        <v>1710</v>
      </c>
      <c r="X111" s="88">
        <v>11091</v>
      </c>
      <c r="Y111" s="88">
        <v>2040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8.9187308518040936E-2</v>
      </c>
      <c r="C112" s="22">
        <f t="shared" si="23"/>
        <v>8.5087287956006517</v>
      </c>
      <c r="D112" s="14">
        <f t="shared" si="29"/>
        <v>95.402910312956621</v>
      </c>
      <c r="E112" s="27">
        <f t="shared" ref="E112" si="30">E111/E101</f>
        <v>0.27212191061595598</v>
      </c>
      <c r="F112" s="27">
        <f>F111/F101</f>
        <v>0.14897277603481429</v>
      </c>
      <c r="G112" s="27">
        <f t="shared" ref="G112:Y112" si="31">G111/G101</f>
        <v>0.30121225726793133</v>
      </c>
      <c r="H112" s="27">
        <f t="shared" si="31"/>
        <v>0.22323712093533066</v>
      </c>
      <c r="I112" s="27">
        <f t="shared" si="31"/>
        <v>0.21697122453266121</v>
      </c>
      <c r="J112" s="27">
        <f t="shared" si="31"/>
        <v>0.22397266353066478</v>
      </c>
      <c r="K112" s="27">
        <f t="shared" si="31"/>
        <v>0.13761127596439168</v>
      </c>
      <c r="L112" s="27">
        <f t="shared" si="31"/>
        <v>0.23187439828186329</v>
      </c>
      <c r="M112" s="27">
        <f>M103/M102</f>
        <v>4.6872406479574584</v>
      </c>
      <c r="N112" s="27">
        <f>N111/N101</f>
        <v>0.11096829477292203</v>
      </c>
      <c r="O112" s="27">
        <f t="shared" si="31"/>
        <v>0.13314872504903658</v>
      </c>
      <c r="P112" s="27">
        <f t="shared" si="31"/>
        <v>0.16302410036315615</v>
      </c>
      <c r="Q112" s="27">
        <f t="shared" si="31"/>
        <v>0.12545172947857511</v>
      </c>
      <c r="R112" s="27">
        <f t="shared" si="31"/>
        <v>0.15004714757190005</v>
      </c>
      <c r="S112" s="27">
        <f t="shared" si="31"/>
        <v>0.17263079302437204</v>
      </c>
      <c r="T112" s="27">
        <f t="shared" si="31"/>
        <v>9.6013434579439255E-2</v>
      </c>
      <c r="U112" s="27">
        <f t="shared" si="31"/>
        <v>0.26872964169381108</v>
      </c>
      <c r="V112" s="27">
        <f t="shared" si="31"/>
        <v>0.10662471595874846</v>
      </c>
      <c r="W112" s="27">
        <f t="shared" si="31"/>
        <v>0.11027278003482298</v>
      </c>
      <c r="X112" s="27">
        <f t="shared" si="31"/>
        <v>0.46900372124492556</v>
      </c>
      <c r="Y112" s="27">
        <f t="shared" si="31"/>
        <v>0.15959943670787044</v>
      </c>
    </row>
    <row r="113" spans="1:25" s="11" customFormat="1" ht="30" customHeight="1" x14ac:dyDescent="0.2">
      <c r="A113" s="10" t="s">
        <v>193</v>
      </c>
      <c r="B113" s="88">
        <v>22196</v>
      </c>
      <c r="C113" s="88">
        <f t="shared" si="23"/>
        <v>34560.800000000003</v>
      </c>
      <c r="D113" s="14">
        <f t="shared" si="29"/>
        <v>1.5570733465489279</v>
      </c>
      <c r="E113" s="9">
        <v>3981</v>
      </c>
      <c r="F113" s="9">
        <v>1182</v>
      </c>
      <c r="G113" s="9">
        <v>1722</v>
      </c>
      <c r="H113" s="9">
        <v>2951</v>
      </c>
      <c r="I113" s="9">
        <v>1071</v>
      </c>
      <c r="J113" s="9">
        <v>3931</v>
      </c>
      <c r="K113" s="9">
        <v>445</v>
      </c>
      <c r="L113" s="9">
        <v>1500</v>
      </c>
      <c r="M113" s="9">
        <v>1305.3</v>
      </c>
      <c r="N113" s="9">
        <v>637.5</v>
      </c>
      <c r="O113" s="9">
        <v>567</v>
      </c>
      <c r="P113" s="9">
        <v>2269</v>
      </c>
      <c r="Q113" s="9">
        <v>1255</v>
      </c>
      <c r="R113" s="9">
        <v>1868</v>
      </c>
      <c r="S113" s="9">
        <v>2196</v>
      </c>
      <c r="T113" s="9">
        <v>550</v>
      </c>
      <c r="U113" s="9">
        <v>1205</v>
      </c>
      <c r="V113" s="9">
        <v>370</v>
      </c>
      <c r="W113" s="9">
        <v>1440</v>
      </c>
      <c r="X113" s="9">
        <v>3865</v>
      </c>
      <c r="Y113" s="9">
        <v>250</v>
      </c>
    </row>
    <row r="114" spans="1:25" s="11" customFormat="1" ht="30" customHeight="1" x14ac:dyDescent="0.2">
      <c r="A114" s="10" t="s">
        <v>93</v>
      </c>
      <c r="B114" s="88">
        <v>2242</v>
      </c>
      <c r="C114" s="88">
        <f t="shared" si="23"/>
        <v>3066</v>
      </c>
      <c r="D114" s="14">
        <f t="shared" si="29"/>
        <v>1.3675289919714542</v>
      </c>
      <c r="E114" s="9"/>
      <c r="F114" s="9"/>
      <c r="G114" s="9"/>
      <c r="H114" s="9">
        <v>115</v>
      </c>
      <c r="I114" s="9">
        <v>50</v>
      </c>
      <c r="J114" s="9"/>
      <c r="K114" s="9">
        <v>720</v>
      </c>
      <c r="L114" s="9"/>
      <c r="M114" s="9"/>
      <c r="N114" s="9"/>
      <c r="O114" s="9">
        <v>404</v>
      </c>
      <c r="P114" s="9"/>
      <c r="Q114" s="9"/>
      <c r="R114" s="9">
        <v>230</v>
      </c>
      <c r="S114" s="9">
        <v>70</v>
      </c>
      <c r="T114" s="9">
        <v>27</v>
      </c>
      <c r="U114" s="9"/>
      <c r="V114" s="9"/>
      <c r="W114" s="9">
        <v>150</v>
      </c>
      <c r="X114" s="9">
        <v>740</v>
      </c>
      <c r="Y114" s="9">
        <v>560</v>
      </c>
    </row>
    <row r="115" spans="1:25" s="11" customFormat="1" ht="30" customHeight="1" x14ac:dyDescent="0.2">
      <c r="A115" s="10" t="s">
        <v>94</v>
      </c>
      <c r="B115" s="88">
        <v>1321</v>
      </c>
      <c r="C115" s="88">
        <f>SUM(E115:Y115)</f>
        <v>14624</v>
      </c>
      <c r="D115" s="14">
        <f t="shared" si="29"/>
        <v>11.070401211203633</v>
      </c>
      <c r="E115" s="9">
        <v>112</v>
      </c>
      <c r="F115" s="9">
        <v>200</v>
      </c>
      <c r="G115" s="9">
        <v>3228</v>
      </c>
      <c r="H115" s="9">
        <v>793</v>
      </c>
      <c r="I115" s="9">
        <v>537</v>
      </c>
      <c r="J115" s="9">
        <v>842</v>
      </c>
      <c r="K115" s="9">
        <v>420</v>
      </c>
      <c r="L115" s="9"/>
      <c r="M115" s="9">
        <v>165</v>
      </c>
      <c r="N115" s="9">
        <v>20</v>
      </c>
      <c r="O115" s="9">
        <v>55</v>
      </c>
      <c r="P115" s="9">
        <v>10</v>
      </c>
      <c r="Q115" s="9">
        <v>265</v>
      </c>
      <c r="R115" s="9">
        <v>212</v>
      </c>
      <c r="S115" s="9">
        <v>546</v>
      </c>
      <c r="T115" s="9">
        <v>120</v>
      </c>
      <c r="U115" s="9">
        <v>1471</v>
      </c>
      <c r="V115" s="9">
        <v>240</v>
      </c>
      <c r="W115" s="9">
        <v>120</v>
      </c>
      <c r="X115" s="9">
        <v>4438</v>
      </c>
      <c r="Y115" s="9">
        <v>830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100976</v>
      </c>
      <c r="C119" s="22">
        <f t="shared" si="23"/>
        <v>214511.4</v>
      </c>
      <c r="D119" s="14">
        <f t="shared" si="29"/>
        <v>2.1243800507051178</v>
      </c>
      <c r="E119" s="88">
        <v>18275</v>
      </c>
      <c r="F119" s="88">
        <v>3827</v>
      </c>
      <c r="G119" s="88">
        <v>18284</v>
      </c>
      <c r="H119" s="88">
        <v>15071</v>
      </c>
      <c r="I119" s="88">
        <v>5949</v>
      </c>
      <c r="J119" s="88">
        <v>18126</v>
      </c>
      <c r="K119" s="88">
        <v>4743</v>
      </c>
      <c r="L119" s="88">
        <v>8454</v>
      </c>
      <c r="M119" s="88">
        <v>9067.5</v>
      </c>
      <c r="N119" s="88">
        <v>1933</v>
      </c>
      <c r="O119" s="88">
        <v>3333.6</v>
      </c>
      <c r="P119" s="88">
        <v>8833</v>
      </c>
      <c r="Q119" s="88">
        <v>7341</v>
      </c>
      <c r="R119" s="88">
        <v>9089</v>
      </c>
      <c r="S119" s="88">
        <v>15317</v>
      </c>
      <c r="T119" s="88">
        <v>4886.3</v>
      </c>
      <c r="U119" s="88">
        <v>9602</v>
      </c>
      <c r="V119" s="88">
        <v>2063</v>
      </c>
      <c r="W119" s="88">
        <v>6130</v>
      </c>
      <c r="X119" s="88">
        <v>37747</v>
      </c>
      <c r="Y119" s="88">
        <v>6440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85401</v>
      </c>
      <c r="C121" s="88">
        <f t="shared" si="23"/>
        <v>126649.2</v>
      </c>
      <c r="D121" s="14">
        <f t="shared" si="29"/>
        <v>1.4829943443285207</v>
      </c>
      <c r="E121" s="9">
        <v>17589</v>
      </c>
      <c r="F121" s="9">
        <v>3073</v>
      </c>
      <c r="G121" s="9">
        <v>6254</v>
      </c>
      <c r="H121" s="9">
        <v>10692</v>
      </c>
      <c r="I121" s="9">
        <v>2793</v>
      </c>
      <c r="J121" s="9">
        <v>14719</v>
      </c>
      <c r="K121" s="9">
        <v>1237</v>
      </c>
      <c r="L121" s="9">
        <v>4050</v>
      </c>
      <c r="M121" s="9">
        <v>4162.5</v>
      </c>
      <c r="N121" s="9">
        <v>1933</v>
      </c>
      <c r="O121" s="9">
        <v>1896</v>
      </c>
      <c r="P121" s="9">
        <v>8213</v>
      </c>
      <c r="Q121" s="9">
        <v>4366</v>
      </c>
      <c r="R121" s="9">
        <v>7114</v>
      </c>
      <c r="S121" s="9">
        <v>11646</v>
      </c>
      <c r="T121" s="9">
        <v>2167.6999999999998</v>
      </c>
      <c r="U121" s="9">
        <v>4097</v>
      </c>
      <c r="V121" s="9">
        <v>1295</v>
      </c>
      <c r="W121" s="9">
        <v>4980</v>
      </c>
      <c r="X121" s="9">
        <v>13502</v>
      </c>
      <c r="Y121" s="9">
        <v>870</v>
      </c>
    </row>
    <row r="122" spans="1:25" s="11" customFormat="1" ht="30" customHeight="1" x14ac:dyDescent="0.2">
      <c r="A122" s="10" t="s">
        <v>93</v>
      </c>
      <c r="B122" s="24">
        <v>5864</v>
      </c>
      <c r="C122" s="88">
        <f t="shared" si="23"/>
        <v>9040</v>
      </c>
      <c r="D122" s="14">
        <f t="shared" si="29"/>
        <v>1.5416098226466575</v>
      </c>
      <c r="E122" s="9"/>
      <c r="F122" s="9"/>
      <c r="G122" s="9"/>
      <c r="H122" s="9">
        <v>371</v>
      </c>
      <c r="I122" s="9">
        <v>125</v>
      </c>
      <c r="J122" s="9"/>
      <c r="K122" s="9">
        <v>1790</v>
      </c>
      <c r="L122" s="9"/>
      <c r="M122" s="9"/>
      <c r="N122" s="9"/>
      <c r="O122" s="9">
        <v>1011</v>
      </c>
      <c r="P122" s="9"/>
      <c r="Q122" s="9"/>
      <c r="R122" s="9">
        <v>848</v>
      </c>
      <c r="S122" s="9">
        <v>175</v>
      </c>
      <c r="T122" s="9">
        <v>146</v>
      </c>
      <c r="U122" s="9"/>
      <c r="V122" s="9"/>
      <c r="W122" s="9">
        <v>650</v>
      </c>
      <c r="X122" s="9">
        <v>1804</v>
      </c>
      <c r="Y122" s="9">
        <v>2120</v>
      </c>
    </row>
    <row r="123" spans="1:25" s="11" customFormat="1" ht="30.75" customHeight="1" x14ac:dyDescent="0.2">
      <c r="A123" s="10" t="s">
        <v>94</v>
      </c>
      <c r="B123" s="24">
        <v>4719</v>
      </c>
      <c r="C123" s="88">
        <f t="shared" si="23"/>
        <v>49209</v>
      </c>
      <c r="D123" s="14">
        <f t="shared" si="29"/>
        <v>10.427844882390337</v>
      </c>
      <c r="E123" s="9">
        <v>414</v>
      </c>
      <c r="F123" s="9">
        <v>500</v>
      </c>
      <c r="G123" s="9">
        <v>10963</v>
      </c>
      <c r="H123" s="9">
        <v>2903</v>
      </c>
      <c r="I123" s="9">
        <v>1647</v>
      </c>
      <c r="J123" s="9">
        <v>2664</v>
      </c>
      <c r="K123" s="9">
        <v>1050</v>
      </c>
      <c r="L123" s="9"/>
      <c r="M123" s="9">
        <v>613</v>
      </c>
      <c r="N123" s="9"/>
      <c r="O123" s="9">
        <v>150</v>
      </c>
      <c r="P123" s="9">
        <v>40</v>
      </c>
      <c r="Q123" s="9">
        <v>668</v>
      </c>
      <c r="R123" s="9">
        <v>425</v>
      </c>
      <c r="S123" s="9">
        <v>2238</v>
      </c>
      <c r="T123" s="9">
        <v>504</v>
      </c>
      <c r="U123" s="9">
        <v>5001</v>
      </c>
      <c r="V123" s="9">
        <v>768</v>
      </c>
      <c r="W123" s="9">
        <v>500</v>
      </c>
      <c r="X123" s="9">
        <v>15511</v>
      </c>
      <c r="Y123" s="9">
        <v>2650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f>B119/B111*10</f>
        <v>37.337671942020407</v>
      </c>
      <c r="C126" s="18">
        <f>C119/C111*10</f>
        <v>34.305467153261318</v>
      </c>
      <c r="D126" s="14">
        <f t="shared" ref="D126:D133" si="33">C126/B126</f>
        <v>0.91878966654729755</v>
      </c>
      <c r="E126" s="113">
        <f t="shared" ref="E126:F126" si="34">E119/E111*10</f>
        <v>43</v>
      </c>
      <c r="F126" s="113">
        <f t="shared" si="34"/>
        <v>25.998641304347828</v>
      </c>
      <c r="G126" s="113">
        <f t="shared" ref="G126:I126" si="35">G119/G111*10</f>
        <v>34.067449226756104</v>
      </c>
      <c r="H126" s="113">
        <f t="shared" si="35"/>
        <v>35.237315875613746</v>
      </c>
      <c r="I126" s="113">
        <f t="shared" si="35"/>
        <v>28.794772507260404</v>
      </c>
      <c r="J126" s="113">
        <f>J119/J111*10</f>
        <v>35.91440459679017</v>
      </c>
      <c r="K126" s="113">
        <f>K119/K111*10</f>
        <v>25.56873315363881</v>
      </c>
      <c r="L126" s="113">
        <f>L119/L111*10</f>
        <v>27.000958160332161</v>
      </c>
      <c r="M126" s="113">
        <f>M119/M111*10</f>
        <v>27.871699505117881</v>
      </c>
      <c r="N126" s="113">
        <f t="shared" ref="N126:O126" si="36">N119/N111*10</f>
        <v>29.853281853281853</v>
      </c>
      <c r="O126" s="113">
        <f t="shared" si="36"/>
        <v>28.887348353552859</v>
      </c>
      <c r="P126" s="113">
        <f>P119/P111*10</f>
        <v>35.775617658971242</v>
      </c>
      <c r="Q126" s="113">
        <f t="shared" ref="Q126" si="37">Q119/Q111*10</f>
        <v>33.566529492455416</v>
      </c>
      <c r="R126" s="113">
        <f>R119/R111*10</f>
        <v>35.699135899450113</v>
      </c>
      <c r="S126" s="113">
        <f>S119/S111*10</f>
        <v>47.31850478838431</v>
      </c>
      <c r="T126" s="113">
        <f t="shared" ref="T126:V126" si="38">T119/T111*10</f>
        <v>37.158174904942967</v>
      </c>
      <c r="U126" s="113">
        <f t="shared" si="38"/>
        <v>34.231729055258469</v>
      </c>
      <c r="V126" s="113">
        <f t="shared" si="38"/>
        <v>33.819672131147541</v>
      </c>
      <c r="W126" s="113">
        <f>W119/W111*10</f>
        <v>35.847953216374272</v>
      </c>
      <c r="X126" s="113">
        <f>X119/X111*10</f>
        <v>34.033901361464252</v>
      </c>
      <c r="Y126" s="113">
        <f>Y119/Y111*10</f>
        <v>31.56862745098039</v>
      </c>
    </row>
    <row r="127" spans="1:25" s="11" customFormat="1" ht="30" customHeight="1" x14ac:dyDescent="0.2">
      <c r="A127" s="10" t="s">
        <v>92</v>
      </c>
      <c r="B127" s="113">
        <f>B121/B113*10</f>
        <v>38.475851504775633</v>
      </c>
      <c r="C127" s="113">
        <f>C121/C113*10</f>
        <v>36.645332283974902</v>
      </c>
      <c r="D127" s="15">
        <f t="shared" si="33"/>
        <v>0.95242420507383629</v>
      </c>
      <c r="E127" s="114">
        <f t="shared" ref="E127" si="39">E121/E113*10</f>
        <v>44.182366239638284</v>
      </c>
      <c r="F127" s="114">
        <f t="shared" ref="F127:G127" si="40">F121/F113*10</f>
        <v>25.998307952622675</v>
      </c>
      <c r="G127" s="114">
        <f t="shared" si="40"/>
        <v>36.318234610917543</v>
      </c>
      <c r="H127" s="114">
        <f t="shared" ref="H127:I127" si="41">H121/H113*10</f>
        <v>36.231785835310063</v>
      </c>
      <c r="I127" s="114">
        <f t="shared" si="41"/>
        <v>26.078431372549019</v>
      </c>
      <c r="J127" s="114">
        <f>J121/J113*10</f>
        <v>37.44339862630374</v>
      </c>
      <c r="K127" s="114">
        <f>K121/K113*10</f>
        <v>27.797752808988765</v>
      </c>
      <c r="L127" s="114">
        <f>L121/L113*10</f>
        <v>27</v>
      </c>
      <c r="M127" s="114">
        <f>M121/M113*10</f>
        <v>31.889220868765804</v>
      </c>
      <c r="N127" s="114">
        <f t="shared" ref="N127:R127" si="42">N121/N113*10</f>
        <v>30.321568627450979</v>
      </c>
      <c r="O127" s="114">
        <f t="shared" si="42"/>
        <v>33.439153439153436</v>
      </c>
      <c r="P127" s="114">
        <f t="shared" si="42"/>
        <v>36.196562362274129</v>
      </c>
      <c r="Q127" s="114">
        <f t="shared" si="42"/>
        <v>34.788844621513945</v>
      </c>
      <c r="R127" s="114">
        <f t="shared" si="42"/>
        <v>38.083511777301929</v>
      </c>
      <c r="S127" s="114">
        <f>S121/S113*10</f>
        <v>53.032786885245898</v>
      </c>
      <c r="T127" s="114">
        <f t="shared" ref="T127:U127" si="43">T121/T113*10</f>
        <v>39.412727272727267</v>
      </c>
      <c r="U127" s="114">
        <f t="shared" si="43"/>
        <v>34</v>
      </c>
      <c r="V127" s="114">
        <f>V121/V113*10</f>
        <v>35</v>
      </c>
      <c r="W127" s="114">
        <f t="shared" ref="W127:Y127" si="44">W121/W113*10</f>
        <v>34.583333333333336</v>
      </c>
      <c r="X127" s="114">
        <f>X121/X113*10</f>
        <v>34.934023285899094</v>
      </c>
      <c r="Y127" s="114">
        <f t="shared" si="44"/>
        <v>34.799999999999997</v>
      </c>
    </row>
    <row r="128" spans="1:25" s="11" customFormat="1" ht="30" customHeight="1" x14ac:dyDescent="0.2">
      <c r="A128" s="10" t="s">
        <v>93</v>
      </c>
      <c r="B128" s="48">
        <f>B122/B114*10</f>
        <v>26.155218554861733</v>
      </c>
      <c r="C128" s="113">
        <f t="shared" ref="C128:C131" si="45">C121/C113*10</f>
        <v>36.645332283974902</v>
      </c>
      <c r="D128" s="15">
        <f t="shared" si="33"/>
        <v>1.4010715378695724</v>
      </c>
      <c r="E128" s="108"/>
      <c r="F128" s="108"/>
      <c r="G128" s="108"/>
      <c r="H128" s="108">
        <f t="shared" ref="H128:I128" si="46">H122/H114*10</f>
        <v>32.260869565217391</v>
      </c>
      <c r="I128" s="108">
        <f t="shared" si="46"/>
        <v>25</v>
      </c>
      <c r="J128" s="108"/>
      <c r="K128" s="108">
        <f>K122/K114*10</f>
        <v>24.861111111111111</v>
      </c>
      <c r="L128" s="108"/>
      <c r="M128" s="108"/>
      <c r="N128" s="108"/>
      <c r="O128" s="108">
        <f t="shared" ref="O128" si="47">O122/O114*10</f>
        <v>25.024752475247524</v>
      </c>
      <c r="P128" s="108"/>
      <c r="Q128" s="108"/>
      <c r="R128" s="108">
        <f t="shared" ref="R128" si="48">R122/R114*10</f>
        <v>36.869565217391305</v>
      </c>
      <c r="S128" s="108">
        <f t="shared" ref="S128:T128" si="49">S122/S114*10</f>
        <v>25</v>
      </c>
      <c r="T128" s="108">
        <f t="shared" si="49"/>
        <v>54.074074074074076</v>
      </c>
      <c r="U128" s="108"/>
      <c r="V128" s="108"/>
      <c r="W128" s="108">
        <f>W122/W114*10</f>
        <v>43.333333333333329</v>
      </c>
      <c r="X128" s="108">
        <f>X122/X114*10</f>
        <v>24.378378378378379</v>
      </c>
      <c r="Y128" s="108">
        <f>Y122/Y114*10</f>
        <v>37.857142857142854</v>
      </c>
    </row>
    <row r="129" spans="1:26" s="11" customFormat="1" ht="30" customHeight="1" x14ac:dyDescent="0.2">
      <c r="A129" s="10" t="s">
        <v>94</v>
      </c>
      <c r="B129" s="48">
        <f>B123/B115*10</f>
        <v>35.722937168811505</v>
      </c>
      <c r="C129" s="113">
        <f>C123/C115*10</f>
        <v>33.64948030634573</v>
      </c>
      <c r="D129" s="15">
        <f t="shared" si="33"/>
        <v>0.9419572681644991</v>
      </c>
      <c r="E129" s="108"/>
      <c r="F129" s="108">
        <f>F123/F115*10</f>
        <v>25</v>
      </c>
      <c r="G129" s="108">
        <f>G123/G115*10</f>
        <v>33.962205700123917</v>
      </c>
      <c r="H129" s="114">
        <f t="shared" ref="H129" si="50">H123/H115*10</f>
        <v>36.607818411097099</v>
      </c>
      <c r="I129" s="114">
        <f>I123/I115*10</f>
        <v>30.670391061452516</v>
      </c>
      <c r="J129" s="114">
        <f>J123/J115*10</f>
        <v>31.63895486935867</v>
      </c>
      <c r="K129" s="108">
        <f t="shared" ref="K129" si="51">K123/K115*10</f>
        <v>25</v>
      </c>
      <c r="L129" s="108"/>
      <c r="M129" s="108">
        <f t="shared" ref="M129:O129" si="52">M123/M115*10</f>
        <v>37.151515151515156</v>
      </c>
      <c r="N129" s="108"/>
      <c r="O129" s="108">
        <f t="shared" si="52"/>
        <v>27.27272727272727</v>
      </c>
      <c r="P129" s="108">
        <f t="shared" ref="P129:R129" si="53">P123/P115*10</f>
        <v>40</v>
      </c>
      <c r="Q129" s="108">
        <f t="shared" si="53"/>
        <v>25.20754716981132</v>
      </c>
      <c r="R129" s="108">
        <f t="shared" si="53"/>
        <v>20.047169811320753</v>
      </c>
      <c r="S129" s="108">
        <f t="shared" ref="S129:V129" si="54">S123/S115*10</f>
        <v>40.989010989010985</v>
      </c>
      <c r="T129" s="108">
        <f t="shared" si="54"/>
        <v>42</v>
      </c>
      <c r="U129" s="108">
        <f t="shared" si="54"/>
        <v>33.997280761386811</v>
      </c>
      <c r="V129" s="108">
        <f t="shared" si="54"/>
        <v>32</v>
      </c>
      <c r="W129" s="108">
        <f>W123/W115*10</f>
        <v>41.666666666666671</v>
      </c>
      <c r="X129" s="108">
        <f>X123/X115*10</f>
        <v>34.950428120775129</v>
      </c>
      <c r="Y129" s="108">
        <f>Y123/Y115*10</f>
        <v>31.927710843373497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5"/>
        <v>33.64948030634573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5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>
        <v>29856</v>
      </c>
      <c r="D132" s="15" t="e">
        <f t="shared" si="33"/>
        <v>#DIV/0!</v>
      </c>
      <c r="E132" s="88">
        <v>2800</v>
      </c>
      <c r="F132" s="88">
        <v>605</v>
      </c>
      <c r="G132" s="88">
        <v>3863</v>
      </c>
      <c r="H132" s="88">
        <v>2601</v>
      </c>
      <c r="I132" s="88">
        <v>1300</v>
      </c>
      <c r="J132" s="88">
        <v>2245</v>
      </c>
      <c r="K132" s="88">
        <v>1051</v>
      </c>
      <c r="L132" s="88">
        <v>2505</v>
      </c>
      <c r="M132" s="88">
        <v>2633</v>
      </c>
      <c r="N132" s="88">
        <v>222.5</v>
      </c>
      <c r="O132" s="88">
        <v>528</v>
      </c>
      <c r="P132" s="88">
        <v>1465</v>
      </c>
      <c r="Q132" s="88">
        <v>1234</v>
      </c>
      <c r="R132" s="88">
        <v>1255</v>
      </c>
      <c r="S132" s="88">
        <v>2169</v>
      </c>
      <c r="T132" s="88">
        <v>1102</v>
      </c>
      <c r="U132" s="88">
        <v>2097</v>
      </c>
      <c r="V132" s="88">
        <v>285</v>
      </c>
      <c r="W132" s="88">
        <v>1327</v>
      </c>
      <c r="X132" s="88">
        <v>7129</v>
      </c>
      <c r="Y132" s="88">
        <v>1220</v>
      </c>
    </row>
    <row r="133" spans="1:26" s="11" customFormat="1" ht="30" customHeight="1" x14ac:dyDescent="0.2">
      <c r="A133" s="49" t="s">
        <v>99</v>
      </c>
      <c r="B133" s="22">
        <v>6286</v>
      </c>
      <c r="C133" s="22">
        <f>SUM(E133:Y133)</f>
        <v>11446.65</v>
      </c>
      <c r="D133" s="14">
        <f t="shared" si="33"/>
        <v>1.8209751829462297</v>
      </c>
      <c r="E133" s="45">
        <f>(E111-E132)/2</f>
        <v>725</v>
      </c>
      <c r="F133" s="45">
        <f>(F111-F132)/2</f>
        <v>433.5</v>
      </c>
      <c r="G133" s="45">
        <f t="shared" ref="G133:Y133" si="59">(G111-G132)/2</f>
        <v>752</v>
      </c>
      <c r="H133" s="45">
        <f t="shared" si="59"/>
        <v>838</v>
      </c>
      <c r="I133" s="45">
        <f t="shared" si="59"/>
        <v>383</v>
      </c>
      <c r="J133" s="45">
        <f t="shared" si="59"/>
        <v>1401</v>
      </c>
      <c r="K133" s="45">
        <f t="shared" si="59"/>
        <v>402</v>
      </c>
      <c r="L133" s="45">
        <f t="shared" si="59"/>
        <v>313</v>
      </c>
      <c r="M133" s="45">
        <f t="shared" si="59"/>
        <v>310.15000000000009</v>
      </c>
      <c r="N133" s="45">
        <f t="shared" si="59"/>
        <v>212.5</v>
      </c>
      <c r="O133" s="45">
        <f t="shared" si="59"/>
        <v>313</v>
      </c>
      <c r="P133" s="45">
        <f t="shared" si="59"/>
        <v>502</v>
      </c>
      <c r="Q133" s="45">
        <f t="shared" si="59"/>
        <v>476.5</v>
      </c>
      <c r="R133" s="45">
        <f t="shared" si="59"/>
        <v>645.5</v>
      </c>
      <c r="S133" s="45">
        <f t="shared" si="59"/>
        <v>534</v>
      </c>
      <c r="T133" s="45">
        <f t="shared" si="59"/>
        <v>106.5</v>
      </c>
      <c r="U133" s="45">
        <f t="shared" si="59"/>
        <v>354</v>
      </c>
      <c r="V133" s="45">
        <f t="shared" si="59"/>
        <v>162.5</v>
      </c>
      <c r="W133" s="45">
        <f t="shared" si="59"/>
        <v>191.5</v>
      </c>
      <c r="X133" s="45">
        <f t="shared" si="59"/>
        <v>1981</v>
      </c>
      <c r="Y133" s="45">
        <f t="shared" si="59"/>
        <v>410</v>
      </c>
    </row>
    <row r="134" spans="1:26" s="11" customFormat="1" ht="30" customHeight="1" x14ac:dyDescent="0.2">
      <c r="A134" s="29" t="s">
        <v>100</v>
      </c>
      <c r="B134" s="22">
        <v>386</v>
      </c>
      <c r="C134" s="22">
        <f>SUM(E134:Y134)</f>
        <v>476</v>
      </c>
      <c r="D134" s="14">
        <f t="shared" ref="D134:D197" si="60">C134/B134</f>
        <v>1.233160621761658</v>
      </c>
      <c r="E134" s="136">
        <v>31</v>
      </c>
      <c r="F134" s="136">
        <v>18</v>
      </c>
      <c r="G134" s="88">
        <v>7</v>
      </c>
      <c r="H134" s="88">
        <v>35</v>
      </c>
      <c r="I134" s="88">
        <v>22</v>
      </c>
      <c r="J134" s="88">
        <v>39</v>
      </c>
      <c r="K134" s="88">
        <v>20</v>
      </c>
      <c r="L134" s="88">
        <v>9</v>
      </c>
      <c r="M134" s="88">
        <v>16</v>
      </c>
      <c r="N134" s="88">
        <v>14</v>
      </c>
      <c r="O134" s="88">
        <v>12</v>
      </c>
      <c r="P134" s="88">
        <v>31</v>
      </c>
      <c r="Q134" s="88">
        <v>29</v>
      </c>
      <c r="R134" s="88">
        <v>6</v>
      </c>
      <c r="S134" s="88">
        <v>37</v>
      </c>
      <c r="T134" s="88">
        <v>11</v>
      </c>
      <c r="U134" s="88">
        <v>27</v>
      </c>
      <c r="V134" s="88">
        <v>5</v>
      </c>
      <c r="W134" s="88">
        <v>21</v>
      </c>
      <c r="X134" s="88">
        <v>45</v>
      </c>
      <c r="Y134" s="88">
        <v>41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60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60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60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60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/>
      <c r="C139" s="18">
        <f t="shared" si="61"/>
        <v>7</v>
      </c>
      <c r="D139" s="14"/>
      <c r="E139" s="88">
        <v>7</v>
      </c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/>
      <c r="C143" s="18">
        <f>SUM(E143:Y143)</f>
        <v>105</v>
      </c>
      <c r="D143" s="14"/>
      <c r="E143" s="88">
        <v>105</v>
      </c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si="61"/>
        <v>#DIV/0!</v>
      </c>
      <c r="D144" s="14" t="e">
        <f t="shared" si="60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53"/>
      <c r="C145" s="18">
        <f>C143/C139*10</f>
        <v>150</v>
      </c>
      <c r="D145" s="14"/>
      <c r="E145" s="113">
        <f t="shared" ref="E145" si="64">E143/E139*10</f>
        <v>150</v>
      </c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60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60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60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60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13</v>
      </c>
      <c r="C150" s="18">
        <f t="shared" si="61"/>
        <v>15</v>
      </c>
      <c r="D150" s="14">
        <f t="shared" si="60"/>
        <v>1.1538461538461537</v>
      </c>
      <c r="E150" s="88"/>
      <c r="F150" s="88"/>
      <c r="G150" s="88"/>
      <c r="H150" s="88"/>
      <c r="I150" s="88"/>
      <c r="J150" s="88"/>
      <c r="K150" s="88">
        <v>15</v>
      </c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1.5294117647058824E-2</v>
      </c>
      <c r="C151" s="18">
        <f t="shared" si="61"/>
        <v>0</v>
      </c>
      <c r="D151" s="14">
        <f t="shared" si="60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18">
        <f t="shared" si="61"/>
        <v>0</v>
      </c>
      <c r="D152" s="14" t="e">
        <f t="shared" si="60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376</v>
      </c>
      <c r="C153" s="18">
        <f t="shared" si="61"/>
        <v>1010</v>
      </c>
      <c r="D153" s="14">
        <f t="shared" si="60"/>
        <v>2.6861702127659575</v>
      </c>
      <c r="E153" s="88"/>
      <c r="F153" s="88"/>
      <c r="G153" s="88"/>
      <c r="H153" s="88"/>
      <c r="I153" s="88"/>
      <c r="J153" s="88"/>
      <c r="K153" s="88">
        <v>1010</v>
      </c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60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289.23076923076923</v>
      </c>
      <c r="C155" s="18">
        <f>C153/C150*10</f>
        <v>673.33333333333326</v>
      </c>
      <c r="D155" s="14">
        <f t="shared" si="60"/>
        <v>2.3280141843971629</v>
      </c>
      <c r="E155" s="52"/>
      <c r="F155" s="52"/>
      <c r="G155" s="52"/>
      <c r="H155" s="52"/>
      <c r="I155" s="52"/>
      <c r="J155" s="52"/>
      <c r="K155" s="52">
        <f t="shared" ref="K155" si="66">K153/K150*10</f>
        <v>673.33333333333326</v>
      </c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837</v>
      </c>
      <c r="C156" s="18">
        <f t="shared" si="61"/>
        <v>885.1</v>
      </c>
      <c r="D156" s="14">
        <f t="shared" si="60"/>
        <v>1.0574671445639188</v>
      </c>
      <c r="E156" s="116">
        <f>E149-E150</f>
        <v>22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111.7</v>
      </c>
      <c r="L156" s="116">
        <f t="shared" si="67"/>
        <v>94</v>
      </c>
      <c r="M156" s="116">
        <f t="shared" si="67"/>
        <v>47</v>
      </c>
      <c r="N156" s="116">
        <f t="shared" si="67"/>
        <v>24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21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382</v>
      </c>
      <c r="C157" s="18">
        <f>SUM(E157:Y157)</f>
        <v>159</v>
      </c>
      <c r="D157" s="14"/>
      <c r="E157" s="34"/>
      <c r="F157" s="33"/>
      <c r="G157" s="51">
        <v>145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14</v>
      </c>
      <c r="V157" s="33"/>
      <c r="W157" s="33"/>
      <c r="X157" s="33"/>
      <c r="Y157" s="33"/>
    </row>
    <row r="158" spans="1:26" s="11" customFormat="1" ht="30" customHeight="1" x14ac:dyDescent="0.2">
      <c r="A158" s="29" t="s">
        <v>169</v>
      </c>
      <c r="B158" s="22"/>
      <c r="C158" s="18">
        <f t="shared" ref="C158:C191" si="68">SUM(E158:Y158)</f>
        <v>1685</v>
      </c>
      <c r="D158" s="14"/>
      <c r="E158" s="34"/>
      <c r="F158" s="33"/>
      <c r="G158" s="33">
        <v>1685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/>
      <c r="V158" s="33"/>
      <c r="W158" s="33"/>
      <c r="X158" s="33"/>
      <c r="Y158" s="33"/>
    </row>
    <row r="159" spans="1:26" s="11" customFormat="1" ht="30" customHeight="1" x14ac:dyDescent="0.2">
      <c r="A159" s="29" t="s">
        <v>98</v>
      </c>
      <c r="B159" s="53"/>
      <c r="C159" s="18">
        <f t="shared" si="68"/>
        <v>116.20689655172414</v>
      </c>
      <c r="D159" s="14"/>
      <c r="E159" s="34"/>
      <c r="F159" s="52"/>
      <c r="G159" s="52">
        <f>G158/G157*10</f>
        <v>116.20689655172414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60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60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60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60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/>
      <c r="C164" s="18">
        <f t="shared" si="68"/>
        <v>22196.399999999998</v>
      </c>
      <c r="D164" s="14" t="e">
        <f t="shared" si="60"/>
        <v>#DIV/0!</v>
      </c>
      <c r="E164" s="115">
        <f>E168+E171+E188+E174+E183</f>
        <v>4997</v>
      </c>
      <c r="F164" s="115">
        <f>F168+F171+F188+F174</f>
        <v>130</v>
      </c>
      <c r="G164" s="115">
        <f>G168+G171+G188+G174+G183</f>
        <v>903</v>
      </c>
      <c r="H164" s="115">
        <f>H168+H171+H188+H174</f>
        <v>100</v>
      </c>
      <c r="I164" s="115">
        <f>I168+I171+I188+I174</f>
        <v>620</v>
      </c>
      <c r="J164" s="115">
        <f>J168+J188+J183+J171</f>
        <v>4036</v>
      </c>
      <c r="K164" s="115">
        <f>K168+K171+K188+K174</f>
        <v>189</v>
      </c>
      <c r="L164" s="115">
        <f>L168+L171+L188+L174+L183</f>
        <v>1065.3</v>
      </c>
      <c r="M164" s="115">
        <f>M168+M171+M188+M174</f>
        <v>700</v>
      </c>
      <c r="N164" s="115">
        <f>N168+N171+N188+N174</f>
        <v>2</v>
      </c>
      <c r="O164" s="115">
        <f>O168+O171+O188+O174</f>
        <v>650</v>
      </c>
      <c r="P164" s="115">
        <f t="shared" ref="P164:Y164" si="70">P168+P171+P188+P174+P177+P183</f>
        <v>962</v>
      </c>
      <c r="Q164" s="115">
        <f t="shared" si="70"/>
        <v>1842</v>
      </c>
      <c r="R164" s="115">
        <f t="shared" si="70"/>
        <v>465.5</v>
      </c>
      <c r="S164" s="115">
        <f t="shared" si="70"/>
        <v>805.6</v>
      </c>
      <c r="T164" s="115">
        <f t="shared" si="70"/>
        <v>140</v>
      </c>
      <c r="U164" s="115">
        <f t="shared" si="70"/>
        <v>1353</v>
      </c>
      <c r="V164" s="115">
        <f t="shared" si="70"/>
        <v>522</v>
      </c>
      <c r="W164" s="115">
        <f t="shared" si="70"/>
        <v>1132</v>
      </c>
      <c r="X164" s="115">
        <f t="shared" si="70"/>
        <v>1407</v>
      </c>
      <c r="Y164" s="115">
        <f t="shared" si="70"/>
        <v>175</v>
      </c>
    </row>
    <row r="165" spans="1:26" s="11" customFormat="1" ht="31.5" hidden="1" customHeight="1" x14ac:dyDescent="0.2">
      <c r="A165" s="104" t="s">
        <v>203</v>
      </c>
      <c r="B165" s="107"/>
      <c r="C165" s="18">
        <f t="shared" si="68"/>
        <v>32696.95</v>
      </c>
      <c r="D165" s="14" t="e">
        <f t="shared" si="60"/>
        <v>#DIV/0!</v>
      </c>
      <c r="E165" s="51">
        <f t="shared" ref="E165:Y165" si="71">E169+E172+E175+E189+E178+E184</f>
        <v>7069</v>
      </c>
      <c r="F165" s="51">
        <f t="shared" si="71"/>
        <v>352</v>
      </c>
      <c r="G165" s="51">
        <f t="shared" si="71"/>
        <v>1341</v>
      </c>
      <c r="H165" s="51">
        <f t="shared" si="71"/>
        <v>100</v>
      </c>
      <c r="I165" s="51">
        <f t="shared" si="71"/>
        <v>906.7</v>
      </c>
      <c r="J165" s="51">
        <f>J169+J172+J175+J189+J178+J184</f>
        <v>3651</v>
      </c>
      <c r="K165" s="51">
        <f t="shared" si="71"/>
        <v>630</v>
      </c>
      <c r="L165" s="51">
        <f t="shared" si="71"/>
        <v>1632</v>
      </c>
      <c r="M165" s="51">
        <f t="shared" si="71"/>
        <v>420</v>
      </c>
      <c r="N165" s="51">
        <f t="shared" si="71"/>
        <v>2</v>
      </c>
      <c r="O165" s="51">
        <f t="shared" si="71"/>
        <v>735</v>
      </c>
      <c r="P165" s="51">
        <f t="shared" si="71"/>
        <v>1450</v>
      </c>
      <c r="Q165" s="51">
        <f t="shared" si="71"/>
        <v>3635</v>
      </c>
      <c r="R165" s="51">
        <f t="shared" si="71"/>
        <v>482.55</v>
      </c>
      <c r="S165" s="51">
        <f t="shared" si="71"/>
        <v>2162.6999999999998</v>
      </c>
      <c r="T165" s="51">
        <f t="shared" si="71"/>
        <v>320</v>
      </c>
      <c r="U165" s="51">
        <f t="shared" si="71"/>
        <v>2815</v>
      </c>
      <c r="V165" s="51">
        <f t="shared" si="71"/>
        <v>522</v>
      </c>
      <c r="W165" s="51">
        <f t="shared" si="71"/>
        <v>1508</v>
      </c>
      <c r="X165" s="51">
        <f t="shared" si="71"/>
        <v>2560</v>
      </c>
      <c r="Y165" s="51">
        <f t="shared" si="71"/>
        <v>403</v>
      </c>
    </row>
    <row r="166" spans="1:26" s="11" customFormat="1" ht="30" hidden="1" customHeight="1" x14ac:dyDescent="0.2">
      <c r="A166" s="29" t="s">
        <v>98</v>
      </c>
      <c r="B166" s="53"/>
      <c r="C166" s="18">
        <f t="shared" si="68"/>
        <v>345.93132068293113</v>
      </c>
      <c r="D166" s="14" t="e">
        <f t="shared" si="60"/>
        <v>#DIV/0!</v>
      </c>
      <c r="E166" s="52">
        <f t="shared" ref="E166:X166" si="72">E165/E164*10</f>
        <v>14.146487892735642</v>
      </c>
      <c r="F166" s="52">
        <f t="shared" si="72"/>
        <v>27.07692307692308</v>
      </c>
      <c r="G166" s="52">
        <f t="shared" si="72"/>
        <v>14.850498338870432</v>
      </c>
      <c r="H166" s="52">
        <f t="shared" si="72"/>
        <v>10</v>
      </c>
      <c r="I166" s="52">
        <f t="shared" si="72"/>
        <v>14.624193548387098</v>
      </c>
      <c r="J166" s="52">
        <f t="shared" si="72"/>
        <v>9.0460852329038648</v>
      </c>
      <c r="K166" s="52">
        <f t="shared" si="72"/>
        <v>33.333333333333336</v>
      </c>
      <c r="L166" s="52">
        <f t="shared" si="72"/>
        <v>15.319628273725712</v>
      </c>
      <c r="M166" s="52">
        <f t="shared" si="72"/>
        <v>6</v>
      </c>
      <c r="N166" s="52">
        <f t="shared" si="72"/>
        <v>10</v>
      </c>
      <c r="O166" s="52">
        <f t="shared" si="72"/>
        <v>11.307692307692307</v>
      </c>
      <c r="P166" s="52">
        <f t="shared" si="72"/>
        <v>15.072765072765073</v>
      </c>
      <c r="Q166" s="52">
        <f t="shared" si="72"/>
        <v>19.733984799131377</v>
      </c>
      <c r="R166" s="52">
        <f t="shared" si="72"/>
        <v>10.366272824919442</v>
      </c>
      <c r="S166" s="52">
        <f t="shared" si="72"/>
        <v>26.845829195630586</v>
      </c>
      <c r="T166" s="52">
        <f t="shared" si="72"/>
        <v>22.857142857142854</v>
      </c>
      <c r="U166" s="52">
        <f t="shared" si="72"/>
        <v>20.805617147080561</v>
      </c>
      <c r="V166" s="52">
        <f t="shared" si="72"/>
        <v>10</v>
      </c>
      <c r="W166" s="52">
        <f t="shared" si="72"/>
        <v>13.32155477031802</v>
      </c>
      <c r="X166" s="52">
        <f t="shared" si="72"/>
        <v>18.194740582800286</v>
      </c>
      <c r="Y166" s="52">
        <f t="shared" ref="Y166" si="73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12402.1</v>
      </c>
      <c r="D167" s="14" t="e">
        <f t="shared" si="60"/>
        <v>#DIV/0!</v>
      </c>
      <c r="E167" s="116">
        <f t="shared" ref="E167:U167" si="74">E163-E164</f>
        <v>1453</v>
      </c>
      <c r="F167" s="116">
        <f t="shared" si="74"/>
        <v>449</v>
      </c>
      <c r="G167" s="116">
        <f>G163-G164</f>
        <v>259.59999999999991</v>
      </c>
      <c r="H167" s="116">
        <f>H163-H164</f>
        <v>944</v>
      </c>
      <c r="I167" s="116">
        <f t="shared" si="74"/>
        <v>369</v>
      </c>
      <c r="J167" s="116">
        <f t="shared" si="74"/>
        <v>1517</v>
      </c>
      <c r="K167" s="116">
        <f t="shared" si="74"/>
        <v>205</v>
      </c>
      <c r="L167" s="116">
        <f t="shared" si="74"/>
        <v>415</v>
      </c>
      <c r="M167" s="116">
        <f t="shared" si="74"/>
        <v>369</v>
      </c>
      <c r="N167" s="116">
        <f t="shared" si="74"/>
        <v>216</v>
      </c>
      <c r="O167" s="116">
        <f t="shared" si="74"/>
        <v>0</v>
      </c>
      <c r="P167" s="116">
        <f t="shared" si="74"/>
        <v>227</v>
      </c>
      <c r="Q167" s="116">
        <f t="shared" si="74"/>
        <v>3436</v>
      </c>
      <c r="R167" s="116">
        <f>R163-R164</f>
        <v>60</v>
      </c>
      <c r="S167" s="116">
        <f t="shared" si="74"/>
        <v>200</v>
      </c>
      <c r="T167" s="116">
        <f t="shared" si="74"/>
        <v>1034.5</v>
      </c>
      <c r="U167" s="116">
        <f t="shared" si="74"/>
        <v>902</v>
      </c>
      <c r="V167" s="116">
        <f>V160-V164</f>
        <v>0</v>
      </c>
      <c r="W167" s="116">
        <f>W163-W164</f>
        <v>321</v>
      </c>
      <c r="X167" s="116">
        <f>X163-X164</f>
        <v>-30</v>
      </c>
      <c r="Y167" s="116">
        <f>Y163-Y164</f>
        <v>55</v>
      </c>
      <c r="Z167" s="121"/>
    </row>
    <row r="168" spans="1:26" s="106" customFormat="1" ht="30" hidden="1" customHeight="1" x14ac:dyDescent="0.2">
      <c r="A168" s="49" t="s">
        <v>111</v>
      </c>
      <c r="B168" s="25"/>
      <c r="C168" s="18">
        <f t="shared" si="68"/>
        <v>14969.3</v>
      </c>
      <c r="D168" s="14" t="e">
        <f t="shared" si="60"/>
        <v>#DIV/0!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4" t="s">
        <v>112</v>
      </c>
      <c r="B169" s="22"/>
      <c r="C169" s="18">
        <f t="shared" si="68"/>
        <v>21911</v>
      </c>
      <c r="D169" s="14" t="e">
        <f t="shared" si="60"/>
        <v>#DIV/0!</v>
      </c>
      <c r="E169" s="152">
        <v>6857</v>
      </c>
      <c r="F169" s="88">
        <v>336</v>
      </c>
      <c r="G169" s="88">
        <v>205</v>
      </c>
      <c r="H169" s="88">
        <v>100</v>
      </c>
      <c r="I169" s="88">
        <v>42</v>
      </c>
      <c r="J169" s="88">
        <v>1722</v>
      </c>
      <c r="K169" s="88">
        <v>216</v>
      </c>
      <c r="L169" s="105">
        <v>158</v>
      </c>
      <c r="M169" s="105"/>
      <c r="N169" s="147"/>
      <c r="O169" s="152">
        <v>735</v>
      </c>
      <c r="P169" s="152">
        <v>1450</v>
      </c>
      <c r="Q169" s="105">
        <v>3309</v>
      </c>
      <c r="R169" s="105">
        <v>298</v>
      </c>
      <c r="S169" s="105">
        <v>2000</v>
      </c>
      <c r="T169" s="105"/>
      <c r="U169" s="105">
        <v>238</v>
      </c>
      <c r="V169" s="105">
        <v>522</v>
      </c>
      <c r="W169" s="105">
        <v>1508</v>
      </c>
      <c r="X169" s="105">
        <v>2215</v>
      </c>
      <c r="Y169" s="147"/>
    </row>
    <row r="170" spans="1:26" s="11" customFormat="1" ht="30" hidden="1" customHeight="1" x14ac:dyDescent="0.2">
      <c r="A170" s="29" t="s">
        <v>98</v>
      </c>
      <c r="B170" s="47"/>
      <c r="C170" s="18">
        <f t="shared" si="68"/>
        <v>247.04962381423564</v>
      </c>
      <c r="D170" s="14" t="e">
        <f t="shared" si="60"/>
        <v>#DIV/0!</v>
      </c>
      <c r="E170" s="52">
        <f t="shared" ref="E170:F170" si="75">E169/E168*10</f>
        <v>14.019627887957473</v>
      </c>
      <c r="F170" s="52">
        <f t="shared" si="75"/>
        <v>28</v>
      </c>
      <c r="G170" s="52">
        <f t="shared" ref="G170:J170" si="76">G169/G168*10</f>
        <v>10.25</v>
      </c>
      <c r="H170" s="52">
        <f t="shared" si="76"/>
        <v>10</v>
      </c>
      <c r="I170" s="52">
        <f t="shared" si="76"/>
        <v>6</v>
      </c>
      <c r="J170" s="52">
        <f t="shared" si="76"/>
        <v>8.0018587360594786</v>
      </c>
      <c r="K170" s="52">
        <f t="shared" ref="K170:L170" si="77">K169/K168*10</f>
        <v>18</v>
      </c>
      <c r="L170" s="52">
        <f t="shared" si="77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8">S169/S168*10</f>
        <v>28.571428571428573</v>
      </c>
      <c r="T170" s="52"/>
      <c r="U170" s="52">
        <f t="shared" ref="U170:X170" si="79">U169/U168*10</f>
        <v>14</v>
      </c>
      <c r="V170" s="52">
        <f t="shared" si="79"/>
        <v>10</v>
      </c>
      <c r="W170" s="52">
        <f t="shared" si="79"/>
        <v>13.32155477031802</v>
      </c>
      <c r="X170" s="52">
        <f t="shared" si="79"/>
        <v>19.829901521933749</v>
      </c>
      <c r="Y170" s="24"/>
    </row>
    <row r="171" spans="1:26" s="11" customFormat="1" ht="30" customHeight="1" x14ac:dyDescent="0.2">
      <c r="A171" s="49" t="s">
        <v>174</v>
      </c>
      <c r="B171" s="25"/>
      <c r="C171" s="18">
        <f t="shared" si="68"/>
        <v>1269</v>
      </c>
      <c r="D171" s="14"/>
      <c r="E171" s="33"/>
      <c r="F171" s="33"/>
      <c r="G171" s="33"/>
      <c r="H171" s="33"/>
      <c r="I171" s="33">
        <v>500</v>
      </c>
      <c r="J171" s="33"/>
      <c r="K171" s="33">
        <v>69</v>
      </c>
      <c r="L171" s="33"/>
      <c r="M171" s="33">
        <v>700</v>
      </c>
      <c r="N171" s="33"/>
      <c r="O171" s="33"/>
      <c r="P171" s="33"/>
      <c r="Q171" s="33"/>
      <c r="R171" s="33"/>
      <c r="S171" s="33"/>
      <c r="T171" s="24"/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/>
      <c r="C172" s="18">
        <f t="shared" si="68"/>
        <v>1189</v>
      </c>
      <c r="D172" s="14"/>
      <c r="E172" s="33"/>
      <c r="F172" s="24"/>
      <c r="G172" s="24"/>
      <c r="H172" s="24"/>
      <c r="I172" s="24">
        <v>700</v>
      </c>
      <c r="J172" s="24"/>
      <c r="K172" s="24">
        <v>69</v>
      </c>
      <c r="L172" s="34"/>
      <c r="M172" s="34">
        <v>420</v>
      </c>
      <c r="N172" s="24"/>
      <c r="O172" s="32"/>
      <c r="P172" s="34"/>
      <c r="Q172" s="34"/>
      <c r="R172" s="34"/>
      <c r="S172" s="34"/>
      <c r="T172" s="24"/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/>
      <c r="C173" s="18">
        <f t="shared" si="68"/>
        <v>30</v>
      </c>
      <c r="D173" s="14"/>
      <c r="E173" s="48"/>
      <c r="F173" s="48"/>
      <c r="G173" s="48"/>
      <c r="H173" s="48"/>
      <c r="I173" s="48">
        <f>I172/I171*10</f>
        <v>14</v>
      </c>
      <c r="J173" s="48"/>
      <c r="K173" s="48">
        <f>K172/K171*10</f>
        <v>10</v>
      </c>
      <c r="L173" s="48"/>
      <c r="M173" s="48">
        <f>M172/M171*10</f>
        <v>6</v>
      </c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1183.0999999999999</v>
      </c>
      <c r="D174" s="14">
        <f t="shared" si="60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2071.9499999999998</v>
      </c>
      <c r="D175" s="14">
        <f t="shared" si="60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135.97162851171382</v>
      </c>
      <c r="D176" s="14">
        <f t="shared" si="60"/>
        <v>6.0973824444714717</v>
      </c>
      <c r="E176" s="48"/>
      <c r="F176" s="48">
        <f t="shared" ref="F176:G176" si="80">F175/F174*10</f>
        <v>16</v>
      </c>
      <c r="G176" s="48">
        <f t="shared" si="80"/>
        <v>18</v>
      </c>
      <c r="H176" s="48"/>
      <c r="I176" s="48">
        <f t="shared" ref="I176" si="81">I175/I174*10</f>
        <v>5.34</v>
      </c>
      <c r="J176" s="48"/>
      <c r="K176" s="48"/>
      <c r="L176" s="48"/>
      <c r="M176" s="48"/>
      <c r="N176" s="48">
        <f t="shared" ref="N176" si="82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58</v>
      </c>
      <c r="D177" s="14">
        <f t="shared" si="60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85</v>
      </c>
      <c r="D178" s="14">
        <f t="shared" si="60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14.655172413793103</v>
      </c>
      <c r="D179" s="14">
        <f t="shared" si="60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867</v>
      </c>
      <c r="D180" s="14">
        <f t="shared" si="60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26430</v>
      </c>
      <c r="D181" s="14">
        <f t="shared" si="60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944.89208633093529</v>
      </c>
      <c r="D182" s="14">
        <f t="shared" si="60"/>
        <v>8.0137239486761107</v>
      </c>
      <c r="E182" s="52"/>
      <c r="F182" s="52"/>
      <c r="G182" s="52">
        <f t="shared" ref="G182" si="83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84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4867</v>
      </c>
      <c r="D183" s="14">
        <f t="shared" si="60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7275</v>
      </c>
      <c r="D184" s="14">
        <f t="shared" si="60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170.73548636935814</v>
      </c>
      <c r="D185" s="14">
        <f t="shared" si="60"/>
        <v>12.110237027481014</v>
      </c>
      <c r="E185" s="52">
        <f t="shared" ref="E185:G185" si="85">E184/E183*10</f>
        <v>20</v>
      </c>
      <c r="F185" s="52"/>
      <c r="G185" s="52">
        <f t="shared" si="85"/>
        <v>13.729372937293729</v>
      </c>
      <c r="H185" s="52"/>
      <c r="I185" s="52">
        <f t="shared" ref="I185:L185" si="86">I184/I183*10</f>
        <v>13.799999999999999</v>
      </c>
      <c r="J185" s="52">
        <f t="shared" si="86"/>
        <v>10.238853503184712</v>
      </c>
      <c r="K185" s="52">
        <f t="shared" si="86"/>
        <v>21.5625</v>
      </c>
      <c r="L185" s="52">
        <f t="shared" si="86"/>
        <v>16.46927374301676</v>
      </c>
      <c r="M185" s="52"/>
      <c r="N185" s="52"/>
      <c r="O185" s="52"/>
      <c r="P185" s="52"/>
      <c r="Q185" s="52"/>
      <c r="R185" s="52">
        <f t="shared" ref="R185" si="87">R184/R183*10</f>
        <v>9.9047619047619051</v>
      </c>
      <c r="S185" s="52"/>
      <c r="T185" s="52">
        <f t="shared" ref="T185:U185" si="88">T184/T183*10</f>
        <v>10</v>
      </c>
      <c r="U185" s="52">
        <f t="shared" si="88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68"/>
        <v>12695</v>
      </c>
      <c r="D186" s="14">
        <f t="shared" si="60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7</v>
      </c>
      <c r="D187" s="14" t="e">
        <f t="shared" si="60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customHeight="1" x14ac:dyDescent="0.2">
      <c r="A188" s="49" t="s">
        <v>194</v>
      </c>
      <c r="B188" s="22"/>
      <c r="C188" s="18">
        <f t="shared" si="68"/>
        <v>110</v>
      </c>
      <c r="D188" s="1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/>
      <c r="C189" s="18">
        <f t="shared" si="68"/>
        <v>165</v>
      </c>
      <c r="D189" s="1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/>
      <c r="C190" s="18">
        <f t="shared" si="68"/>
        <v>15</v>
      </c>
      <c r="D190" s="1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60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89">SUM(E192:Y192)</f>
        <v>51.5</v>
      </c>
      <c r="D192" s="14" t="e">
        <f t="shared" si="60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89"/>
        <v>42.22</v>
      </c>
      <c r="D193" s="14" t="e">
        <f t="shared" si="60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89"/>
        <v>67.19</v>
      </c>
      <c r="D194" s="14" t="e">
        <f t="shared" si="60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60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60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60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90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90"/>
        <v>1.1732036905939913</v>
      </c>
      <c r="E199" s="152"/>
      <c r="F199" s="152"/>
      <c r="G199" s="102"/>
      <c r="H199" s="102">
        <f t="shared" ref="H199" si="91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92">O198/O197*10</f>
        <v>5.2</v>
      </c>
      <c r="P199" s="102"/>
      <c r="Q199" s="102"/>
      <c r="R199" s="102">
        <f t="shared" ref="R199:T199" si="93">R198/R197*10</f>
        <v>16.700000000000003</v>
      </c>
      <c r="S199" s="102">
        <f t="shared" si="93"/>
        <v>11.210191082802549</v>
      </c>
      <c r="T199" s="102">
        <f t="shared" si="93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55908</v>
      </c>
      <c r="C200" s="25">
        <f>SUM(E200:Y200)</f>
        <v>67433.100000000006</v>
      </c>
      <c r="D200" s="14">
        <f t="shared" ref="D200:D209" si="94">C200/B200</f>
        <v>1.2061440223223869</v>
      </c>
      <c r="E200" s="88">
        <v>6800</v>
      </c>
      <c r="F200" s="88">
        <v>2113</v>
      </c>
      <c r="G200" s="88">
        <v>2700</v>
      </c>
      <c r="H200" s="88">
        <v>1760</v>
      </c>
      <c r="I200" s="88">
        <v>1394</v>
      </c>
      <c r="J200" s="88">
        <v>5820</v>
      </c>
      <c r="K200" s="88">
        <v>2567</v>
      </c>
      <c r="L200" s="88">
        <v>5051</v>
      </c>
      <c r="M200" s="88">
        <v>2050</v>
      </c>
      <c r="N200" s="88">
        <v>1375</v>
      </c>
      <c r="O200" s="88">
        <v>1763</v>
      </c>
      <c r="P200" s="88">
        <v>4040</v>
      </c>
      <c r="Q200" s="88">
        <v>5229</v>
      </c>
      <c r="R200" s="88">
        <v>2540</v>
      </c>
      <c r="S200" s="88">
        <v>6077</v>
      </c>
      <c r="T200" s="88">
        <v>1368.1</v>
      </c>
      <c r="U200" s="88">
        <v>2200</v>
      </c>
      <c r="V200" s="88">
        <v>1210</v>
      </c>
      <c r="W200" s="88">
        <v>4890</v>
      </c>
      <c r="X200" s="88">
        <v>4656</v>
      </c>
      <c r="Y200" s="88">
        <v>1830</v>
      </c>
    </row>
    <row r="201" spans="1:25" s="44" customFormat="1" ht="30" customHeight="1" x14ac:dyDescent="0.2">
      <c r="A201" s="12" t="s">
        <v>119</v>
      </c>
      <c r="B201" s="165">
        <f>B200/B203</f>
        <v>0.53245714285714285</v>
      </c>
      <c r="C201" s="165">
        <f>C200/C203</f>
        <v>0.64222000000000001</v>
      </c>
      <c r="D201" s="14">
        <f t="shared" si="94"/>
        <v>1.2061440223223867</v>
      </c>
      <c r="E201" s="160">
        <f>E200/E203</f>
        <v>0.91311937693030754</v>
      </c>
      <c r="F201" s="160">
        <f t="shared" ref="F201:Y201" si="95">F200/F203</f>
        <v>0.51713166911404795</v>
      </c>
      <c r="G201" s="160">
        <f t="shared" si="95"/>
        <v>0.49135577797998181</v>
      </c>
      <c r="H201" s="160">
        <f t="shared" si="95"/>
        <v>0.25882352941176473</v>
      </c>
      <c r="I201" s="160">
        <f t="shared" si="95"/>
        <v>0.41352714328092555</v>
      </c>
      <c r="J201" s="160">
        <f t="shared" si="95"/>
        <v>0.98644067796610169</v>
      </c>
      <c r="K201" s="160">
        <f t="shared" si="95"/>
        <v>0.59711560828099564</v>
      </c>
      <c r="L201" s="160">
        <f t="shared" si="95"/>
        <v>1</v>
      </c>
      <c r="M201" s="160">
        <f t="shared" si="95"/>
        <v>0.45343950453439502</v>
      </c>
      <c r="N201" s="160">
        <f t="shared" si="95"/>
        <v>0.61686855091969495</v>
      </c>
      <c r="O201" s="160">
        <f t="shared" si="95"/>
        <v>0.51852941176470591</v>
      </c>
      <c r="P201" s="160">
        <f t="shared" si="95"/>
        <v>0.5728058981993478</v>
      </c>
      <c r="Q201" s="160">
        <f t="shared" si="95"/>
        <v>0.7313286713286713</v>
      </c>
      <c r="R201" s="160">
        <f t="shared" si="95"/>
        <v>0.49716187120767275</v>
      </c>
      <c r="S201" s="160">
        <f t="shared" si="95"/>
        <v>0.79303144982382878</v>
      </c>
      <c r="T201" s="160">
        <f t="shared" si="95"/>
        <v>0.33490820073439409</v>
      </c>
      <c r="U201" s="160">
        <f t="shared" si="95"/>
        <v>0.66808381415122986</v>
      </c>
      <c r="V201" s="160">
        <f t="shared" si="95"/>
        <v>0.55000000000000004</v>
      </c>
      <c r="W201" s="160">
        <f t="shared" si="95"/>
        <v>0.80163934426229511</v>
      </c>
      <c r="X201" s="160">
        <f t="shared" si="95"/>
        <v>0.67468482828575571</v>
      </c>
      <c r="Y201" s="160">
        <f t="shared" si="95"/>
        <v>0.64278187565858802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7649</v>
      </c>
      <c r="D202" s="14"/>
      <c r="E202" s="9"/>
      <c r="F202" s="9"/>
      <c r="G202" s="9">
        <v>860</v>
      </c>
      <c r="H202" s="9"/>
      <c r="I202" s="9">
        <v>350</v>
      </c>
      <c r="J202" s="9">
        <v>2980</v>
      </c>
      <c r="K202" s="9">
        <v>405</v>
      </c>
      <c r="L202" s="9">
        <v>10</v>
      </c>
      <c r="M202" s="9">
        <v>416</v>
      </c>
      <c r="N202" s="9"/>
      <c r="O202" s="9">
        <v>478</v>
      </c>
      <c r="P202" s="9"/>
      <c r="Q202" s="9"/>
      <c r="R202" s="9"/>
      <c r="S202" s="9"/>
      <c r="T202" s="9"/>
      <c r="U202" s="9">
        <v>150</v>
      </c>
      <c r="V202" s="9"/>
      <c r="W202" s="9"/>
      <c r="X202" s="9">
        <v>2000</v>
      </c>
      <c r="Y202" s="9"/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94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/>
      <c r="C204" s="25">
        <f>SUM(E204:Y204)</f>
        <v>170</v>
      </c>
      <c r="D204" s="14"/>
      <c r="E204" s="88"/>
      <c r="F204" s="88"/>
      <c r="G204" s="88"/>
      <c r="H204" s="88"/>
      <c r="I204" s="88"/>
      <c r="J204" s="88"/>
      <c r="K204" s="88">
        <v>100</v>
      </c>
      <c r="L204" s="88"/>
      <c r="M204" s="88"/>
      <c r="N204" s="88"/>
      <c r="O204" s="88"/>
      <c r="P204" s="88"/>
      <c r="Q204" s="88"/>
      <c r="R204" s="88"/>
      <c r="S204" s="88">
        <v>70</v>
      </c>
      <c r="T204" s="88"/>
      <c r="U204" s="88"/>
      <c r="V204" s="88"/>
      <c r="W204" s="88"/>
      <c r="X204" s="88"/>
      <c r="Y204" s="88"/>
    </row>
    <row r="205" spans="1:25" s="11" customFormat="1" ht="30" customHeight="1" x14ac:dyDescent="0.2">
      <c r="A205" s="12" t="s">
        <v>52</v>
      </c>
      <c r="B205" s="79"/>
      <c r="C205" s="79">
        <f>C204/C203</f>
        <v>1.6190476190476191E-3</v>
      </c>
      <c r="D205" s="14"/>
      <c r="E205" s="15"/>
      <c r="F205" s="15"/>
      <c r="G205" s="15"/>
      <c r="H205" s="15"/>
      <c r="I205" s="15"/>
      <c r="J205" s="15"/>
      <c r="K205" s="15">
        <f t="shared" ref="K205:S205" si="96">K204/K203</f>
        <v>2.3261223540358224E-2</v>
      </c>
      <c r="L205" s="15"/>
      <c r="M205" s="15"/>
      <c r="N205" s="15"/>
      <c r="O205" s="15"/>
      <c r="P205" s="15"/>
      <c r="Q205" s="15"/>
      <c r="R205" s="15"/>
      <c r="S205" s="15">
        <f t="shared" si="96"/>
        <v>9.1348036017225628E-3</v>
      </c>
      <c r="T205" s="15"/>
      <c r="U205" s="15"/>
      <c r="V205" s="15"/>
      <c r="W205" s="15"/>
      <c r="X205" s="15"/>
      <c r="Y205" s="15"/>
    </row>
    <row r="206" spans="1:25" s="11" customFormat="1" ht="30" customHeight="1" x14ac:dyDescent="0.2">
      <c r="A206" s="10" t="s">
        <v>123</v>
      </c>
      <c r="B206" s="24"/>
      <c r="C206" s="24">
        <f>SUM(E206:Y206)</f>
        <v>70</v>
      </c>
      <c r="D206" s="14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>
        <v>70</v>
      </c>
      <c r="T206" s="9"/>
      <c r="U206" s="9"/>
      <c r="V206" s="9"/>
      <c r="W206" s="9"/>
      <c r="X206" s="9"/>
      <c r="Y206" s="9"/>
    </row>
    <row r="207" spans="1:25" s="11" customFormat="1" ht="30" customHeight="1" x14ac:dyDescent="0.2">
      <c r="A207" s="10" t="s">
        <v>124</v>
      </c>
      <c r="B207" s="24"/>
      <c r="C207" s="24">
        <f>SUM(E207:Y207)</f>
        <v>100</v>
      </c>
      <c r="D207" s="14"/>
      <c r="E207" s="9"/>
      <c r="F207" s="9"/>
      <c r="G207" s="9"/>
      <c r="H207" s="9"/>
      <c r="I207" s="9"/>
      <c r="J207" s="9"/>
      <c r="K207" s="9">
        <v>100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9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94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79823</v>
      </c>
      <c r="C210" s="25">
        <f>SUM(E210:Y210)</f>
        <v>86514.7</v>
      </c>
      <c r="D210" s="14">
        <f t="shared" ref="D210:D226" si="97">C210/B210</f>
        <v>1.0838317276975307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2486.1999999999998</v>
      </c>
      <c r="N210" s="33">
        <v>2754</v>
      </c>
      <c r="O210" s="33">
        <v>2567</v>
      </c>
      <c r="P210" s="33">
        <v>3980</v>
      </c>
      <c r="Q210" s="33">
        <v>5030</v>
      </c>
      <c r="R210" s="33">
        <v>2047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0.93200000000000005</v>
      </c>
      <c r="C211" s="46">
        <f>C210/C209</f>
        <v>1.0022210077650706</v>
      </c>
      <c r="D211" s="14">
        <f t="shared" si="97"/>
        <v>1.0753444289324792</v>
      </c>
      <c r="E211" s="66">
        <f t="shared" ref="E211:Y211" si="98">E210/E209</f>
        <v>1.0038071221339471</v>
      </c>
      <c r="F211" s="66">
        <f t="shared" si="98"/>
        <v>1.205217632440619</v>
      </c>
      <c r="G211" s="66">
        <f t="shared" si="98"/>
        <v>1.0006675089994517</v>
      </c>
      <c r="H211" s="66">
        <f t="shared" si="98"/>
        <v>0.77369224365200495</v>
      </c>
      <c r="I211" s="66">
        <f t="shared" si="98"/>
        <v>0.90046507441709933</v>
      </c>
      <c r="J211" s="66">
        <f t="shared" si="98"/>
        <v>1</v>
      </c>
      <c r="K211" s="66">
        <f t="shared" si="98"/>
        <v>1.1207714195384129</v>
      </c>
      <c r="L211" s="66">
        <f t="shared" si="98"/>
        <v>1.3202894666309299</v>
      </c>
      <c r="M211" s="66">
        <f t="shared" si="98"/>
        <v>1</v>
      </c>
      <c r="N211" s="66">
        <f t="shared" si="98"/>
        <v>0.99985477781004939</v>
      </c>
      <c r="O211" s="66">
        <f t="shared" si="98"/>
        <v>1.0036753206130749</v>
      </c>
      <c r="P211" s="66">
        <f t="shared" si="98"/>
        <v>1.0189191264944575</v>
      </c>
      <c r="Q211" s="66">
        <f t="shared" si="98"/>
        <v>0.97840886986967512</v>
      </c>
      <c r="R211" s="66">
        <f t="shared" si="98"/>
        <v>0.77187028657616896</v>
      </c>
      <c r="S211" s="66">
        <f t="shared" si="98"/>
        <v>1.2597204221440474</v>
      </c>
      <c r="T211" s="66">
        <f t="shared" si="98"/>
        <v>1</v>
      </c>
      <c r="U211" s="66">
        <f t="shared" si="98"/>
        <v>1.2243159799850953</v>
      </c>
      <c r="V211" s="66">
        <f t="shared" si="98"/>
        <v>0.99980732177263976</v>
      </c>
      <c r="W211" s="66">
        <f t="shared" si="98"/>
        <v>0.97430145803871859</v>
      </c>
      <c r="X211" s="66">
        <f t="shared" si="98"/>
        <v>0.99994816534104314</v>
      </c>
      <c r="Y211" s="66">
        <f t="shared" si="98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97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93371</v>
      </c>
      <c r="C216" s="25">
        <f>SUM(E216:Y216)</f>
        <v>90752</v>
      </c>
      <c r="D216" s="14">
        <f t="shared" si="97"/>
        <v>0.97195060564843472</v>
      </c>
      <c r="E216" s="24">
        <v>2500</v>
      </c>
      <c r="F216" s="24">
        <v>2680</v>
      </c>
      <c r="G216" s="24">
        <v>12898</v>
      </c>
      <c r="H216" s="24">
        <v>6183</v>
      </c>
      <c r="I216" s="24">
        <v>3534</v>
      </c>
      <c r="J216" s="24">
        <v>5210</v>
      </c>
      <c r="K216" s="24">
        <v>3550</v>
      </c>
      <c r="L216" s="24">
        <v>5339</v>
      </c>
      <c r="M216" s="24">
        <v>2392</v>
      </c>
      <c r="N216" s="24">
        <v>4360</v>
      </c>
      <c r="O216" s="24">
        <v>2115</v>
      </c>
      <c r="P216" s="24">
        <v>4843</v>
      </c>
      <c r="Q216" s="24">
        <v>7440</v>
      </c>
      <c r="R216" s="24">
        <v>1586</v>
      </c>
      <c r="S216" s="24">
        <v>2459</v>
      </c>
      <c r="T216" s="24">
        <v>2432</v>
      </c>
      <c r="U216" s="24">
        <v>2400</v>
      </c>
      <c r="V216" s="24">
        <v>787</v>
      </c>
      <c r="W216" s="24">
        <v>5874</v>
      </c>
      <c r="X216" s="24">
        <v>6120</v>
      </c>
      <c r="Y216" s="24">
        <v>6050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97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42016.950000000004</v>
      </c>
      <c r="C218" s="25">
        <f>C216*0.45</f>
        <v>40838.400000000001</v>
      </c>
      <c r="D218" s="14">
        <f t="shared" si="97"/>
        <v>0.97195060564843472</v>
      </c>
      <c r="E218" s="24">
        <f>E216*0.45</f>
        <v>1125</v>
      </c>
      <c r="F218" s="24">
        <f t="shared" ref="F218:X218" si="99">F216*0.45</f>
        <v>1206</v>
      </c>
      <c r="G218" s="24">
        <f t="shared" si="99"/>
        <v>5804.1</v>
      </c>
      <c r="H218" s="24">
        <f t="shared" si="99"/>
        <v>2782.35</v>
      </c>
      <c r="I218" s="24">
        <f t="shared" si="99"/>
        <v>1590.3</v>
      </c>
      <c r="J218" s="24">
        <f t="shared" si="99"/>
        <v>2344.5</v>
      </c>
      <c r="K218" s="24">
        <f t="shared" si="99"/>
        <v>1597.5</v>
      </c>
      <c r="L218" s="24">
        <f t="shared" si="99"/>
        <v>2402.5500000000002</v>
      </c>
      <c r="M218" s="24">
        <f t="shared" si="99"/>
        <v>1076.4000000000001</v>
      </c>
      <c r="N218" s="24">
        <f t="shared" si="99"/>
        <v>1962</v>
      </c>
      <c r="O218" s="24">
        <f t="shared" si="99"/>
        <v>951.75</v>
      </c>
      <c r="P218" s="24">
        <f t="shared" si="99"/>
        <v>2179.35</v>
      </c>
      <c r="Q218" s="24">
        <f t="shared" si="99"/>
        <v>3348</v>
      </c>
      <c r="R218" s="24">
        <f t="shared" si="99"/>
        <v>713.7</v>
      </c>
      <c r="S218" s="24">
        <f t="shared" si="99"/>
        <v>1106.55</v>
      </c>
      <c r="T218" s="24">
        <f t="shared" si="99"/>
        <v>1094.4000000000001</v>
      </c>
      <c r="U218" s="24">
        <f t="shared" si="99"/>
        <v>1080</v>
      </c>
      <c r="V218" s="24">
        <f t="shared" si="99"/>
        <v>354.15000000000003</v>
      </c>
      <c r="W218" s="24">
        <f t="shared" si="99"/>
        <v>2643.3</v>
      </c>
      <c r="X218" s="24">
        <f t="shared" si="99"/>
        <v>2754</v>
      </c>
      <c r="Y218" s="24">
        <f>Y216*0.45</f>
        <v>2722.5</v>
      </c>
      <c r="Z218" s="57"/>
    </row>
    <row r="219" spans="1:35" s="44" customFormat="1" ht="30" customHeight="1" collapsed="1" x14ac:dyDescent="0.2">
      <c r="A219" s="12" t="s">
        <v>133</v>
      </c>
      <c r="B219" s="46">
        <v>0.81</v>
      </c>
      <c r="C219" s="46">
        <f>C216/C217</f>
        <v>0.85920561497534576</v>
      </c>
      <c r="D219" s="14">
        <f t="shared" si="97"/>
        <v>1.0607476728090688</v>
      </c>
      <c r="E219" s="66">
        <f t="shared" ref="E219:Y219" si="100">E216/E217</f>
        <v>0.9840453448094888</v>
      </c>
      <c r="F219" s="66">
        <f t="shared" si="100"/>
        <v>0.8757597542644272</v>
      </c>
      <c r="G219" s="66">
        <f t="shared" si="100"/>
        <v>0.99998041078328992</v>
      </c>
      <c r="H219" s="66">
        <f t="shared" si="100"/>
        <v>0.68700000000000006</v>
      </c>
      <c r="I219" s="66">
        <f t="shared" si="100"/>
        <v>0.52857657887050569</v>
      </c>
      <c r="J219" s="66">
        <f t="shared" si="100"/>
        <v>1.1349163589153017</v>
      </c>
      <c r="K219" s="66">
        <f t="shared" si="100"/>
        <v>0.62404644921281471</v>
      </c>
      <c r="L219" s="66">
        <f t="shared" si="100"/>
        <v>0.70023467938808492</v>
      </c>
      <c r="M219" s="66">
        <f t="shared" si="100"/>
        <v>0.4770097645813231</v>
      </c>
      <c r="N219" s="66">
        <f t="shared" si="100"/>
        <v>1.0487061467649821</v>
      </c>
      <c r="O219" s="66">
        <f t="shared" si="100"/>
        <v>0.67734274119166205</v>
      </c>
      <c r="P219" s="66">
        <f t="shared" si="100"/>
        <v>0.9393115154975733</v>
      </c>
      <c r="Q219" s="66">
        <f t="shared" si="100"/>
        <v>2.657142857142857</v>
      </c>
      <c r="R219" s="66">
        <f t="shared" si="100"/>
        <v>0.49548736462093856</v>
      </c>
      <c r="S219" s="66">
        <f t="shared" si="100"/>
        <v>0.50791373246709615</v>
      </c>
      <c r="T219" s="66">
        <f t="shared" si="100"/>
        <v>0.73161340007701192</v>
      </c>
      <c r="U219" s="66">
        <f t="shared" si="100"/>
        <v>0.99585429545152759</v>
      </c>
      <c r="V219" s="66">
        <f t="shared" si="100"/>
        <v>0.69500456271525723</v>
      </c>
      <c r="W219" s="66">
        <f t="shared" si="100"/>
        <v>1.0083081570996979</v>
      </c>
      <c r="X219" s="66">
        <f t="shared" si="100"/>
        <v>1.1034980165885322</v>
      </c>
      <c r="Y219" s="66">
        <f t="shared" si="100"/>
        <v>0.86385252652352507</v>
      </c>
    </row>
    <row r="220" spans="1:35" s="111" customFormat="1" ht="30" customHeight="1" outlineLevel="1" x14ac:dyDescent="0.2">
      <c r="A220" s="49" t="s">
        <v>134</v>
      </c>
      <c r="B220" s="22">
        <v>254371</v>
      </c>
      <c r="C220" s="25">
        <f>SUM(E220:Y220)</f>
        <v>284597</v>
      </c>
      <c r="D220" s="14">
        <f t="shared" si="97"/>
        <v>1.1188264385484195</v>
      </c>
      <c r="E220" s="24">
        <v>570</v>
      </c>
      <c r="F220" s="24">
        <v>8600</v>
      </c>
      <c r="G220" s="24">
        <v>26922</v>
      </c>
      <c r="H220" s="24">
        <v>19728</v>
      </c>
      <c r="I220" s="24">
        <v>10226</v>
      </c>
      <c r="J220" s="24">
        <v>10150</v>
      </c>
      <c r="K220" s="24">
        <v>4754</v>
      </c>
      <c r="L220" s="24">
        <v>17050</v>
      </c>
      <c r="M220" s="24">
        <v>9784</v>
      </c>
      <c r="N220" s="24">
        <v>13300</v>
      </c>
      <c r="O220" s="24">
        <v>9340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37570</v>
      </c>
      <c r="U220" s="24">
        <v>4500</v>
      </c>
      <c r="V220" s="24">
        <v>1100</v>
      </c>
      <c r="W220" s="24">
        <v>9618</v>
      </c>
      <c r="X220" s="24">
        <v>43367</v>
      </c>
      <c r="Y220" s="24">
        <v>19310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97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76311.3</v>
      </c>
      <c r="C222" s="25">
        <f>C220*0.3</f>
        <v>85379.099999999991</v>
      </c>
      <c r="D222" s="14">
        <f t="shared" si="97"/>
        <v>1.1188264385484192</v>
      </c>
      <c r="E222" s="24">
        <f>E220*0.3</f>
        <v>171</v>
      </c>
      <c r="F222" s="24">
        <f t="shared" ref="F222:Y222" si="101">F220*0.3</f>
        <v>2580</v>
      </c>
      <c r="G222" s="24">
        <f t="shared" si="101"/>
        <v>8076.5999999999995</v>
      </c>
      <c r="H222" s="24">
        <f t="shared" si="101"/>
        <v>5918.4</v>
      </c>
      <c r="I222" s="24">
        <f t="shared" si="101"/>
        <v>3067.7999999999997</v>
      </c>
      <c r="J222" s="24">
        <f t="shared" si="101"/>
        <v>3045</v>
      </c>
      <c r="K222" s="24">
        <f t="shared" si="101"/>
        <v>1426.2</v>
      </c>
      <c r="L222" s="24">
        <f t="shared" si="101"/>
        <v>5115</v>
      </c>
      <c r="M222" s="24">
        <f t="shared" si="101"/>
        <v>2935.2</v>
      </c>
      <c r="N222" s="24">
        <f t="shared" si="101"/>
        <v>3990</v>
      </c>
      <c r="O222" s="24">
        <f t="shared" si="101"/>
        <v>2802</v>
      </c>
      <c r="P222" s="24">
        <f t="shared" si="101"/>
        <v>6495</v>
      </c>
      <c r="Q222" s="24">
        <f t="shared" si="101"/>
        <v>572.4</v>
      </c>
      <c r="R222" s="24">
        <f t="shared" si="101"/>
        <v>1155</v>
      </c>
      <c r="S222" s="24">
        <f t="shared" si="101"/>
        <v>3390</v>
      </c>
      <c r="T222" s="24">
        <f t="shared" si="101"/>
        <v>11271</v>
      </c>
      <c r="U222" s="24">
        <f t="shared" si="101"/>
        <v>1350</v>
      </c>
      <c r="V222" s="24">
        <f t="shared" si="101"/>
        <v>330</v>
      </c>
      <c r="W222" s="24">
        <f t="shared" si="101"/>
        <v>2885.4</v>
      </c>
      <c r="X222" s="24">
        <f t="shared" si="101"/>
        <v>13010.1</v>
      </c>
      <c r="Y222" s="24">
        <f t="shared" si="101"/>
        <v>5793</v>
      </c>
    </row>
    <row r="223" spans="1:35" s="56" customFormat="1" ht="30" customHeight="1" collapsed="1" x14ac:dyDescent="0.2">
      <c r="A223" s="12" t="s">
        <v>133</v>
      </c>
      <c r="B223" s="8">
        <v>0.88900000000000001</v>
      </c>
      <c r="C223" s="8">
        <f>C220/C221</f>
        <v>0.9438555879095003</v>
      </c>
      <c r="D223" s="14">
        <f t="shared" si="97"/>
        <v>1.0617048232952759</v>
      </c>
      <c r="E223" s="160">
        <f t="shared" ref="E223:Y223" si="102">E220/E221</f>
        <v>0.78512396694214881</v>
      </c>
      <c r="F223" s="160">
        <f t="shared" si="102"/>
        <v>1.0407842188067289</v>
      </c>
      <c r="G223" s="160">
        <f t="shared" si="102"/>
        <v>1.0088435883984113</v>
      </c>
      <c r="H223" s="87">
        <f t="shared" si="102"/>
        <v>1.0260037445392136</v>
      </c>
      <c r="I223" s="87">
        <f t="shared" si="102"/>
        <v>1.124230430958663</v>
      </c>
      <c r="J223" s="87">
        <f t="shared" si="102"/>
        <v>0.84576285309557542</v>
      </c>
      <c r="K223" s="87">
        <f t="shared" si="102"/>
        <v>1.3582857142857143</v>
      </c>
      <c r="L223" s="87">
        <f t="shared" si="102"/>
        <v>0.90140100449378802</v>
      </c>
      <c r="M223" s="87">
        <f t="shared" si="102"/>
        <v>0.70739642831320948</v>
      </c>
      <c r="N223" s="87">
        <f t="shared" si="102"/>
        <v>0.93065565740675948</v>
      </c>
      <c r="O223" s="87">
        <f t="shared" si="102"/>
        <v>1.2344699973565953</v>
      </c>
      <c r="P223" s="87">
        <f t="shared" si="102"/>
        <v>1.4295146913172665</v>
      </c>
      <c r="Q223" s="87">
        <f t="shared" si="102"/>
        <v>0.57993920972644375</v>
      </c>
      <c r="R223" s="87">
        <f t="shared" si="102"/>
        <v>1.02803738317757</v>
      </c>
      <c r="S223" s="87">
        <f t="shared" si="102"/>
        <v>1.0796866042423083</v>
      </c>
      <c r="T223" s="87">
        <f t="shared" si="102"/>
        <v>0.62789337344363672</v>
      </c>
      <c r="U223" s="87">
        <f t="shared" si="102"/>
        <v>1.0893246187363834</v>
      </c>
      <c r="V223" s="87">
        <f t="shared" si="102"/>
        <v>1.9434628975265018</v>
      </c>
      <c r="W223" s="87">
        <f t="shared" si="102"/>
        <v>1.2948303715670437</v>
      </c>
      <c r="X223" s="87">
        <f t="shared" si="102"/>
        <v>1.0176463686495365</v>
      </c>
      <c r="Y223" s="87">
        <f t="shared" si="102"/>
        <v>0.95584595584595589</v>
      </c>
    </row>
    <row r="224" spans="1:35" s="111" customFormat="1" ht="30" customHeight="1" outlineLevel="1" x14ac:dyDescent="0.2">
      <c r="A224" s="49" t="s">
        <v>135</v>
      </c>
      <c r="B224" s="22">
        <v>13882</v>
      </c>
      <c r="C224" s="25">
        <f>SUM(E224:Y224)</f>
        <v>11760</v>
      </c>
      <c r="D224" s="8">
        <f t="shared" si="97"/>
        <v>0.84714018153003889</v>
      </c>
      <c r="E224" s="159"/>
      <c r="F224" s="158"/>
      <c r="G224" s="159"/>
      <c r="H224" s="157">
        <v>1000</v>
      </c>
      <c r="I224" s="157">
        <v>3500</v>
      </c>
      <c r="J224" s="158">
        <v>560</v>
      </c>
      <c r="K224" s="158">
        <v>3000</v>
      </c>
      <c r="L224" s="159"/>
      <c r="M224" s="158"/>
      <c r="N224" s="158"/>
      <c r="O224" s="159"/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97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2234.4</v>
      </c>
      <c r="D226" s="8">
        <f t="shared" si="97"/>
        <v>2.6318021201413431</v>
      </c>
      <c r="E226" s="159"/>
      <c r="F226" s="159">
        <f t="shared" ref="F226:Y226" si="103">F224*0.19</f>
        <v>0</v>
      </c>
      <c r="G226" s="159">
        <f t="shared" si="103"/>
        <v>0</v>
      </c>
      <c r="H226" s="159">
        <f t="shared" si="103"/>
        <v>190</v>
      </c>
      <c r="I226" s="159">
        <f t="shared" si="103"/>
        <v>665</v>
      </c>
      <c r="J226" s="159">
        <f t="shared" si="103"/>
        <v>106.4</v>
      </c>
      <c r="K226" s="159">
        <f t="shared" si="103"/>
        <v>570</v>
      </c>
      <c r="L226" s="159">
        <f t="shared" si="103"/>
        <v>0</v>
      </c>
      <c r="M226" s="159">
        <f t="shared" si="103"/>
        <v>0</v>
      </c>
      <c r="N226" s="159">
        <f t="shared" si="103"/>
        <v>0</v>
      </c>
      <c r="O226" s="159">
        <f t="shared" si="103"/>
        <v>0</v>
      </c>
      <c r="P226" s="159">
        <f t="shared" si="103"/>
        <v>608</v>
      </c>
      <c r="Q226" s="159">
        <f t="shared" si="103"/>
        <v>0</v>
      </c>
      <c r="R226" s="159">
        <f t="shared" si="103"/>
        <v>0</v>
      </c>
      <c r="S226" s="159">
        <f t="shared" si="103"/>
        <v>95</v>
      </c>
      <c r="T226" s="159">
        <f t="shared" si="103"/>
        <v>0</v>
      </c>
      <c r="U226" s="159">
        <f t="shared" si="103"/>
        <v>0</v>
      </c>
      <c r="V226" s="159"/>
      <c r="W226" s="159">
        <f t="shared" si="103"/>
        <v>0</v>
      </c>
      <c r="X226" s="159">
        <f t="shared" si="103"/>
        <v>0</v>
      </c>
      <c r="Y226" s="159">
        <f t="shared" si="103"/>
        <v>0</v>
      </c>
    </row>
    <row r="227" spans="1:25" s="56" customFormat="1" ht="30" customHeight="1" collapsed="1" x14ac:dyDescent="0.2">
      <c r="A227" s="12" t="s">
        <v>137</v>
      </c>
      <c r="B227" s="8">
        <v>5.1999999999999998E-2</v>
      </c>
      <c r="C227" s="8">
        <f>C224/C225</f>
        <v>4.3903367791503806E-2</v>
      </c>
      <c r="D227" s="8">
        <f>C227/B227</f>
        <v>0.84429553445199634</v>
      </c>
      <c r="E227" s="160"/>
      <c r="F227" s="160"/>
      <c r="G227" s="160"/>
      <c r="H227" s="160">
        <f>H224/H225</f>
        <v>3.9840637450199202E-2</v>
      </c>
      <c r="I227" s="160">
        <f t="shared" ref="I227:S227" si="104">I224/I225</f>
        <v>0.50021437759039589</v>
      </c>
      <c r="J227" s="160">
        <f t="shared" si="104"/>
        <v>0.42682926829268292</v>
      </c>
      <c r="K227" s="160">
        <f t="shared" si="104"/>
        <v>0.81037277147487841</v>
      </c>
      <c r="L227" s="160"/>
      <c r="M227" s="160"/>
      <c r="N227" s="160"/>
      <c r="O227" s="160"/>
      <c r="P227" s="160">
        <f t="shared" si="104"/>
        <v>0.20545746388443017</v>
      </c>
      <c r="Q227" s="160"/>
      <c r="R227" s="160"/>
      <c r="S227" s="160">
        <f t="shared" si="104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100</v>
      </c>
      <c r="C228" s="25">
        <f>SUM(E228:Y228)</f>
        <v>12</v>
      </c>
      <c r="D228" s="8">
        <f t="shared" ref="D228:D233" si="105">C228/B228</f>
        <v>0.12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70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05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05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128460.29999999999</v>
      </c>
      <c r="D233" s="8">
        <f t="shared" si="105"/>
        <v>1.8242019312695255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106">G231+G229+G226+G222+G218</f>
        <v>13880.7</v>
      </c>
      <c r="H233" s="159">
        <f>H231+H229+H226+H222+H218</f>
        <v>8890.75</v>
      </c>
      <c r="I233" s="159">
        <f t="shared" si="106"/>
        <v>5323.0999999999995</v>
      </c>
      <c r="J233" s="159">
        <f t="shared" si="106"/>
        <v>5495.9</v>
      </c>
      <c r="K233" s="159">
        <f t="shared" si="106"/>
        <v>3593.7</v>
      </c>
      <c r="L233" s="159">
        <f t="shared" si="106"/>
        <v>7517.55</v>
      </c>
      <c r="M233" s="159">
        <f t="shared" si="106"/>
        <v>4011.6</v>
      </c>
      <c r="N233" s="159">
        <f t="shared" si="106"/>
        <v>5952</v>
      </c>
      <c r="O233" s="159">
        <f>O231+O229+O226+O222+O218</f>
        <v>3753.75</v>
      </c>
      <c r="P233" s="156">
        <f t="shared" si="106"/>
        <v>9290.75</v>
      </c>
      <c r="Q233" s="159">
        <f t="shared" si="106"/>
        <v>3920.4</v>
      </c>
      <c r="R233" s="159">
        <f t="shared" si="106"/>
        <v>1868.7</v>
      </c>
      <c r="S233" s="159">
        <f t="shared" si="106"/>
        <v>4591.55</v>
      </c>
      <c r="T233" s="159">
        <f t="shared" si="106"/>
        <v>12365.4</v>
      </c>
      <c r="U233" s="159">
        <f t="shared" si="106"/>
        <v>2430</v>
      </c>
      <c r="V233" s="159">
        <f t="shared" si="106"/>
        <v>684.15000000000009</v>
      </c>
      <c r="W233" s="159">
        <f t="shared" si="106"/>
        <v>5528.7000000000007</v>
      </c>
      <c r="X233" s="159">
        <f t="shared" si="106"/>
        <v>15764.1</v>
      </c>
      <c r="Y233" s="159">
        <f t="shared" si="106"/>
        <v>8515.5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17.100000000000001</v>
      </c>
      <c r="C235" s="47">
        <f>C233/C234*10</f>
        <v>17.438681038227632</v>
      </c>
      <c r="D235" s="8">
        <f>C235/B235</f>
        <v>1.0198059086682825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107">G233/G234*10</f>
        <v>21.499465638213838</v>
      </c>
      <c r="H235" s="155">
        <f>H233/H234*10</f>
        <v>12.083763727302381</v>
      </c>
      <c r="I235" s="155">
        <f t="shared" si="107"/>
        <v>20.008645316493755</v>
      </c>
      <c r="J235" s="155">
        <f t="shared" si="107"/>
        <v>19.554187717924997</v>
      </c>
      <c r="K235" s="155">
        <f>K233/K234*10</f>
        <v>28.694506547428933</v>
      </c>
      <c r="L235" s="155">
        <f>L233/L234*10</f>
        <v>11.963001273074475</v>
      </c>
      <c r="M235" s="155">
        <f>M233/M234*10</f>
        <v>13.061144754834928</v>
      </c>
      <c r="N235" s="155">
        <f t="shared" si="107"/>
        <v>19.851911146688014</v>
      </c>
      <c r="O235" s="155">
        <f>O233/O234*10</f>
        <v>18.753747002398082</v>
      </c>
      <c r="P235" s="155">
        <f t="shared" si="107"/>
        <v>24.987225001344736</v>
      </c>
      <c r="Q235" s="155">
        <f t="shared" si="107"/>
        <v>18.523908523908524</v>
      </c>
      <c r="R235" s="155">
        <f t="shared" si="107"/>
        <v>12.973479589003054</v>
      </c>
      <c r="S235" s="155">
        <f t="shared" si="107"/>
        <v>21.49702701437333</v>
      </c>
      <c r="T235" s="155">
        <f t="shared" si="107"/>
        <v>13.019499663072775</v>
      </c>
      <c r="U235" s="155">
        <f t="shared" si="107"/>
        <v>18.037410926365794</v>
      </c>
      <c r="V235" s="155">
        <f t="shared" si="107"/>
        <v>23.160121868652681</v>
      </c>
      <c r="W235" s="155">
        <f t="shared" si="107"/>
        <v>25.307607800054935</v>
      </c>
      <c r="X235" s="155">
        <f t="shared" si="107"/>
        <v>19.787987196384861</v>
      </c>
      <c r="Y235" s="155">
        <f>Y233/Y234*10</f>
        <v>16.157830822359681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3"/>
      <c r="B245" s="183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</row>
    <row r="246" spans="1:25" ht="20.25" hidden="1" customHeight="1" x14ac:dyDescent="0.25">
      <c r="A246" s="181"/>
      <c r="B246" s="182"/>
      <c r="C246" s="182"/>
      <c r="D246" s="182"/>
      <c r="E246" s="182"/>
      <c r="F246" s="182"/>
      <c r="G246" s="182"/>
      <c r="H246" s="182"/>
      <c r="I246" s="182"/>
      <c r="J246" s="182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26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2023-08-07T07:31:25Z</cp:lastPrinted>
  <dcterms:created xsi:type="dcterms:W3CDTF">2017-06-08T05:54:08Z</dcterms:created>
  <dcterms:modified xsi:type="dcterms:W3CDTF">2023-08-07T10:20:26Z</dcterms:modified>
</cp:coreProperties>
</file>