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<sst xmlns="http://schemas.openxmlformats.org/spreadsheetml/2006/main" count="88" uniqueCount="66">
  <si>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</si>
  <si>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2022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</si>
  <si>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</si>
  <si>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</si>
  <si>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</si>
  <si>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</si>
  <si>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</si>
  <si>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</si>
  <si>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</si>
  <si>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</si>
  <si>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</si>
  <si>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</si>
  <si>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</si>
  <si>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</si>
  <si>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</si>
  <si>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</si>
  <si>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</si>
  <si>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</si>
  <si>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</si>
  <si>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</si>
  <si>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</si>
  <si>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</si>
  <si>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</si>
  <si>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</si>
  <si>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</si>
  <si>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</si>
  <si>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</si>
  <si>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</si>
  <si>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</si>
  <si>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</si>
  <si>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</si>
  <si>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</si>
  <si>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</si>
  <si>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</si>
  <si>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</si>
  <si>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</si>
  <si>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</si>
  <si>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</si>
  <si>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</si>
  <si>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</si>
  <si>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</si>
  <si>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</si>
  <si>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</si>
  <si>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</si>
  <si>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</si>
  <si>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</si>
  <si>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</si>
  <si>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</si>
  <si>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</si>
  <si>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</si>
  <si>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</si>
  <si>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</si>
  <si>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</si>
  <si>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</si>
  <si>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</si>
  <si>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</si>
  <si>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</si>
  <si>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</si>
  <si>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</si>
  <si>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</si>
  <si>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</si>
  <si>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</si>
  <si>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</si>
  <si>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</si>
  <si>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пожаров и ущерба от них на 30 апреля 2023 года</t>
  </si>
  <si>
    <t xml:space="preserve"> пожаров и ущерба от них на 30 апреля 2023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</si>
</sst>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8" t="s">
        <v>65</v>
      </c>
      <c r="C2" s="38"/>
      <c r="D2" s="38"/>
      <c r="E2" s="38"/>
      <c r="F2" s="38"/>
      <c r="G2" s="38"/>
      <c r="H2" s="38"/>
    </row>
    <row r="3" spans="1:9" ht="15">
      <c r="A3" s="1"/>
      <c r="B3" s="38" t="s">
        <v>1</v>
      </c>
      <c r="C3" s="38"/>
      <c r="D3" s="38"/>
      <c r="E3" s="38"/>
      <c r="F3" s="38"/>
      <c r="G3" s="38"/>
      <c r="H3" s="38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9" t="s">
        <v>5</v>
      </c>
      <c r="C6" s="39"/>
      <c r="D6" s="40" t="s">
        <v>6</v>
      </c>
      <c r="E6" s="40"/>
      <c r="F6" s="40"/>
      <c r="G6" s="40"/>
      <c r="H6" s="40" t="s">
        <v>39</v>
      </c>
      <c r="I6" s="40"/>
      <c r="J6" s="40"/>
      <c r="K6" s="40"/>
      <c r="L6" s="34" t="s">
        <v>7</v>
      </c>
      <c r="M6" s="34"/>
      <c r="N6" s="34"/>
      <c r="O6" s="34"/>
    </row>
    <row r="7" spans="1:15" ht="12.75">
      <c r="A7" s="6"/>
      <c r="B7" s="35" t="s">
        <v>8</v>
      </c>
      <c r="C7" s="35"/>
      <c r="D7" s="7" t="s">
        <v>9</v>
      </c>
      <c r="E7" s="8" t="s">
        <v>10</v>
      </c>
      <c r="F7" s="8" t="s">
        <v>11</v>
      </c>
      <c r="G7" s="5" t="s">
        <v>12</v>
      </c>
      <c r="H7" s="7" t="s">
        <v>9</v>
      </c>
      <c r="I7" s="8" t="s">
        <v>10</v>
      </c>
      <c r="J7" s="8" t="s">
        <v>11</v>
      </c>
      <c r="K7" s="5" t="s">
        <v>12</v>
      </c>
      <c r="L7" s="8" t="s">
        <v>9</v>
      </c>
      <c r="M7" s="8" t="s">
        <v>10</v>
      </c>
      <c r="N7" s="8" t="s">
        <v>11</v>
      </c>
      <c r="O7" s="5" t="s">
        <v>12</v>
      </c>
    </row>
    <row r="8" spans="1:15" ht="12.75">
      <c r="A8" s="6">
        <v>1</v>
      </c>
      <c r="B8" s="36" t="s">
        <v>13</v>
      </c>
      <c r="C8" s="36"/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f aca="true" t="shared" si="0" ref="L8:O12">H8-D8</f>
        <v>1</v>
      </c>
      <c r="M8" s="9">
        <f t="shared" si="0"/>
        <v>1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14</v>
      </c>
      <c r="C9" s="9"/>
      <c r="D9" s="9">
        <v>2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9">
        <v>0</v>
      </c>
      <c r="K9" s="11">
        <v>0</v>
      </c>
      <c r="L9" s="9">
        <f t="shared" si="0"/>
        <v>-2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15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1000</v>
      </c>
      <c r="L10" s="9">
        <f t="shared" si="0"/>
        <v>2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16</v>
      </c>
      <c r="C11" s="9"/>
      <c r="D11" s="12">
        <v>2</v>
      </c>
      <c r="E11" s="12">
        <v>0</v>
      </c>
      <c r="F11" s="12">
        <v>0</v>
      </c>
      <c r="G11" s="9">
        <v>200000</v>
      </c>
      <c r="H11" s="9">
        <v>2</v>
      </c>
      <c r="I11" s="9">
        <v>0</v>
      </c>
      <c r="J11" s="9">
        <v>0</v>
      </c>
      <c r="K11" s="11">
        <f>230000</f>
        <v>230000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7" t="s">
        <v>17</v>
      </c>
      <c r="C12" s="37"/>
      <c r="D12" s="9">
        <v>1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f t="shared" si="0"/>
        <v>0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18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f>150000</f>
        <v>150000</v>
      </c>
      <c r="L14" s="9">
        <f aca="true" t="shared" si="1" ref="L14:O16">H14-D14</f>
        <v>1</v>
      </c>
      <c r="M14" s="9">
        <f t="shared" si="1"/>
        <v>0</v>
      </c>
      <c r="N14" s="9">
        <f t="shared" si="1"/>
        <v>0</v>
      </c>
      <c r="O14" s="9">
        <f t="shared" si="1"/>
        <v>150000</v>
      </c>
    </row>
    <row r="15" spans="1:15" ht="12.75">
      <c r="A15" s="9">
        <v>7</v>
      </c>
      <c r="B15" s="9" t="s">
        <v>19</v>
      </c>
      <c r="C15" s="9"/>
      <c r="D15" s="9">
        <v>2</v>
      </c>
      <c r="E15" s="9">
        <v>1</v>
      </c>
      <c r="F15" s="9">
        <v>0</v>
      </c>
      <c r="G15" s="9">
        <v>0</v>
      </c>
      <c r="H15" s="9">
        <v>3</v>
      </c>
      <c r="I15" s="9">
        <v>0</v>
      </c>
      <c r="J15" s="9">
        <v>0</v>
      </c>
      <c r="K15" s="9">
        <v>0</v>
      </c>
      <c r="L15" s="9">
        <f t="shared" si="1"/>
        <v>1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20</v>
      </c>
      <c r="C16" s="9"/>
      <c r="D16" s="9">
        <v>1</v>
      </c>
      <c r="E16" s="9">
        <v>0</v>
      </c>
      <c r="F16" s="9">
        <v>1</v>
      </c>
      <c r="G16" s="9">
        <f>200000</f>
        <v>200000</v>
      </c>
      <c r="H16" s="9">
        <v>1</v>
      </c>
      <c r="I16" s="9">
        <v>0</v>
      </c>
      <c r="J16" s="9">
        <v>0</v>
      </c>
      <c r="K16" s="11">
        <v>0</v>
      </c>
      <c r="L16" s="9">
        <f t="shared" si="1"/>
        <v>0</v>
      </c>
      <c r="M16" s="9">
        <f t="shared" si="1"/>
        <v>0</v>
      </c>
      <c r="N16" s="9">
        <f t="shared" si="1"/>
        <v>-1</v>
      </c>
      <c r="O16" s="9">
        <f t="shared" si="1"/>
        <v>-200000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21</v>
      </c>
      <c r="C18" s="9"/>
      <c r="D18" s="13">
        <v>2</v>
      </c>
      <c r="E18" s="9">
        <v>0</v>
      </c>
      <c r="F18" s="9">
        <v>0</v>
      </c>
      <c r="G18" s="9">
        <f>230000</f>
        <v>230000</v>
      </c>
      <c r="H18" s="9">
        <v>2</v>
      </c>
      <c r="I18" s="9">
        <v>0</v>
      </c>
      <c r="J18" s="9">
        <v>0</v>
      </c>
      <c r="K18" s="9">
        <v>0</v>
      </c>
      <c r="L18" s="9">
        <f aca="true" t="shared" si="2" ref="L18:O22">H18-D18</f>
        <v>0</v>
      </c>
      <c r="M18" s="9">
        <f t="shared" si="2"/>
        <v>0</v>
      </c>
      <c r="N18" s="9">
        <f t="shared" si="2"/>
        <v>0</v>
      </c>
      <c r="O18" s="9">
        <f t="shared" si="2"/>
        <v>-230000</v>
      </c>
    </row>
    <row r="19" spans="1:15" ht="12.75">
      <c r="A19" s="9">
        <v>10</v>
      </c>
      <c r="B19" s="9" t="s">
        <v>22</v>
      </c>
      <c r="C19" s="9"/>
      <c r="D19" s="9">
        <v>2</v>
      </c>
      <c r="E19" s="9">
        <v>0</v>
      </c>
      <c r="F19" s="9">
        <v>1</v>
      </c>
      <c r="G19" s="9">
        <f>490000</f>
        <v>490000</v>
      </c>
      <c r="H19" s="9">
        <v>2</v>
      </c>
      <c r="I19" s="11">
        <v>0</v>
      </c>
      <c r="J19" s="9">
        <v>0</v>
      </c>
      <c r="K19" s="11">
        <v>0</v>
      </c>
      <c r="L19" s="9">
        <f t="shared" si="2"/>
        <v>0</v>
      </c>
      <c r="M19" s="9">
        <f t="shared" si="2"/>
        <v>0</v>
      </c>
      <c r="N19" s="9">
        <f t="shared" si="2"/>
        <v>-1</v>
      </c>
      <c r="O19" s="9">
        <f t="shared" si="2"/>
        <v>-490000</v>
      </c>
    </row>
    <row r="20" spans="1:15" ht="12.75">
      <c r="A20" s="9">
        <v>11</v>
      </c>
      <c r="B20" s="9" t="s">
        <v>23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f>500000</f>
        <v>500000</v>
      </c>
      <c r="L20" s="9">
        <f t="shared" si="2"/>
        <v>1</v>
      </c>
      <c r="M20" s="9">
        <f t="shared" si="2"/>
        <v>0</v>
      </c>
      <c r="N20" s="9">
        <f t="shared" si="2"/>
        <v>0</v>
      </c>
      <c r="O20" s="9">
        <f t="shared" si="2"/>
        <v>500000</v>
      </c>
    </row>
    <row r="21" spans="1:15" ht="12.75">
      <c r="A21" s="9">
        <v>12</v>
      </c>
      <c r="B21" s="9" t="s">
        <v>24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1</v>
      </c>
      <c r="I21" s="9">
        <v>0</v>
      </c>
      <c r="J21" s="9">
        <v>0</v>
      </c>
      <c r="K21" s="9">
        <v>0</v>
      </c>
      <c r="L21" s="9">
        <f t="shared" si="2"/>
        <v>1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25</v>
      </c>
      <c r="C22" s="9"/>
      <c r="D22" s="9">
        <v>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-3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26</v>
      </c>
      <c r="C24" s="9"/>
      <c r="D24" s="9">
        <v>1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f>200000</f>
        <v>200000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0</v>
      </c>
      <c r="O24" s="9">
        <f t="shared" si="3"/>
        <v>200000</v>
      </c>
    </row>
    <row r="25" spans="1:15" ht="12.75">
      <c r="A25" s="9">
        <v>15</v>
      </c>
      <c r="B25" s="9" t="s">
        <v>27</v>
      </c>
      <c r="C25" s="9"/>
      <c r="D25" s="9">
        <v>4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-4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29</v>
      </c>
      <c r="C28" s="4"/>
      <c r="D28" s="9">
        <v>7</v>
      </c>
      <c r="E28" s="9">
        <v>1</v>
      </c>
      <c r="F28" s="9">
        <v>1</v>
      </c>
      <c r="G28" s="9">
        <f>15053+15053+15000</f>
        <v>45106</v>
      </c>
      <c r="H28" s="11">
        <v>3</v>
      </c>
      <c r="I28" s="11">
        <v>0</v>
      </c>
      <c r="J28" s="9">
        <v>0</v>
      </c>
      <c r="K28" s="11">
        <f>240000</f>
        <v>240000</v>
      </c>
      <c r="L28" s="9">
        <f aca="true" t="shared" si="4" ref="L28:O29">H28-D28</f>
        <v>-4</v>
      </c>
      <c r="M28" s="9">
        <f t="shared" si="4"/>
        <v>-1</v>
      </c>
      <c r="N28" s="9">
        <f t="shared" si="4"/>
        <v>-1</v>
      </c>
      <c r="O28" s="9">
        <f t="shared" si="4"/>
        <v>194894</v>
      </c>
    </row>
    <row r="29" spans="1:15" s="18" customFormat="1" ht="12.75">
      <c r="A29" s="15"/>
      <c r="B29" s="15" t="s">
        <v>30</v>
      </c>
      <c r="C29" s="16"/>
      <c r="D29" s="17">
        <f>D8+D9+D10+D11+D12+D14+D15+D16+D18+D19+D20+D21+D22+D24+D25+D26+D28</f>
        <v>27</v>
      </c>
      <c r="E29" s="17">
        <f>E8+E9+E10+E11+E12+E14+E15+E16+E18+E19+E20+E21+E22+E24+E25+E26+E28</f>
        <v>3</v>
      </c>
      <c r="F29" s="17">
        <f>F8+F9+F10+F11+F12+F14+F15+F16+F18+F19+F20+F21+F22+F24+F25+F26+F28</f>
        <v>4</v>
      </c>
      <c r="G29" s="17">
        <f>G8+G9+G10+G11+G12+G14+G15+G16+G18+G19+G20+G21+G22+G24+G25+G26+G28</f>
        <v>1165106</v>
      </c>
      <c r="H29" s="17">
        <f>H8+H9+H10+H11+H12+H14+H15+H16+H18+H19+H20+H21+H22+H24+H25+H26+H28</f>
        <v>21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1321000</v>
      </c>
      <c r="L29" s="9">
        <f t="shared" si="4"/>
        <v>-6</v>
      </c>
      <c r="M29" s="9">
        <f t="shared" si="4"/>
        <v>-2</v>
      </c>
      <c r="N29" s="9">
        <f t="shared" si="4"/>
        <v>-4</v>
      </c>
      <c r="O29" s="9">
        <f t="shared" si="4"/>
        <v>155894</v>
      </c>
    </row>
    <row r="32" spans="3:9" ht="15">
      <c r="C32" s="19" t="s">
        <v>31</v>
      </c>
      <c r="D32" s="19"/>
      <c r="E32" s="19"/>
      <c r="F32" s="19"/>
      <c r="G32" s="19"/>
      <c r="H32" s="19"/>
      <c r="I32" s="19"/>
    </row>
    <row r="33" spans="3:9" ht="15">
      <c r="C33" s="20" t="s">
        <v>32</v>
      </c>
      <c r="D33" s="19"/>
      <c r="E33" s="19"/>
      <c r="F33" s="19"/>
      <c r="G33" s="19"/>
      <c r="I33" s="19"/>
    </row>
    <row r="34" spans="3:8" ht="15">
      <c r="C34" s="19" t="s">
        <v>33</v>
      </c>
      <c r="H34" s="19" t="s">
        <v>34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F23" sqref="F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35</v>
      </c>
      <c r="B2" s="41" t="s">
        <v>64</v>
      </c>
      <c r="C2" s="41"/>
      <c r="D2" s="41"/>
      <c r="E2" s="41"/>
      <c r="F2" s="41"/>
      <c r="G2" s="41"/>
      <c r="H2" s="41"/>
      <c r="I2" s="41"/>
    </row>
    <row r="3" spans="1:9" s="23" customFormat="1" ht="15">
      <c r="A3" s="21"/>
      <c r="B3" s="41" t="s">
        <v>36</v>
      </c>
      <c r="C3" s="41"/>
      <c r="D3" s="41"/>
      <c r="E3" s="41"/>
      <c r="F3" s="41"/>
      <c r="G3" s="41"/>
      <c r="H3" s="41"/>
      <c r="I3" s="21"/>
    </row>
    <row r="4" spans="1:9" s="23" customFormat="1" ht="15">
      <c r="A4" s="21"/>
      <c r="B4" s="22"/>
      <c r="C4" s="22" t="s">
        <v>37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2" t="s">
        <v>38</v>
      </c>
      <c r="C6" s="42"/>
      <c r="D6" s="43" t="s">
        <v>6</v>
      </c>
      <c r="E6" s="43"/>
      <c r="F6" s="40" t="s">
        <v>39</v>
      </c>
      <c r="G6" s="40"/>
      <c r="H6" s="34" t="s">
        <v>40</v>
      </c>
      <c r="I6" s="34"/>
    </row>
    <row r="7" spans="1:9" ht="12.75">
      <c r="A7" s="6"/>
      <c r="B7" s="44" t="s">
        <v>41</v>
      </c>
      <c r="C7" s="44"/>
      <c r="D7" s="25" t="s">
        <v>9</v>
      </c>
      <c r="E7" s="9" t="s">
        <v>12</v>
      </c>
      <c r="F7" s="26" t="s">
        <v>9</v>
      </c>
      <c r="G7" s="9" t="s">
        <v>12</v>
      </c>
      <c r="H7" s="9" t="s">
        <v>9</v>
      </c>
      <c r="I7" s="9" t="s">
        <v>12</v>
      </c>
    </row>
    <row r="8" spans="1:9" ht="12.75">
      <c r="A8" s="6">
        <v>1</v>
      </c>
      <c r="B8" s="37" t="s">
        <v>42</v>
      </c>
      <c r="C8" s="37"/>
      <c r="D8" s="9">
        <v>14</v>
      </c>
      <c r="E8" s="9">
        <f>200000+200000+490000+230000</f>
        <v>1120000</v>
      </c>
      <c r="F8" s="9">
        <v>11</v>
      </c>
      <c r="G8" s="9">
        <f>150000+230000+200000+1000+500000+240000</f>
        <v>1321000</v>
      </c>
      <c r="H8" s="9">
        <f aca="true" t="shared" si="0" ref="H8:H14">F8-D8</f>
        <v>-3</v>
      </c>
      <c r="I8" s="27">
        <f aca="true" t="shared" si="1" ref="I8:I14">G8-E8</f>
        <v>201000</v>
      </c>
    </row>
    <row r="9" spans="1:9" ht="12.75">
      <c r="A9" s="6">
        <v>2</v>
      </c>
      <c r="B9" s="28" t="s">
        <v>43</v>
      </c>
      <c r="C9" s="29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7">
        <f t="shared" si="1"/>
        <v>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7">
        <f t="shared" si="1"/>
        <v>0</v>
      </c>
    </row>
    <row r="11" spans="1:9" ht="12.75">
      <c r="A11" s="9">
        <v>4</v>
      </c>
      <c r="B11" s="45" t="s">
        <v>45</v>
      </c>
      <c r="C11" s="45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46</v>
      </c>
      <c r="C12" s="31"/>
      <c r="D12" s="9">
        <v>1</v>
      </c>
      <c r="E12" s="9">
        <v>0</v>
      </c>
      <c r="F12" s="9">
        <v>1</v>
      </c>
      <c r="G12" s="9">
        <v>0</v>
      </c>
      <c r="H12" s="9">
        <f t="shared" si="0"/>
        <v>0</v>
      </c>
      <c r="I12" s="27">
        <f t="shared" si="1"/>
        <v>0</v>
      </c>
    </row>
    <row r="13" spans="1:9" ht="12.75">
      <c r="A13" s="9">
        <v>6</v>
      </c>
      <c r="B13" s="37" t="s">
        <v>47</v>
      </c>
      <c r="C13" s="37"/>
      <c r="D13" s="9">
        <v>7</v>
      </c>
      <c r="E13" s="9">
        <v>0</v>
      </c>
      <c r="F13" s="9">
        <v>9</v>
      </c>
      <c r="G13" s="11">
        <v>0</v>
      </c>
      <c r="H13" s="9">
        <f t="shared" si="0"/>
        <v>2</v>
      </c>
      <c r="I13" s="27">
        <f t="shared" si="1"/>
        <v>0</v>
      </c>
    </row>
    <row r="14" spans="1:9" ht="12.75">
      <c r="A14" s="9">
        <v>7</v>
      </c>
      <c r="B14" s="28" t="s">
        <v>48</v>
      </c>
      <c r="C14" s="29"/>
      <c r="D14" s="9">
        <v>5</v>
      </c>
      <c r="E14" s="9">
        <f>15053+15053+15000</f>
        <v>45106</v>
      </c>
      <c r="F14" s="9">
        <v>0</v>
      </c>
      <c r="G14" s="11">
        <v>0</v>
      </c>
      <c r="H14" s="9">
        <f t="shared" si="0"/>
        <v>-5</v>
      </c>
      <c r="I14" s="27">
        <f t="shared" si="1"/>
        <v>-45106</v>
      </c>
    </row>
    <row r="15" spans="1:9" ht="12.75">
      <c r="A15" s="9"/>
      <c r="B15" s="37"/>
      <c r="C15" s="37"/>
      <c r="D15" s="9">
        <f aca="true" t="shared" si="2" ref="D15:I15">SUM(D8:D14)</f>
        <v>27</v>
      </c>
      <c r="E15" s="9">
        <f t="shared" si="2"/>
        <v>1165106</v>
      </c>
      <c r="F15" s="9">
        <f t="shared" si="2"/>
        <v>21</v>
      </c>
      <c r="G15" s="9">
        <f t="shared" si="2"/>
        <v>1321000</v>
      </c>
      <c r="H15" s="9">
        <f t="shared" si="2"/>
        <v>-6</v>
      </c>
      <c r="I15" s="9">
        <f t="shared" si="2"/>
        <v>155894</v>
      </c>
    </row>
    <row r="16" spans="1:9" ht="12.7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50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3" ref="H18:H29">F18-D18</f>
        <v>0</v>
      </c>
      <c r="I18" s="27">
        <f aca="true" t="shared" si="4" ref="I18:I29">G18-E18</f>
        <v>0</v>
      </c>
    </row>
    <row r="19" spans="1:9" ht="12.75">
      <c r="A19" s="9">
        <v>2</v>
      </c>
      <c r="B19" s="9" t="s">
        <v>51</v>
      </c>
      <c r="C19" s="9"/>
      <c r="D19" s="9">
        <v>6</v>
      </c>
      <c r="E19" s="9">
        <f>200000+15053+490000+15053+230000</f>
        <v>950106</v>
      </c>
      <c r="F19" s="11">
        <v>5</v>
      </c>
      <c r="G19" s="11">
        <f>150000+230000+500000</f>
        <v>880000</v>
      </c>
      <c r="H19" s="9">
        <f t="shared" si="3"/>
        <v>-1</v>
      </c>
      <c r="I19" s="27">
        <f t="shared" si="4"/>
        <v>-70106</v>
      </c>
    </row>
    <row r="20" spans="1:9" ht="12.75">
      <c r="A20" s="9">
        <v>3</v>
      </c>
      <c r="B20" s="9" t="s">
        <v>52</v>
      </c>
      <c r="C20" s="9"/>
      <c r="D20" s="9">
        <v>5</v>
      </c>
      <c r="E20" s="9">
        <v>0</v>
      </c>
      <c r="F20" s="32">
        <v>8</v>
      </c>
      <c r="G20" s="9">
        <v>0</v>
      </c>
      <c r="H20" s="9">
        <f t="shared" si="3"/>
        <v>3</v>
      </c>
      <c r="I20" s="27">
        <f t="shared" si="4"/>
        <v>0</v>
      </c>
    </row>
    <row r="21" spans="1:9" ht="12.75">
      <c r="A21" s="9">
        <v>4</v>
      </c>
      <c r="B21" s="9" t="s">
        <v>53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3"/>
        <v>0</v>
      </c>
      <c r="I21" s="27">
        <f t="shared" si="4"/>
        <v>0</v>
      </c>
    </row>
    <row r="22" spans="1:9" ht="12.75">
      <c r="A22" s="9">
        <v>5</v>
      </c>
      <c r="B22" s="9" t="s">
        <v>54</v>
      </c>
      <c r="C22" s="9"/>
      <c r="D22" s="9">
        <v>3</v>
      </c>
      <c r="E22" s="9">
        <v>0</v>
      </c>
      <c r="F22" s="9">
        <v>3</v>
      </c>
      <c r="G22" s="9">
        <f>200000+1000</f>
        <v>201000</v>
      </c>
      <c r="H22" s="9">
        <f t="shared" si="3"/>
        <v>0</v>
      </c>
      <c r="I22" s="27">
        <f t="shared" si="4"/>
        <v>201000</v>
      </c>
    </row>
    <row r="23" spans="1:9" ht="12.75">
      <c r="A23" s="9">
        <v>6</v>
      </c>
      <c r="B23" s="9" t="s">
        <v>55</v>
      </c>
      <c r="C23" s="9"/>
      <c r="D23" s="9">
        <v>8</v>
      </c>
      <c r="E23" s="9">
        <f>200000+15000</f>
        <v>215000</v>
      </c>
      <c r="F23" s="9">
        <v>3</v>
      </c>
      <c r="G23" s="11">
        <v>0</v>
      </c>
      <c r="H23" s="9">
        <f t="shared" si="3"/>
        <v>-5</v>
      </c>
      <c r="I23" s="27">
        <f t="shared" si="4"/>
        <v>-215000</v>
      </c>
    </row>
    <row r="24" spans="1:9" ht="12.75">
      <c r="A24" s="9">
        <v>7</v>
      </c>
      <c r="B24" s="37" t="s">
        <v>56</v>
      </c>
      <c r="C24" s="37"/>
      <c r="D24" s="9">
        <v>0</v>
      </c>
      <c r="E24" s="9">
        <v>0</v>
      </c>
      <c r="F24" s="11">
        <v>1</v>
      </c>
      <c r="G24" s="9">
        <f>240000</f>
        <v>240000</v>
      </c>
      <c r="H24" s="9">
        <f t="shared" si="3"/>
        <v>1</v>
      </c>
      <c r="I24" s="27">
        <f t="shared" si="4"/>
        <v>240000</v>
      </c>
    </row>
    <row r="25" spans="1:9" s="33" customFormat="1" ht="12.75">
      <c r="A25" s="9">
        <v>8</v>
      </c>
      <c r="B25" s="9" t="s">
        <v>57</v>
      </c>
      <c r="C25" s="9"/>
      <c r="D25" s="9">
        <v>1</v>
      </c>
      <c r="E25" s="9">
        <v>0</v>
      </c>
      <c r="F25" s="11">
        <v>0</v>
      </c>
      <c r="G25" s="11">
        <v>0</v>
      </c>
      <c r="H25" s="9">
        <f t="shared" si="3"/>
        <v>-1</v>
      </c>
      <c r="I25" s="27">
        <f t="shared" si="4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3"/>
        <v>0</v>
      </c>
      <c r="I26" s="27">
        <f t="shared" si="4"/>
        <v>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3"/>
        <v>0</v>
      </c>
      <c r="I27" s="27">
        <f t="shared" si="4"/>
        <v>0</v>
      </c>
    </row>
    <row r="28" spans="1:9" ht="12.75">
      <c r="A28" s="9">
        <v>11</v>
      </c>
      <c r="B28" s="37" t="s">
        <v>60</v>
      </c>
      <c r="C28" s="37"/>
      <c r="D28" s="9">
        <v>3</v>
      </c>
      <c r="E28" s="9">
        <v>0</v>
      </c>
      <c r="F28" s="9">
        <v>0</v>
      </c>
      <c r="G28" s="9">
        <v>0</v>
      </c>
      <c r="H28" s="9">
        <f t="shared" si="3"/>
        <v>-3</v>
      </c>
      <c r="I28" s="27">
        <f t="shared" si="4"/>
        <v>0</v>
      </c>
    </row>
    <row r="29" spans="1:9" ht="27.75" customHeight="1">
      <c r="A29" s="26"/>
      <c r="B29" s="46" t="s">
        <v>61</v>
      </c>
      <c r="C29" s="46"/>
      <c r="D29" s="26">
        <f>D18+D19+D20+D21+D22+D23+D24+D25+D26+D27+D28</f>
        <v>27</v>
      </c>
      <c r="E29" s="26">
        <f>E18+E19+E20+E21+E22+E23+E24+E25+E26+E27+E28</f>
        <v>1165106</v>
      </c>
      <c r="F29" s="26">
        <f>F18+F19+F20+F21+F22+F23+F24+F25+F26+F27+F28</f>
        <v>21</v>
      </c>
      <c r="G29" s="26">
        <f>G18+G19+G20+G21+G22+G23+G24+G25+G26+G27+G28</f>
        <v>1321000</v>
      </c>
      <c r="H29" s="9">
        <f t="shared" si="3"/>
        <v>-6</v>
      </c>
      <c r="I29" s="27">
        <f t="shared" si="4"/>
        <v>155894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9">
        <v>1</v>
      </c>
      <c r="B31" s="9" t="s">
        <v>62</v>
      </c>
      <c r="C31" s="9"/>
      <c r="D31" s="34">
        <v>3</v>
      </c>
      <c r="E31" s="34"/>
      <c r="F31" s="34">
        <v>1</v>
      </c>
      <c r="G31" s="34"/>
      <c r="H31" s="34">
        <f>F31-D31</f>
        <v>-2</v>
      </c>
      <c r="I31" s="34"/>
    </row>
    <row r="32" spans="1:9" ht="12.75">
      <c r="A32" s="9">
        <v>2</v>
      </c>
      <c r="B32" s="9" t="s">
        <v>63</v>
      </c>
      <c r="C32" s="9"/>
      <c r="D32" s="34">
        <v>4</v>
      </c>
      <c r="E32" s="34"/>
      <c r="F32" s="34">
        <v>0</v>
      </c>
      <c r="G32" s="34"/>
      <c r="H32" s="34">
        <f>F32-D32</f>
        <v>-4</v>
      </c>
      <c r="I32" s="34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31</v>
      </c>
      <c r="D35" s="19"/>
      <c r="E35" s="19"/>
      <c r="F35" s="19"/>
      <c r="G35" s="19"/>
      <c r="H35" s="19"/>
      <c r="I35" s="19"/>
    </row>
    <row r="36" spans="3:9" ht="15">
      <c r="C36" s="20" t="s">
        <v>32</v>
      </c>
      <c r="D36" s="19"/>
      <c r="E36" s="19"/>
      <c r="F36" s="19"/>
      <c r="G36" s="19"/>
      <c r="I36" s="19"/>
    </row>
    <row r="37" spans="3:8" ht="15">
      <c r="C37" s="19" t="s">
        <v>33</v>
      </c>
      <c r="H37" s="19" t="s">
        <v>34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2023-04-03T13:13:53Z</cp:lastPrinted>
  <dcterms:created xsi:type="dcterms:W3CDTF">2023-02-06T07:27:36Z</dcterms:created>
  <dcterms:modified xsi:type="dcterms:W3CDTF">2023-05-04T06:58:39Z</dcterms:modified>
  <cp:category/>
  <cp:version/>
  <cp:contentType/>
  <cp:contentStatus/>
</cp:coreProperties>
</file>