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10" yWindow="510" windowWidth="15015" windowHeight="9660"/>
  </bookViews>
  <sheets>
    <sheet name="Документ" sheetId="2" r:id="rId1"/>
  </sheets>
  <definedNames>
    <definedName name="_xlnm.Print_Titles" localSheetId="0">Документ!$9:$11</definedName>
    <definedName name="_xlnm.Print_Area" localSheetId="0">Документ!$B$1:$AB$155</definedName>
  </definedNames>
  <calcPr calcId="144525"/>
</workbook>
</file>

<file path=xl/calcChain.xml><?xml version="1.0" encoding="utf-8"?>
<calcChain xmlns="http://schemas.openxmlformats.org/spreadsheetml/2006/main">
  <c r="AB139" i="2" l="1"/>
  <c r="AB134" i="2"/>
  <c r="AB123" i="2"/>
  <c r="AB110" i="2" l="1"/>
  <c r="AB87" i="2" l="1"/>
  <c r="AB83" i="2"/>
  <c r="AB55" i="2" l="1"/>
  <c r="AB19" i="2"/>
  <c r="AB13" i="2"/>
  <c r="AB53" i="2" l="1"/>
  <c r="AB81" i="2" l="1"/>
  <c r="AB12" i="2" l="1"/>
</calcChain>
</file>

<file path=xl/sharedStrings.xml><?xml version="1.0" encoding="utf-8"?>
<sst xmlns="http://schemas.openxmlformats.org/spreadsheetml/2006/main" count="345" uniqueCount="227">
  <si>
    <t>1 05 01011 01 1000 110</t>
  </si>
  <si>
    <t>1 05 01011 01 3000 110</t>
  </si>
  <si>
    <t>1 05 01021 01 1000 110</t>
  </si>
  <si>
    <t>1 05 01021 01 3000 110</t>
  </si>
  <si>
    <t>1 05 02010 02 1000 110</t>
  </si>
  <si>
    <t>1 05 02010 02 3000 110</t>
  </si>
  <si>
    <t>1 05 03010 01 1000 110</t>
  </si>
  <si>
    <t>1 05 03010 01 3000 110</t>
  </si>
  <si>
    <t>1 06 04011 02 1000 110</t>
  </si>
  <si>
    <t>1 06 04012 02 1000 110</t>
  </si>
  <si>
    <t>1 07 01020 01 1000 110</t>
  </si>
  <si>
    <t>1 16 10129 01 0000 140</t>
  </si>
  <si>
    <t>1 16 01053 01 9000 140</t>
  </si>
  <si>
    <t>1 16 01063 01 0009 140</t>
  </si>
  <si>
    <t>1 16 01063 01 0091 140</t>
  </si>
  <si>
    <t>1 16 01063 01 0101 140</t>
  </si>
  <si>
    <t>1 16 01073 01 0019 140</t>
  </si>
  <si>
    <t>1 16 01073 01 0027 140</t>
  </si>
  <si>
    <t>1 16 01143 01 9000 140</t>
  </si>
  <si>
    <t>1 16 01153 01 9000 140</t>
  </si>
  <si>
    <t>1 16 01173 01 0007 140</t>
  </si>
  <si>
    <t>1 16 01173 01 0008 140</t>
  </si>
  <si>
    <t>1 16 01173 01 9000 140</t>
  </si>
  <si>
    <t>1 16 01193 01 9000 140</t>
  </si>
  <si>
    <t>1 16 01203 01 0021 140</t>
  </si>
  <si>
    <t>1 16 01203 01 9000 140</t>
  </si>
  <si>
    <t>1 16 11050 01 0000 140</t>
  </si>
  <si>
    <t>1 16 01063 01 9000 140</t>
  </si>
  <si>
    <t>1 12 01010 01 6000 120</t>
  </si>
  <si>
    <t>1 12 01030 01 6000 120</t>
  </si>
  <si>
    <t>1 12 01041 01 6000 120</t>
  </si>
  <si>
    <t>1 12 01042 01 6000 120</t>
  </si>
  <si>
    <t>1 03 02231 01 0000 110</t>
  </si>
  <si>
    <t>1 03 02241 01 0000 110</t>
  </si>
  <si>
    <t>1 03 02251 01 0000 110</t>
  </si>
  <si>
    <t>1 03 02261 01 0000 110</t>
  </si>
  <si>
    <t>1 01 02010 01 1000 110</t>
  </si>
  <si>
    <t>1 01 02010 01 3000 110</t>
  </si>
  <si>
    <t>1 01 02020 01 1000 110</t>
  </si>
  <si>
    <t>1 01 02020 01 3000 110</t>
  </si>
  <si>
    <t>1 01 02030 01 1000 110</t>
  </si>
  <si>
    <t>1 01 02030 01 3000 110</t>
  </si>
  <si>
    <t>Код бюджетной классификации</t>
  </si>
  <si>
    <t>( рублей)</t>
  </si>
  <si>
    <t>администратора поступлений</t>
  </si>
  <si>
    <t>Приложение 1</t>
  </si>
  <si>
    <t/>
  </si>
  <si>
    <t>Наименование показателя</t>
  </si>
  <si>
    <t>Документ</t>
  </si>
  <si>
    <t>Плательщик</t>
  </si>
  <si>
    <t>Кассовое исполнение</t>
  </si>
  <si>
    <t>048</t>
  </si>
  <si>
    <t>182</t>
  </si>
  <si>
    <t>188</t>
  </si>
  <si>
    <t>1 01 02040 01 1000 110</t>
  </si>
  <si>
    <t>1 01 02080 01 1000 110</t>
  </si>
  <si>
    <t>1 16 01053 01 0059 140</t>
  </si>
  <si>
    <t>1 16 01153 01 0006 140</t>
  </si>
  <si>
    <t>1 16 01193 01 0013 140</t>
  </si>
  <si>
    <t>к решению  Собрания депутатов Вурнарского</t>
  </si>
  <si>
    <t>муниципального округа  Чувашской Республики</t>
  </si>
  <si>
    <t>1 08 03010 01 1050 110</t>
  </si>
  <si>
    <t>1 08 03010 01 1060 110</t>
  </si>
  <si>
    <t xml:space="preserve"> 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</si>
  <si>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</t>
  </si>
  <si>
    <t>1 16 01083 01 0037 140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</si>
  <si>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</si>
  <si>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</si>
  <si>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</t>
  </si>
  <si>
    <t>Федеральная служба по надзору в сфере природопользования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</si>
  <si>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</si>
  <si>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</si>
  <si>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</si>
  <si>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Плата за размещение твердых коммунальных отходов</t>
  </si>
  <si>
    <t>Федеральная налоговая служба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</si>
  <si>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</t>
  </si>
  <si>
    <t xml:space="preserve">Налог на доходы физических лиц с доходов, полученных от осуществления деятельности физических лиц, зарегистрированных в качестве индивидуальных предпринимателей, нотариусов, занимающихся частной практикой, адвокатов,учредивших адвокатские кабинеты и др.лиц,занимающихся частной практикой в соответствии со статьей 227 Налогового Кодекса Российской Федерации 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</si>
  <si>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</si>
  <si>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</si>
  <si>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</si>
  <si>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 </t>
  </si>
  <si>
    <t>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контролтруемой иностранной компании, в том числе фиксированной прибыли контролируемой иностранной компании)</t>
  </si>
  <si>
    <t xml:space="preserve">Налог, взимаемый с налогоплательщиков, выбравших в качестве объекта налогообложения доходы 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</si>
  <si>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муниципальный налог, зачисляемый в бюджеты субъектов РоссийскойФедерации)</t>
  </si>
  <si>
    <t xml:space="preserve">Единый налог на вмененный доход для отдельных видов деятельности  </t>
  </si>
  <si>
    <t xml:space="preserve">Единый сельскохозяйственный налог  </t>
  </si>
  <si>
    <t xml:space="preserve">Транспортный налог с организаций  </t>
  </si>
  <si>
    <t>Транспортный налог с физических лиц</t>
  </si>
  <si>
    <t xml:space="preserve">Налог на добычу общераспространенных полезных ископаемых  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</si>
  <si>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 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</si>
  <si>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</si>
  <si>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Министерство внутренних дел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</si>
  <si>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</si>
  <si>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Министерство юстиции Чувашской Республики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</si>
  <si>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</si>
  <si>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</si>
  <si>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 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</si>
  <si>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</si>
  <si>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 </t>
  </si>
  <si>
    <t>Министерство природных ресурсов и экологии Чувашской Республики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</si>
  <si>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</si>
  <si>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Министерство образования и молодежной политики Чувашской Республики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</si>
  <si>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</si>
  <si>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1 12 01010 01 2100 120</t>
  </si>
  <si>
    <t>1 01 02130 01 1000 110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</si>
  <si>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</si>
  <si>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1 01 02140 01 10000 110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</si>
  <si>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</si>
  <si>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</si>
  <si>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</si>
  <si>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</si>
  <si>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1 05 04060 02 1000 110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</si>
  <si>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</si>
  <si>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1 06 01020 14 10000 110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</si>
  <si>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</si>
  <si>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1 06 06032 14 1000 110</t>
  </si>
  <si>
    <t>Земельный налог с организаций, обладающих земельным участком, расположенным в границах муниципальных округов</t>
  </si>
  <si>
    <t>1 06 06042 14 1000 110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</si>
  <si>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</si>
  <si>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1 06 06042 14 3000 110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</si>
  <si>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</si>
  <si>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1 16 10123 01 0141 140</t>
  </si>
  <si>
    <t>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</si>
  <si>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</si>
  <si>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</si>
  <si>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</si>
  <si>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1 16 01103 01 9000 140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</si>
  <si>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</si>
  <si>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1 16 01153 01 0005 140</t>
  </si>
  <si>
    <t>1 16 01193 01 0029 140</t>
  </si>
  <si>
    <t>1 16 01203 01 0008 140</t>
  </si>
  <si>
    <t>1 16 01203 01 0010 140</t>
  </si>
  <si>
    <t>1 11 01040 14 0000 120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</si>
  <si>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</si>
  <si>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</si>
  <si>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</si>
  <si>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</si>
  <si>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</si>
  <si>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1 11 05034 145 0000 120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</si>
  <si>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</si>
  <si>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</si>
  <si>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</si>
  <si>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1 13 02994 14 0000 130</t>
  </si>
  <si>
    <t>Прочие доходы от компенсации затрат бюджетов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</si>
  <si>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</si>
  <si>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</si>
  <si>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</si>
  <si>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</si>
  <si>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</si>
  <si>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</si>
  <si>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</si>
  <si>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</si>
  <si>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</si>
  <si>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</si>
  <si>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1 17 01040 14 0000 180</t>
  </si>
  <si>
    <t>Невыясненные поступления, зачисляемые в бюджеты муниципальных округов</t>
  </si>
  <si>
    <t>2 02 25467 14 0000 150</t>
  </si>
  <si>
    <t>2 02 25511 14 0000 150</t>
  </si>
  <si>
    <t>Субсидии бюджетам муниципальных округов на проведение комплексных кадастровых работ</t>
  </si>
  <si>
    <t>2 02 25519 14 0000 150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</si>
  <si>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</si>
  <si>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</si>
  <si>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Прочие субсидии бюджетам муниципальных округов</t>
  </si>
  <si>
    <t>2 02 29999 14 0000 150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</si>
  <si>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</si>
  <si>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</si>
  <si>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</si>
  <si>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</si>
  <si>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</si>
  <si>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</si>
  <si>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</si>
  <si>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</si>
  <si>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2 02 49999 14 0000 150</t>
  </si>
  <si>
    <t>Прочие межбюджетные трансферты, передаваемые бюджетам муниципальных округов</t>
  </si>
  <si>
    <t>Администрация Вурнарского муниципального округа Чувашской Республики</t>
  </si>
  <si>
    <t>Отдел строительства, архитектуры, дорожного и жилищно-коммунального хозяйства администрации Вурнарского муниципального округа Чувашской Республики</t>
  </si>
  <si>
    <t>1 16 10061 14 0000 140</t>
  </si>
  <si>
    <t>1 16 10062 14 0000 140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</si>
  <si>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</si>
  <si>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</si>
  <si>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2 02 20216 14 0000 150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</si>
  <si>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</si>
  <si>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</si>
  <si>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строительства. за счет средств бюджетов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</si>
  <si>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</si>
  <si>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</si>
  <si>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</si>
  <si>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</si>
  <si>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2 02 35082 14 0000 150</t>
  </si>
  <si>
    <t>Субвенции бюджетам муниципальных округов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</si>
  <si>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</si>
  <si>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2 19 60010 14 0000 150</t>
  </si>
  <si>
    <t>Отдел образования и молодежной политики администрации Вурнарского муниципального округа Чувашской Республики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</si>
  <si>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</si>
  <si>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</si>
  <si>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2 02 25098 14 0000 150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</si>
  <si>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</si>
  <si>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</si>
  <si>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</si>
  <si>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</si>
  <si>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</si>
  <si>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</si>
  <si>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</si>
  <si>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</si>
  <si>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</si>
  <si>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2 19 25169 14 0000 150</t>
  </si>
  <si>
    <t>Возврат остатков субсидий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из бюджетов муниципальных округов</t>
  </si>
  <si>
    <t>Финансовый отдел администрации Вурнарского муниципального округа Чувашской Республики</t>
  </si>
  <si>
    <t>2 02 15001 14 0000 150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</si>
  <si>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</si>
  <si>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Управление по благоустройству и развитию территорий администрации Вурнарского муниципального округа Чувашской Республики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</si>
  <si>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</si>
  <si>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</si>
  <si>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1 14 02042 14 0000 440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</si>
  <si>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</si>
  <si>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1 17 15020 14 0000 150</t>
  </si>
  <si>
    <t>Инициативные платежи,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</si>
  <si>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</si>
  <si>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</si>
  <si>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</si>
  <si>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2 07 04050 14 0000 150</t>
  </si>
  <si>
    <t>Прочие безвозмездные поступления в бюджеты муниципальных округов</t>
  </si>
  <si>
    <t xml:space="preserve">"Об утверждении отчета об исполнении бюджета Вурнарского муниципального округа Чувашской Республики
 за 2023 год" от  __________ 2024 года  №_____
</t>
  </si>
  <si>
    <t xml:space="preserve">Доходы
бюджета Вурнарского муниципального округа Чувашской Республики
по кодам классификации доходов бюджетов за 2023 год
</t>
  </si>
  <si>
    <t>доходы бюджета Вурнарского муниципального округа Чувашской Республики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</si>
  <si>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</si>
  <si>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Субсидия бюджетам муниципальных округов на поддержку отрасли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</si>
</sst>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</font>
    <font>
      <b/>
      <sz val="10"/>
      <name val="Times New Roman"/>
      <family val="1"/>
      <charset val="204"/>
    </font>
    <font>
      <sz val="8"/>
      <color indexed="8"/>
      <name val="Arial Cyr"/>
    </font>
    <font>
      <b/>
      <sz val="11"/>
      <name val="Calibri"/>
      <family val="2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5">
    <xf numFmtId="0" fontId="0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2" borderId="0"/>
    <xf numFmtId="0" fontId="14" fillId="0" borderId="18">
      <alignment horizontal="center" vertical="center" wrapText="1"/>
    </xf>
    <xf numFmtId="1" fontId="14" fillId="0" borderId="18">
      <alignment horizontal="center" vertical="top" shrinkToFit="1"/>
    </xf>
    <xf numFmtId="0" fontId="14" fillId="0" borderId="0"/>
    <xf numFmtId="0" fontId="14" fillId="0" borderId="18">
      <alignment horizontal="center" vertical="center" wrapText="1"/>
    </xf>
    <xf numFmtId="0" fontId="14" fillId="0" borderId="18">
      <alignment horizontal="center" vertical="top" wrapText="1"/>
    </xf>
    <xf numFmtId="0" fontId="14" fillId="0" borderId="18">
      <alignment horizontal="center" vertical="center" wrapText="1"/>
    </xf>
    <xf numFmtId="0" fontId="14" fillId="0" borderId="18">
      <alignment horizontal="center" vertical="center" wrapText="1"/>
    </xf>
    <xf numFmtId="0" fontId="14" fillId="0" borderId="18">
      <alignment horizontal="center" vertical="center" wrapText="1"/>
    </xf>
    <xf numFmtId="0" fontId="14" fillId="0" borderId="18">
      <alignment horizontal="center" vertical="center" wrapText="1"/>
    </xf>
    <xf numFmtId="0" fontId="14" fillId="0" borderId="18">
      <alignment horizontal="center" vertical="center" wrapText="1"/>
    </xf>
    <xf numFmtId="1" fontId="15" fillId="0" borderId="18">
      <alignment horizontal="left" vertical="top" shrinkToFit="1"/>
    </xf>
    <xf numFmtId="1" fontId="15" fillId="0" borderId="19">
      <alignment horizontal="left" vertical="top" shrinkToFit="1"/>
    </xf>
    <xf numFmtId="4" fontId="14" fillId="0" borderId="18">
      <alignment horizontal="right" vertical="top" shrinkToFit="1"/>
    </xf>
    <xf numFmtId="4" fontId="15" fillId="3" borderId="18">
      <alignment horizontal="right" vertical="top" shrinkToFit="1"/>
    </xf>
    <xf numFmtId="0" fontId="14" fillId="0" borderId="0">
      <alignment horizontal="left" wrapText="1"/>
    </xf>
    <xf numFmtId="0" fontId="14" fillId="0" borderId="20">
      <alignment horizontal="center" vertical="center" wrapText="1"/>
    </xf>
    <xf numFmtId="10" fontId="14" fillId="0" borderId="18">
      <alignment horizontal="center" vertical="top" shrinkToFit="1"/>
    </xf>
    <xf numFmtId="10" fontId="15" fillId="3" borderId="18">
      <alignment horizontal="center" vertical="top" shrinkToFit="1"/>
    </xf>
    <xf numFmtId="0" fontId="16" fillId="0" borderId="0">
      <alignment horizontal="center" wrapText="1"/>
    </xf>
    <xf numFmtId="0" fontId="16" fillId="0" borderId="0">
      <alignment horizontal="center"/>
    </xf>
    <xf numFmtId="0" fontId="14" fillId="0" borderId="0">
      <alignment horizontal="right"/>
    </xf>
    <xf numFmtId="0" fontId="14" fillId="2" borderId="0">
      <alignment horizontal="left"/>
    </xf>
    <xf numFmtId="0" fontId="14" fillId="0" borderId="18">
      <alignment horizontal="left" vertical="top" wrapText="1"/>
    </xf>
    <xf numFmtId="4" fontId="15" fillId="4" borderId="18">
      <alignment horizontal="right" vertical="top" shrinkToFit="1"/>
    </xf>
    <xf numFmtId="10" fontId="15" fillId="4" borderId="18">
      <alignment horizontal="center" vertical="top" shrinkToFit="1"/>
    </xf>
    <xf numFmtId="4" fontId="12" fillId="0" borderId="2">
      <alignment horizontal="right" shrinkToFit="1"/>
    </xf>
    <xf numFmtId="4" fontId="12" fillId="0" borderId="3">
      <alignment horizontal="right" shrinkToFit="1"/>
    </xf>
    <xf numFmtId="4" fontId="12" fillId="0" borderId="4">
      <alignment horizontal="right" shrinkToFit="1"/>
    </xf>
  </cellStyleXfs>
  <cellXfs count="92">
    <xf numFmtId="0" fontId="0" fillId="0" borderId="0" xfId="0"/>
    <xf numFmtId="0" fontId="0" fillId="0" borderId="0" xfId="0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5" fillId="0" borderId="18" xfId="16" applyNumberFormat="1" applyFont="1" applyProtection="1">
      <alignment horizontal="center" vertical="center" wrapText="1"/>
    </xf>
    <xf numFmtId="0" fontId="5" fillId="0" borderId="18" xfId="16" applyFont="1">
      <alignment horizontal="center" vertical="center" wrapText="1"/>
    </xf>
    <xf numFmtId="0" fontId="5" fillId="0" borderId="3" xfId="15" applyNumberFormat="1" applyFont="1" applyBorder="1" applyProtection="1">
      <alignment horizontal="center" vertical="center" wrapText="1"/>
    </xf>
    <xf numFmtId="49" fontId="6" fillId="0" borderId="5" xfId="29" applyNumberFormat="1" applyFont="1" applyBorder="1" applyAlignment="1" applyProtection="1">
      <alignment horizontal="center" vertical="top" wrapText="1"/>
    </xf>
    <xf numFmtId="0" fontId="5" fillId="0" borderId="3" xfId="15" applyNumberFormat="1" applyFont="1" applyFill="1" applyBorder="1" applyProtection="1">
      <alignment horizontal="center" vertical="center" wrapText="1"/>
    </xf>
    <xf numFmtId="0" fontId="5" fillId="0" borderId="6" xfId="10" applyFont="1" applyBorder="1" applyAlignment="1">
      <alignment horizontal="center" vertical="center" wrapText="1"/>
    </xf>
    <xf numFmtId="0" fontId="5" fillId="0" borderId="0" xfId="21" applyNumberFormat="1" applyFont="1" applyAlignment="1" applyProtection="1">
      <alignment horizontal="left" wrapText="1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6" fillId="0" borderId="7" xfId="7" applyFont="1" applyBorder="1" applyAlignment="1">
      <alignment horizontal="center" vertical="center" wrapText="1"/>
    </xf>
    <xf numFmtId="1" fontId="6" fillId="0" borderId="7" xfId="8" applyNumberFormat="1" applyFont="1" applyBorder="1" applyAlignment="1" applyProtection="1">
      <alignment horizontal="center" vertical="top" shrinkToFit="1"/>
    </xf>
    <xf numFmtId="1" fontId="6" fillId="0" borderId="5" xfId="8" applyNumberFormat="1" applyFont="1" applyBorder="1" applyAlignment="1" applyProtection="1">
      <alignment horizontal="center" vertical="top" shrinkToFit="1"/>
    </xf>
    <xf numFmtId="0" fontId="6" fillId="0" borderId="5" xfId="11" applyNumberFormat="1" applyFont="1" applyBorder="1" applyAlignment="1" applyProtection="1">
      <alignment horizontal="center" vertical="top" wrapText="1"/>
    </xf>
    <xf numFmtId="4" fontId="6" fillId="4" borderId="5" xfId="30" applyNumberFormat="1" applyFont="1" applyBorder="1" applyAlignment="1" applyProtection="1">
      <alignment horizontal="right" vertical="top" shrinkToFit="1"/>
    </xf>
    <xf numFmtId="1" fontId="5" fillId="0" borderId="7" xfId="8" applyNumberFormat="1" applyFont="1" applyBorder="1" applyAlignment="1" applyProtection="1">
      <alignment horizontal="center" vertical="top" shrinkToFit="1"/>
    </xf>
    <xf numFmtId="0" fontId="14" fillId="0" borderId="0" xfId="9" applyNumberFormat="1" applyAlignment="1" applyProtection="1"/>
    <xf numFmtId="0" fontId="0" fillId="0" borderId="0" xfId="0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/>
    <xf numFmtId="0" fontId="3" fillId="0" borderId="0" xfId="0" applyFont="1" applyFill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49" fontId="5" fillId="0" borderId="5" xfId="29" applyNumberFormat="1" applyFont="1" applyBorder="1" applyAlignment="1" applyProtection="1">
      <alignment horizontal="center" vertical="top" wrapText="1"/>
    </xf>
    <xf numFmtId="1" fontId="5" fillId="0" borderId="5" xfId="8" applyNumberFormat="1" applyFont="1" applyBorder="1" applyAlignment="1" applyProtection="1">
      <alignment horizontal="center" vertical="top" shrinkToFit="1"/>
    </xf>
    <xf numFmtId="0" fontId="5" fillId="0" borderId="5" xfId="11" applyNumberFormat="1" applyFont="1" applyBorder="1" applyAlignment="1" applyProtection="1">
      <alignment horizontal="center" vertical="top" wrapText="1"/>
    </xf>
    <xf numFmtId="4" fontId="5" fillId="4" borderId="5" xfId="30" applyNumberFormat="1" applyFont="1" applyBorder="1" applyAlignment="1" applyProtection="1">
      <alignment horizontal="right" vertical="top" shrinkToFit="1"/>
    </xf>
    <xf numFmtId="0" fontId="5" fillId="0" borderId="5" xfId="9" applyNumberFormat="1" applyFont="1" applyBorder="1" applyAlignment="1" applyProtection="1"/>
    <xf numFmtId="0" fontId="3" fillId="0" borderId="5" xfId="0" applyFont="1" applyBorder="1" applyAlignment="1" applyProtection="1">
      <protection locked="0"/>
    </xf>
    <xf numFmtId="0" fontId="3" fillId="0" borderId="5" xfId="0" applyFont="1" applyBorder="1" applyProtection="1">
      <protection locked="0"/>
    </xf>
    <xf numFmtId="0" fontId="5" fillId="0" borderId="18" xfId="13" applyNumberFormat="1" applyFont="1" applyAlignment="1" applyProtection="1">
      <alignment horizontal="left" vertical="distributed" wrapText="1"/>
    </xf>
    <xf numFmtId="49" fontId="5" fillId="0" borderId="3" xfId="24" applyNumberFormat="1" applyFont="1" applyFill="1" applyBorder="1" applyProtection="1">
      <alignment horizontal="center" vertical="top" shrinkToFit="1"/>
    </xf>
    <xf numFmtId="0" fontId="13" fillId="0" borderId="0" xfId="0" applyFont="1" applyProtection="1">
      <protection locked="0"/>
    </xf>
    <xf numFmtId="0" fontId="11" fillId="0" borderId="5" xfId="0" applyFont="1" applyBorder="1" applyProtection="1">
      <protection locked="0"/>
    </xf>
    <xf numFmtId="0" fontId="5" fillId="0" borderId="18" xfId="29" applyNumberFormat="1" applyFont="1" applyAlignment="1" applyProtection="1">
      <alignment horizontal="justify" vertical="top" wrapText="1"/>
    </xf>
    <xf numFmtId="1" fontId="5" fillId="0" borderId="18" xfId="8" applyNumberFormat="1" applyFont="1" applyProtection="1">
      <alignment horizontal="center" vertical="top" shrinkToFit="1"/>
    </xf>
    <xf numFmtId="4" fontId="6" fillId="0" borderId="18" xfId="30" applyNumberFormat="1" applyFont="1" applyFill="1" applyProtection="1">
      <alignment horizontal="right" vertical="top" shrinkToFit="1"/>
    </xf>
    <xf numFmtId="0" fontId="6" fillId="0" borderId="18" xfId="29" applyNumberFormat="1" applyFont="1" applyAlignment="1" applyProtection="1">
      <alignment horizontal="justify" vertical="top" wrapText="1"/>
    </xf>
    <xf numFmtId="1" fontId="6" fillId="0" borderId="18" xfId="8" applyNumberFormat="1" applyFont="1" applyProtection="1">
      <alignment horizontal="center" vertical="top" shrinkToFit="1"/>
    </xf>
    <xf numFmtId="0" fontId="11" fillId="0" borderId="5" xfId="0" applyFont="1" applyBorder="1" applyAlignment="1" applyProtection="1">
      <protection locked="0"/>
    </xf>
    <xf numFmtId="0" fontId="5" fillId="0" borderId="8" xfId="13" applyFont="1" applyBorder="1" applyAlignment="1">
      <alignment horizontal="center" vertical="center" wrapText="1"/>
    </xf>
    <xf numFmtId="0" fontId="5" fillId="0" borderId="8" xfId="14" applyFont="1" applyBorder="1" applyAlignment="1">
      <alignment horizontal="center" vertical="center" wrapText="1"/>
    </xf>
    <xf numFmtId="0" fontId="5" fillId="0" borderId="8" xfId="15" applyNumberFormat="1" applyFont="1" applyBorder="1" applyAlignment="1" applyProtection="1">
      <alignment horizontal="center" vertical="center" wrapText="1"/>
    </xf>
    <xf numFmtId="0" fontId="5" fillId="0" borderId="8" xfId="15" applyFont="1" applyBorder="1" applyAlignment="1">
      <alignment horizontal="center" vertical="center" wrapText="1"/>
    </xf>
    <xf numFmtId="4" fontId="5" fillId="0" borderId="18" xfId="30" applyNumberFormat="1" applyFont="1" applyFill="1" applyProtection="1">
      <alignment horizontal="right" vertical="top" shrinkToFit="1"/>
    </xf>
    <xf numFmtId="0" fontId="13" fillId="0" borderId="0" xfId="0" applyFont="1" applyAlignment="1" applyProtection="1"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3" fontId="5" fillId="0" borderId="18" xfId="8" applyNumberFormat="1" applyFont="1" applyProtection="1">
      <alignment horizontal="center" vertical="top" shrinkToFit="1"/>
    </xf>
    <xf numFmtId="4" fontId="6" fillId="0" borderId="18" xfId="20" applyNumberFormat="1" applyFont="1" applyFill="1" applyProtection="1">
      <alignment horizontal="right" vertical="top" shrinkToFit="1"/>
    </xf>
    <xf numFmtId="0" fontId="17" fillId="0" borderId="18" xfId="29" applyNumberFormat="1" applyFont="1" applyProtection="1">
      <alignment horizontal="left" vertical="top" wrapText="1"/>
    </xf>
    <xf numFmtId="0" fontId="3" fillId="0" borderId="0" xfId="0" applyFont="1" applyAlignment="1" applyProtection="1">
      <alignment horizontal="center" vertical="top"/>
      <protection locked="0"/>
    </xf>
    <xf numFmtId="0" fontId="17" fillId="0" borderId="20" xfId="22" applyNumberFormat="1" applyFont="1" applyAlignment="1" applyProtection="1">
      <alignment horizontal="left" vertical="top" wrapText="1"/>
    </xf>
    <xf numFmtId="0" fontId="17" fillId="0" borderId="21" xfId="22" applyNumberFormat="1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8" xfId="0" applyFont="1" applyBorder="1" applyProtection="1">
      <protection locked="0"/>
    </xf>
    <xf numFmtId="4" fontId="5" fillId="0" borderId="22" xfId="30" applyNumberFormat="1" applyFont="1" applyFill="1" applyBorder="1" applyProtection="1">
      <alignment horizontal="right" vertical="top" shrinkToFit="1"/>
    </xf>
    <xf numFmtId="4" fontId="5" fillId="0" borderId="5" xfId="30" applyNumberFormat="1" applyFont="1" applyFill="1" applyBorder="1" applyProtection="1">
      <alignment horizontal="right" vertical="top" shrinkToFit="1"/>
    </xf>
    <xf numFmtId="0" fontId="3" fillId="0" borderId="5" xfId="0" applyFont="1" applyBorder="1" applyAlignment="1" applyProtection="1">
      <alignment horizontal="center"/>
      <protection locked="0"/>
    </xf>
    <xf numFmtId="4" fontId="3" fillId="0" borderId="5" xfId="0" applyNumberFormat="1" applyFont="1" applyFill="1" applyBorder="1" applyProtection="1">
      <protection locked="0"/>
    </xf>
    <xf numFmtId="0" fontId="9" fillId="0" borderId="0" xfId="0" applyFont="1" applyAlignment="1">
      <alignment wrapText="1"/>
    </xf>
    <xf numFmtId="0" fontId="10" fillId="0" borderId="0" xfId="0" applyFont="1" applyAlignment="1"/>
    <xf numFmtId="0" fontId="5" fillId="0" borderId="18" xfId="15" applyNumberFormat="1" applyFont="1" applyProtection="1">
      <alignment horizontal="center" vertical="center" wrapText="1"/>
    </xf>
    <xf numFmtId="0" fontId="5" fillId="0" borderId="3" xfId="15" applyFont="1" applyBorder="1">
      <alignment horizontal="center" vertical="center" wrapText="1"/>
    </xf>
    <xf numFmtId="0" fontId="5" fillId="0" borderId="9" xfId="16" applyNumberFormat="1" applyFont="1" applyBorder="1" applyAlignment="1" applyProtection="1">
      <alignment horizontal="center" vertical="center" wrapText="1"/>
    </xf>
    <xf numFmtId="0" fontId="5" fillId="0" borderId="6" xfId="16" applyFont="1" applyBorder="1" applyAlignment="1">
      <alignment horizontal="center" vertical="center" wrapText="1"/>
    </xf>
    <xf numFmtId="0" fontId="5" fillId="0" borderId="10" xfId="16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0" xfId="21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5" fillId="0" borderId="1" xfId="13" applyNumberFormat="1" applyFont="1" applyBorder="1" applyProtection="1">
      <alignment horizontal="center" vertical="center" wrapText="1"/>
    </xf>
    <xf numFmtId="0" fontId="5" fillId="0" borderId="10" xfId="13" applyFont="1" applyBorder="1">
      <alignment horizontal="center" vertical="center" wrapText="1"/>
    </xf>
    <xf numFmtId="0" fontId="5" fillId="0" borderId="18" xfId="16" applyNumberFormat="1" applyFont="1" applyProtection="1">
      <alignment horizontal="center" vertical="center" wrapText="1"/>
    </xf>
    <xf numFmtId="0" fontId="5" fillId="0" borderId="18" xfId="16" applyFont="1">
      <alignment horizontal="center" vertical="center" wrapText="1"/>
    </xf>
    <xf numFmtId="0" fontId="8" fillId="0" borderId="0" xfId="26" applyNumberFormat="1" applyFont="1" applyProtection="1">
      <alignment horizontal="center"/>
    </xf>
    <xf numFmtId="0" fontId="8" fillId="0" borderId="0" xfId="26" applyFont="1">
      <alignment horizontal="center"/>
    </xf>
    <xf numFmtId="0" fontId="5" fillId="0" borderId="0" xfId="27" applyNumberFormat="1" applyFont="1" applyProtection="1">
      <alignment horizontal="right"/>
    </xf>
    <xf numFmtId="0" fontId="5" fillId="0" borderId="0" xfId="27" applyFont="1">
      <alignment horizontal="right"/>
    </xf>
    <xf numFmtId="0" fontId="5" fillId="0" borderId="0" xfId="27" applyFont="1" applyBorder="1">
      <alignment horizontal="right"/>
    </xf>
    <xf numFmtId="0" fontId="5" fillId="0" borderId="7" xfId="7" applyNumberFormat="1" applyFont="1" applyBorder="1" applyProtection="1">
      <alignment horizontal="center" vertical="center" wrapText="1"/>
    </xf>
    <xf numFmtId="0" fontId="5" fillId="0" borderId="7" xfId="7" applyFont="1" applyBorder="1">
      <alignment horizontal="center" vertical="center" wrapText="1"/>
    </xf>
    <xf numFmtId="0" fontId="5" fillId="0" borderId="14" xfId="10" applyNumberFormat="1" applyFont="1" applyBorder="1" applyAlignment="1" applyProtection="1">
      <alignment horizontal="center" vertical="center" wrapText="1"/>
    </xf>
    <xf numFmtId="0" fontId="5" fillId="0" borderId="15" xfId="10" applyNumberFormat="1" applyFont="1" applyBorder="1" applyAlignment="1" applyProtection="1">
      <alignment horizontal="center" vertical="center" wrapText="1"/>
    </xf>
    <xf numFmtId="0" fontId="5" fillId="0" borderId="16" xfId="12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14" applyNumberFormat="1" applyFont="1" applyProtection="1">
      <alignment horizontal="center" vertical="center" wrapText="1"/>
    </xf>
    <xf numFmtId="0" fontId="5" fillId="0" borderId="3" xfId="14" applyFont="1" applyBorder="1">
      <alignment horizontal="center" vertical="center" wrapText="1"/>
    </xf>
  </cellXfs>
  <cellStyles count="35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8" xfId="32"/>
    <cellStyle name="xl49" xfId="33"/>
    <cellStyle name="xl50" xfId="3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54"/>
  <sheetViews>
    <sheetView showGridLines="0" showZeros="0" tabSelected="1" view="pageBreakPreview" topLeftCell="B92" zoomScaleNormal="100" zoomScaleSheetLayoutView="100" workbookViewId="0">
      <selection activeCell="B102" sqref="B102"/>
    </sheetView>
  </sheetViews>
  <sheetFormatPr defaultRowHeight="15" outlineLevelRow="5" x14ac:dyDescent="0.25"/>
  <cols>
    <col min="1" max="1" width="9.140625" style="1" hidden="1" customWidth="1"/>
    <col min="2" max="2" width="47.7109375" style="21" customWidth="1"/>
    <col min="3" max="3" width="15.7109375" style="22" customWidth="1"/>
    <col min="4" max="4" width="28.85546875" style="21" customWidth="1"/>
    <col min="5" max="27" width="9.140625" style="21" hidden="1" customWidth="1"/>
    <col min="28" max="28" width="25.5703125" style="24" customWidth="1"/>
    <col min="29" max="29" width="13.5703125" style="1" bestFit="1" customWidth="1"/>
    <col min="30" max="16384" width="9.140625" style="1"/>
  </cols>
  <sheetData>
    <row r="2" spans="1:28" x14ac:dyDescent="0.25">
      <c r="D2" s="23" t="s">
        <v>45</v>
      </c>
    </row>
    <row r="3" spans="1:28" x14ac:dyDescent="0.25">
      <c r="D3" s="23" t="s">
        <v>59</v>
      </c>
    </row>
    <row r="4" spans="1:28" x14ac:dyDescent="0.25">
      <c r="D4" s="23" t="s">
        <v>60</v>
      </c>
    </row>
    <row r="5" spans="1:28" ht="97.5" customHeight="1" x14ac:dyDescent="0.25">
      <c r="D5" s="63" t="s">
        <v>222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s="3" customFormat="1" ht="70.5" customHeight="1" x14ac:dyDescent="0.25">
      <c r="A6" s="10"/>
      <c r="B6" s="73" t="s">
        <v>223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spans="1:28" s="3" customFormat="1" ht="15.75" customHeight="1" x14ac:dyDescent="0.25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spans="1:28" s="3" customFormat="1" ht="12.75" customHeight="1" x14ac:dyDescent="0.25">
      <c r="A8" s="81" t="s">
        <v>43</v>
      </c>
      <c r="B8" s="82"/>
      <c r="C8" s="83"/>
      <c r="D8" s="83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</row>
    <row r="9" spans="1:28" s="3" customFormat="1" ht="30" customHeight="1" x14ac:dyDescent="0.25">
      <c r="A9" s="84" t="s">
        <v>46</v>
      </c>
      <c r="B9" s="86" t="s">
        <v>47</v>
      </c>
      <c r="C9" s="88" t="s">
        <v>42</v>
      </c>
      <c r="D9" s="89"/>
      <c r="E9" s="75" t="s">
        <v>46</v>
      </c>
      <c r="F9" s="90" t="s">
        <v>46</v>
      </c>
      <c r="G9" s="77" t="s">
        <v>48</v>
      </c>
      <c r="H9" s="78"/>
      <c r="I9" s="78"/>
      <c r="J9" s="77" t="s">
        <v>49</v>
      </c>
      <c r="K9" s="78"/>
      <c r="L9" s="78"/>
      <c r="M9" s="65" t="s">
        <v>46</v>
      </c>
      <c r="N9" s="65" t="s">
        <v>46</v>
      </c>
      <c r="O9" s="65" t="s">
        <v>46</v>
      </c>
      <c r="P9" s="65" t="s">
        <v>46</v>
      </c>
      <c r="Q9" s="65" t="s">
        <v>46</v>
      </c>
      <c r="R9" s="65" t="s">
        <v>46</v>
      </c>
      <c r="S9" s="65" t="s">
        <v>46</v>
      </c>
      <c r="T9" s="65" t="s">
        <v>46</v>
      </c>
      <c r="U9" s="65" t="s">
        <v>46</v>
      </c>
      <c r="V9" s="65" t="s">
        <v>46</v>
      </c>
      <c r="W9" s="65" t="s">
        <v>46</v>
      </c>
      <c r="X9" s="65" t="s">
        <v>46</v>
      </c>
      <c r="Y9" s="65" t="s">
        <v>46</v>
      </c>
      <c r="Z9" s="67" t="s">
        <v>50</v>
      </c>
      <c r="AA9" s="68"/>
      <c r="AB9" s="69"/>
    </row>
    <row r="10" spans="1:28" s="3" customFormat="1" ht="68.25" customHeight="1" x14ac:dyDescent="0.25">
      <c r="A10" s="84"/>
      <c r="B10" s="87"/>
      <c r="C10" s="2" t="s">
        <v>44</v>
      </c>
      <c r="D10" s="2" t="s">
        <v>224</v>
      </c>
      <c r="E10" s="75"/>
      <c r="F10" s="90"/>
      <c r="G10" s="4"/>
      <c r="H10" s="5"/>
      <c r="I10" s="5"/>
      <c r="J10" s="4"/>
      <c r="K10" s="5"/>
      <c r="L10" s="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70"/>
      <c r="AA10" s="71"/>
      <c r="AB10" s="72"/>
    </row>
    <row r="11" spans="1:28" s="3" customFormat="1" x14ac:dyDescent="0.25">
      <c r="A11" s="85"/>
      <c r="B11" s="9">
        <v>1</v>
      </c>
      <c r="C11" s="25">
        <v>2</v>
      </c>
      <c r="D11" s="25">
        <v>3</v>
      </c>
      <c r="E11" s="76"/>
      <c r="F11" s="91"/>
      <c r="G11" s="6" t="s">
        <v>46</v>
      </c>
      <c r="H11" s="6" t="s">
        <v>46</v>
      </c>
      <c r="I11" s="6" t="s">
        <v>46</v>
      </c>
      <c r="J11" s="6" t="s">
        <v>46</v>
      </c>
      <c r="K11" s="6" t="s">
        <v>46</v>
      </c>
      <c r="L11" s="6" t="s">
        <v>46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" t="s">
        <v>46</v>
      </c>
      <c r="AA11" s="6" t="s">
        <v>46</v>
      </c>
      <c r="AB11" s="8">
        <v>4</v>
      </c>
    </row>
    <row r="12" spans="1:28" s="11" customFormat="1" ht="14.25" x14ac:dyDescent="0.2">
      <c r="A12" s="13"/>
      <c r="B12" s="33"/>
      <c r="C12" s="25"/>
      <c r="D12" s="34"/>
      <c r="E12" s="43"/>
      <c r="F12" s="44"/>
      <c r="G12" s="45"/>
      <c r="H12" s="45"/>
      <c r="I12" s="45"/>
      <c r="J12" s="45"/>
      <c r="K12" s="45"/>
      <c r="L12" s="45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5"/>
      <c r="AA12" s="45"/>
      <c r="AB12" s="52">
        <f>AB13+AB19+AB55+AB81+AB83+AB87+AB110+AB123+AB134+AB139+AB53</f>
        <v>1037368311.54</v>
      </c>
    </row>
    <row r="13" spans="1:28" s="11" customFormat="1" ht="25.5" x14ac:dyDescent="0.2">
      <c r="A13" s="14"/>
      <c r="B13" s="40" t="s">
        <v>69</v>
      </c>
      <c r="C13" s="7" t="s">
        <v>51</v>
      </c>
      <c r="D13" s="41"/>
      <c r="E13" s="15"/>
      <c r="F13" s="15"/>
      <c r="G13" s="16"/>
      <c r="H13" s="15"/>
      <c r="I13" s="15"/>
      <c r="J13" s="15"/>
      <c r="K13" s="15"/>
      <c r="L13" s="15"/>
      <c r="M13" s="15"/>
      <c r="N13" s="15"/>
      <c r="O13" s="15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39">
        <f>AB15+ AB16 +AB17+AB18+AB14</f>
        <v>1100531.1199999999</v>
      </c>
    </row>
    <row r="14" spans="1:28" s="11" customFormat="1" ht="25.5" x14ac:dyDescent="0.2">
      <c r="A14" s="14"/>
      <c r="B14" s="55" t="s">
        <v>70</v>
      </c>
      <c r="C14" s="26" t="s">
        <v>51</v>
      </c>
      <c r="D14" s="38" t="s">
        <v>103</v>
      </c>
      <c r="E14" s="27"/>
      <c r="F14" s="27"/>
      <c r="G14" s="28"/>
      <c r="H14" s="27"/>
      <c r="I14" s="27"/>
      <c r="J14" s="27"/>
      <c r="K14" s="27"/>
      <c r="L14" s="27"/>
      <c r="M14" s="27"/>
      <c r="N14" s="27"/>
      <c r="O14" s="27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47">
        <v>5751.9</v>
      </c>
    </row>
    <row r="15" spans="1:28" s="11" customFormat="1" ht="25.5" outlineLevel="5" x14ac:dyDescent="0.2">
      <c r="A15" s="14"/>
      <c r="B15" s="37" t="s">
        <v>70</v>
      </c>
      <c r="C15" s="26" t="s">
        <v>51</v>
      </c>
      <c r="D15" s="51" t="s">
        <v>28</v>
      </c>
      <c r="E15" s="27"/>
      <c r="F15" s="27"/>
      <c r="G15" s="28"/>
      <c r="H15" s="27"/>
      <c r="I15" s="27"/>
      <c r="J15" s="27"/>
      <c r="K15" s="27"/>
      <c r="L15" s="27"/>
      <c r="M15" s="27"/>
      <c r="N15" s="27"/>
      <c r="O15" s="27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47">
        <v>550826.86</v>
      </c>
    </row>
    <row r="16" spans="1:28" s="3" customFormat="1" ht="25.5" outlineLevel="5" x14ac:dyDescent="0.25">
      <c r="A16" s="18"/>
      <c r="B16" s="37" t="s">
        <v>71</v>
      </c>
      <c r="C16" s="26" t="s">
        <v>51</v>
      </c>
      <c r="D16" s="38" t="s">
        <v>29</v>
      </c>
      <c r="E16" s="27"/>
      <c r="F16" s="27"/>
      <c r="G16" s="28"/>
      <c r="H16" s="27"/>
      <c r="I16" s="27"/>
      <c r="J16" s="27"/>
      <c r="K16" s="27"/>
      <c r="L16" s="27"/>
      <c r="M16" s="27"/>
      <c r="N16" s="27"/>
      <c r="O16" s="27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47">
        <v>55093.51</v>
      </c>
    </row>
    <row r="17" spans="1:29" s="3" customFormat="1" outlineLevel="5" x14ac:dyDescent="0.25">
      <c r="A17" s="18"/>
      <c r="B17" s="37" t="s">
        <v>72</v>
      </c>
      <c r="C17" s="26" t="s">
        <v>51</v>
      </c>
      <c r="D17" s="38" t="s">
        <v>30</v>
      </c>
      <c r="E17" s="27"/>
      <c r="F17" s="27"/>
      <c r="G17" s="28"/>
      <c r="H17" s="27"/>
      <c r="I17" s="27"/>
      <c r="J17" s="27"/>
      <c r="K17" s="27"/>
      <c r="L17" s="27"/>
      <c r="M17" s="27"/>
      <c r="N17" s="27"/>
      <c r="O17" s="27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47">
        <v>185866.46</v>
      </c>
    </row>
    <row r="18" spans="1:29" s="3" customFormat="1" ht="18" customHeight="1" outlineLevel="5" x14ac:dyDescent="0.25">
      <c r="A18" s="18"/>
      <c r="B18" s="37" t="s">
        <v>73</v>
      </c>
      <c r="C18" s="26" t="s">
        <v>51</v>
      </c>
      <c r="D18" s="38" t="s">
        <v>31</v>
      </c>
      <c r="E18" s="27"/>
      <c r="F18" s="27"/>
      <c r="G18" s="28"/>
      <c r="H18" s="27"/>
      <c r="I18" s="27"/>
      <c r="J18" s="27"/>
      <c r="K18" s="27"/>
      <c r="L18" s="27"/>
      <c r="M18" s="27"/>
      <c r="N18" s="27"/>
      <c r="O18" s="27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47">
        <v>302992.39</v>
      </c>
    </row>
    <row r="19" spans="1:29" s="11" customFormat="1" ht="14.25" outlineLevel="5" x14ac:dyDescent="0.2">
      <c r="A19" s="14"/>
      <c r="B19" s="40" t="s">
        <v>74</v>
      </c>
      <c r="C19" s="7" t="s">
        <v>52</v>
      </c>
      <c r="D19" s="41"/>
      <c r="E19" s="15"/>
      <c r="F19" s="15"/>
      <c r="G19" s="16"/>
      <c r="H19" s="15"/>
      <c r="I19" s="15"/>
      <c r="J19" s="15"/>
      <c r="K19" s="15"/>
      <c r="L19" s="15"/>
      <c r="M19" s="15"/>
      <c r="N19" s="15"/>
      <c r="O19" s="15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39">
        <f>AB20+AB21+AB22+AB23+AB24+AB25+AB26+AB28+AB27+AB34+AB37+AB38+AB39+AB40+AB41+AB42+AB45+AB49+AB50+AB51+AB52+AB44+AB29+AB30+AB31+AB32+AB33+AB35+AB46+AB47+AB48+AB36+AB43</f>
        <v>233090466.72999993</v>
      </c>
      <c r="AC19" s="12"/>
    </row>
    <row r="20" spans="1:29" s="3" customFormat="1" ht="63.75" outlineLevel="5" x14ac:dyDescent="0.25">
      <c r="A20" s="18"/>
      <c r="B20" s="37" t="s">
        <v>75</v>
      </c>
      <c r="C20" s="26" t="s">
        <v>52</v>
      </c>
      <c r="D20" s="38" t="s">
        <v>36</v>
      </c>
      <c r="E20" s="27"/>
      <c r="F20" s="27"/>
      <c r="G20" s="28"/>
      <c r="H20" s="27"/>
      <c r="I20" s="27"/>
      <c r="J20" s="27"/>
      <c r="K20" s="27"/>
      <c r="L20" s="27"/>
      <c r="M20" s="27"/>
      <c r="N20" s="27"/>
      <c r="O20" s="27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47">
        <v>161769832.58000001</v>
      </c>
    </row>
    <row r="21" spans="1:29" s="3" customFormat="1" ht="67.5" customHeight="1" outlineLevel="5" x14ac:dyDescent="0.25">
      <c r="A21" s="18"/>
      <c r="B21" s="37" t="s">
        <v>75</v>
      </c>
      <c r="C21" s="26" t="s">
        <v>52</v>
      </c>
      <c r="D21" s="38" t="s">
        <v>37</v>
      </c>
      <c r="E21" s="27"/>
      <c r="F21" s="27"/>
      <c r="G21" s="28"/>
      <c r="H21" s="27"/>
      <c r="I21" s="27"/>
      <c r="J21" s="27"/>
      <c r="K21" s="27"/>
      <c r="L21" s="27"/>
      <c r="M21" s="27"/>
      <c r="N21" s="27"/>
      <c r="O21" s="27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47">
        <v>19599.75</v>
      </c>
    </row>
    <row r="22" spans="1:29" s="3" customFormat="1" ht="102" outlineLevel="5" x14ac:dyDescent="0.25">
      <c r="A22" s="18"/>
      <c r="B22" s="37" t="s">
        <v>76</v>
      </c>
      <c r="C22" s="26" t="s">
        <v>52</v>
      </c>
      <c r="D22" s="38" t="s">
        <v>38</v>
      </c>
      <c r="E22" s="27"/>
      <c r="F22" s="27"/>
      <c r="G22" s="28"/>
      <c r="H22" s="27"/>
      <c r="I22" s="27"/>
      <c r="J22" s="27"/>
      <c r="K22" s="27"/>
      <c r="L22" s="27"/>
      <c r="M22" s="27"/>
      <c r="N22" s="27"/>
      <c r="O22" s="27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47">
        <v>300492.45</v>
      </c>
    </row>
    <row r="23" spans="1:29" s="3" customFormat="1" ht="102" outlineLevel="5" x14ac:dyDescent="0.25">
      <c r="A23" s="18"/>
      <c r="B23" s="37" t="s">
        <v>77</v>
      </c>
      <c r="C23" s="26" t="s">
        <v>52</v>
      </c>
      <c r="D23" s="38" t="s">
        <v>39</v>
      </c>
      <c r="E23" s="27"/>
      <c r="F23" s="27"/>
      <c r="G23" s="28"/>
      <c r="H23" s="27"/>
      <c r="I23" s="27"/>
      <c r="J23" s="27"/>
      <c r="K23" s="27"/>
      <c r="L23" s="27"/>
      <c r="M23" s="27"/>
      <c r="N23" s="27"/>
      <c r="O23" s="27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47">
        <v>448.67</v>
      </c>
    </row>
    <row r="24" spans="1:29" s="11" customFormat="1" ht="38.25" outlineLevel="5" x14ac:dyDescent="0.2">
      <c r="A24" s="14"/>
      <c r="B24" s="37" t="s">
        <v>79</v>
      </c>
      <c r="C24" s="26" t="s">
        <v>52</v>
      </c>
      <c r="D24" s="38" t="s">
        <v>40</v>
      </c>
      <c r="E24" s="27"/>
      <c r="F24" s="27"/>
      <c r="G24" s="28"/>
      <c r="H24" s="27"/>
      <c r="I24" s="27"/>
      <c r="J24" s="27"/>
      <c r="K24" s="27"/>
      <c r="L24" s="27"/>
      <c r="M24" s="27"/>
      <c r="N24" s="27"/>
      <c r="O24" s="27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47">
        <v>1928400.35</v>
      </c>
    </row>
    <row r="25" spans="1:29" s="3" customFormat="1" ht="38.25" outlineLevel="5" x14ac:dyDescent="0.25">
      <c r="A25" s="18"/>
      <c r="B25" s="37" t="s">
        <v>78</v>
      </c>
      <c r="C25" s="26" t="s">
        <v>52</v>
      </c>
      <c r="D25" s="38" t="s">
        <v>41</v>
      </c>
      <c r="E25" s="27"/>
      <c r="F25" s="27"/>
      <c r="G25" s="28"/>
      <c r="H25" s="27"/>
      <c r="I25" s="27"/>
      <c r="J25" s="27"/>
      <c r="K25" s="27"/>
      <c r="L25" s="27"/>
      <c r="M25" s="27"/>
      <c r="N25" s="27"/>
      <c r="O25" s="27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47">
        <v>5432.49</v>
      </c>
    </row>
    <row r="26" spans="1:29" s="3" customFormat="1" ht="89.25" outlineLevel="5" x14ac:dyDescent="0.25">
      <c r="A26" s="18"/>
      <c r="B26" s="37" t="s">
        <v>80</v>
      </c>
      <c r="C26" s="26" t="s">
        <v>52</v>
      </c>
      <c r="D26" s="38" t="s">
        <v>54</v>
      </c>
      <c r="E26" s="27"/>
      <c r="F26" s="27"/>
      <c r="G26" s="28"/>
      <c r="H26" s="27"/>
      <c r="I26" s="27"/>
      <c r="J26" s="27"/>
      <c r="K26" s="27"/>
      <c r="L26" s="27"/>
      <c r="M26" s="27"/>
      <c r="N26" s="27"/>
      <c r="O26" s="27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47">
        <v>5700.7</v>
      </c>
    </row>
    <row r="27" spans="1:29" s="3" customFormat="1" ht="89.25" outlineLevel="5" x14ac:dyDescent="0.25">
      <c r="A27" s="18"/>
      <c r="B27" s="37" t="s">
        <v>81</v>
      </c>
      <c r="C27" s="26" t="s">
        <v>52</v>
      </c>
      <c r="D27" s="38" t="s">
        <v>55</v>
      </c>
      <c r="E27" s="27"/>
      <c r="F27" s="27"/>
      <c r="G27" s="28"/>
      <c r="H27" s="27"/>
      <c r="I27" s="27"/>
      <c r="J27" s="27"/>
      <c r="K27" s="27"/>
      <c r="L27" s="27"/>
      <c r="M27" s="27"/>
      <c r="N27" s="27"/>
      <c r="O27" s="27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47">
        <v>195114.54</v>
      </c>
    </row>
    <row r="28" spans="1:29" s="3" customFormat="1" ht="76.5" outlineLevel="5" x14ac:dyDescent="0.25">
      <c r="A28" s="18"/>
      <c r="B28" s="55" t="s">
        <v>105</v>
      </c>
      <c r="C28" s="26" t="s">
        <v>52</v>
      </c>
      <c r="D28" s="38" t="s">
        <v>104</v>
      </c>
      <c r="E28" s="27"/>
      <c r="F28" s="27"/>
      <c r="G28" s="28"/>
      <c r="H28" s="27"/>
      <c r="I28" s="27"/>
      <c r="J28" s="27"/>
      <c r="K28" s="27"/>
      <c r="L28" s="27"/>
      <c r="M28" s="27"/>
      <c r="N28" s="27"/>
      <c r="O28" s="27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47">
        <v>584253.22</v>
      </c>
    </row>
    <row r="29" spans="1:29" s="3" customFormat="1" ht="76.5" outlineLevel="5" x14ac:dyDescent="0.25">
      <c r="A29" s="18"/>
      <c r="B29" s="55" t="s">
        <v>105</v>
      </c>
      <c r="C29" s="26" t="s">
        <v>52</v>
      </c>
      <c r="D29" s="38" t="s">
        <v>106</v>
      </c>
      <c r="E29" s="27"/>
      <c r="F29" s="27"/>
      <c r="G29" s="28"/>
      <c r="H29" s="27"/>
      <c r="I29" s="27"/>
      <c r="J29" s="27"/>
      <c r="K29" s="27"/>
      <c r="L29" s="27"/>
      <c r="M29" s="27"/>
      <c r="N29" s="27"/>
      <c r="O29" s="27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47">
        <v>134093.94</v>
      </c>
    </row>
    <row r="30" spans="1:29" s="3" customFormat="1" ht="106.5" customHeight="1" outlineLevel="5" x14ac:dyDescent="0.25">
      <c r="A30" s="18"/>
      <c r="B30" s="55" t="s">
        <v>107</v>
      </c>
      <c r="C30" s="26" t="s">
        <v>52</v>
      </c>
      <c r="D30" s="38" t="s">
        <v>32</v>
      </c>
      <c r="E30" s="27"/>
      <c r="F30" s="27"/>
      <c r="G30" s="28"/>
      <c r="H30" s="27"/>
      <c r="I30" s="27"/>
      <c r="J30" s="27"/>
      <c r="K30" s="27"/>
      <c r="L30" s="27"/>
      <c r="M30" s="27"/>
      <c r="N30" s="27"/>
      <c r="O30" s="27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47">
        <v>9793711.7300000004</v>
      </c>
    </row>
    <row r="31" spans="1:29" s="3" customFormat="1" ht="127.5" outlineLevel="5" x14ac:dyDescent="0.25">
      <c r="A31" s="18"/>
      <c r="B31" s="55" t="s">
        <v>108</v>
      </c>
      <c r="C31" s="26" t="s">
        <v>52</v>
      </c>
      <c r="D31" s="38" t="s">
        <v>33</v>
      </c>
      <c r="E31" s="27"/>
      <c r="F31" s="27"/>
      <c r="G31" s="28"/>
      <c r="H31" s="27"/>
      <c r="I31" s="27"/>
      <c r="J31" s="27"/>
      <c r="K31" s="27"/>
      <c r="L31" s="27"/>
      <c r="M31" s="27"/>
      <c r="N31" s="27"/>
      <c r="O31" s="27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47">
        <v>51151.59</v>
      </c>
    </row>
    <row r="32" spans="1:29" s="3" customFormat="1" ht="108" customHeight="1" outlineLevel="5" x14ac:dyDescent="0.25">
      <c r="A32" s="18"/>
      <c r="B32" s="55" t="s">
        <v>109</v>
      </c>
      <c r="C32" s="26" t="s">
        <v>52</v>
      </c>
      <c r="D32" s="38" t="s">
        <v>34</v>
      </c>
      <c r="E32" s="27"/>
      <c r="F32" s="27"/>
      <c r="G32" s="28"/>
      <c r="H32" s="27"/>
      <c r="I32" s="27"/>
      <c r="J32" s="27"/>
      <c r="K32" s="27"/>
      <c r="L32" s="27"/>
      <c r="M32" s="27"/>
      <c r="N32" s="27"/>
      <c r="O32" s="27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47">
        <v>10122565.310000001</v>
      </c>
    </row>
    <row r="33" spans="1:28" s="3" customFormat="1" ht="107.25" customHeight="1" outlineLevel="5" x14ac:dyDescent="0.25">
      <c r="A33" s="18"/>
      <c r="B33" s="55" t="s">
        <v>110</v>
      </c>
      <c r="C33" s="26" t="s">
        <v>52</v>
      </c>
      <c r="D33" s="38" t="s">
        <v>35</v>
      </c>
      <c r="E33" s="27"/>
      <c r="F33" s="27"/>
      <c r="G33" s="28"/>
      <c r="H33" s="27"/>
      <c r="I33" s="27"/>
      <c r="J33" s="27"/>
      <c r="K33" s="27"/>
      <c r="L33" s="27"/>
      <c r="M33" s="27"/>
      <c r="N33" s="27"/>
      <c r="O33" s="27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47">
        <v>-1066287.08</v>
      </c>
    </row>
    <row r="34" spans="1:28" s="3" customFormat="1" ht="25.5" outlineLevel="5" x14ac:dyDescent="0.25">
      <c r="A34" s="18"/>
      <c r="B34" s="37" t="s">
        <v>82</v>
      </c>
      <c r="C34" s="26" t="s">
        <v>52</v>
      </c>
      <c r="D34" s="38" t="s">
        <v>0</v>
      </c>
      <c r="E34" s="27"/>
      <c r="F34" s="27"/>
      <c r="G34" s="28"/>
      <c r="H34" s="27"/>
      <c r="I34" s="27"/>
      <c r="J34" s="27"/>
      <c r="K34" s="27"/>
      <c r="L34" s="27"/>
      <c r="M34" s="27"/>
      <c r="N34" s="27"/>
      <c r="O34" s="27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47">
        <v>12552782.449999999</v>
      </c>
    </row>
    <row r="35" spans="1:28" s="3" customFormat="1" ht="25.5" outlineLevel="5" x14ac:dyDescent="0.25">
      <c r="A35" s="18"/>
      <c r="B35" s="37" t="s">
        <v>82</v>
      </c>
      <c r="C35" s="26" t="s">
        <v>52</v>
      </c>
      <c r="D35" s="38" t="s">
        <v>1</v>
      </c>
      <c r="E35" s="27"/>
      <c r="F35" s="27"/>
      <c r="G35" s="28"/>
      <c r="H35" s="27"/>
      <c r="I35" s="27"/>
      <c r="J35" s="27"/>
      <c r="K35" s="27"/>
      <c r="L35" s="27"/>
      <c r="M35" s="27"/>
      <c r="N35" s="27"/>
      <c r="O35" s="27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47">
        <v>1584.91</v>
      </c>
    </row>
    <row r="36" spans="1:28" s="3" customFormat="1" ht="63.75" outlineLevel="5" x14ac:dyDescent="0.25">
      <c r="A36" s="18"/>
      <c r="B36" s="55" t="s">
        <v>120</v>
      </c>
      <c r="C36" s="26" t="s">
        <v>52</v>
      </c>
      <c r="D36" s="38" t="s">
        <v>2</v>
      </c>
      <c r="E36" s="27"/>
      <c r="F36" s="27"/>
      <c r="G36" s="28"/>
      <c r="H36" s="27"/>
      <c r="I36" s="27"/>
      <c r="J36" s="27"/>
      <c r="K36" s="27"/>
      <c r="L36" s="27"/>
      <c r="M36" s="27"/>
      <c r="N36" s="27"/>
      <c r="O36" s="27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47">
        <v>7072611.1299999999</v>
      </c>
    </row>
    <row r="37" spans="1:28" s="3" customFormat="1" ht="63.75" outlineLevel="5" x14ac:dyDescent="0.25">
      <c r="A37" s="18"/>
      <c r="B37" s="37" t="s">
        <v>83</v>
      </c>
      <c r="C37" s="26" t="s">
        <v>52</v>
      </c>
      <c r="D37" s="38" t="s">
        <v>3</v>
      </c>
      <c r="E37" s="27"/>
      <c r="F37" s="27"/>
      <c r="G37" s="28"/>
      <c r="H37" s="27"/>
      <c r="I37" s="27"/>
      <c r="J37" s="27"/>
      <c r="K37" s="27"/>
      <c r="L37" s="27"/>
      <c r="M37" s="27"/>
      <c r="N37" s="27"/>
      <c r="O37" s="27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47">
        <v>8208.24</v>
      </c>
    </row>
    <row r="38" spans="1:28" s="3" customFormat="1" ht="25.5" outlineLevel="5" x14ac:dyDescent="0.25">
      <c r="A38" s="18"/>
      <c r="B38" s="37" t="s">
        <v>84</v>
      </c>
      <c r="C38" s="26" t="s">
        <v>52</v>
      </c>
      <c r="D38" s="38" t="s">
        <v>4</v>
      </c>
      <c r="E38" s="27"/>
      <c r="F38" s="27"/>
      <c r="G38" s="28"/>
      <c r="H38" s="27"/>
      <c r="I38" s="27"/>
      <c r="J38" s="27"/>
      <c r="K38" s="27"/>
      <c r="L38" s="27"/>
      <c r="M38" s="27"/>
      <c r="N38" s="27"/>
      <c r="O38" s="27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47">
        <v>3417</v>
      </c>
    </row>
    <row r="39" spans="1:28" s="3" customFormat="1" ht="25.5" outlineLevel="5" x14ac:dyDescent="0.25">
      <c r="A39" s="18"/>
      <c r="B39" s="37" t="s">
        <v>84</v>
      </c>
      <c r="C39" s="26" t="s">
        <v>52</v>
      </c>
      <c r="D39" s="38" t="s">
        <v>5</v>
      </c>
      <c r="E39" s="27"/>
      <c r="F39" s="27"/>
      <c r="G39" s="28"/>
      <c r="H39" s="27"/>
      <c r="I39" s="27"/>
      <c r="J39" s="27"/>
      <c r="K39" s="27"/>
      <c r="L39" s="27"/>
      <c r="M39" s="27"/>
      <c r="N39" s="27"/>
      <c r="O39" s="27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47">
        <v>424.41</v>
      </c>
    </row>
    <row r="40" spans="1:28" s="3" customFormat="1" outlineLevel="5" x14ac:dyDescent="0.25">
      <c r="A40" s="18"/>
      <c r="B40" s="37" t="s">
        <v>85</v>
      </c>
      <c r="C40" s="26" t="s">
        <v>52</v>
      </c>
      <c r="D40" s="38" t="s">
        <v>6</v>
      </c>
      <c r="E40" s="27"/>
      <c r="F40" s="27"/>
      <c r="G40" s="28"/>
      <c r="H40" s="27"/>
      <c r="I40" s="27"/>
      <c r="J40" s="27"/>
      <c r="K40" s="27"/>
      <c r="L40" s="27"/>
      <c r="M40" s="27"/>
      <c r="N40" s="27"/>
      <c r="O40" s="27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47">
        <v>3459581.88</v>
      </c>
    </row>
    <row r="41" spans="1:28" s="3" customFormat="1" outlineLevel="5" x14ac:dyDescent="0.25">
      <c r="A41" s="18"/>
      <c r="B41" s="37" t="s">
        <v>85</v>
      </c>
      <c r="C41" s="26" t="s">
        <v>52</v>
      </c>
      <c r="D41" s="38" t="s">
        <v>7</v>
      </c>
      <c r="E41" s="27"/>
      <c r="F41" s="27"/>
      <c r="G41" s="28"/>
      <c r="H41" s="27"/>
      <c r="I41" s="27"/>
      <c r="J41" s="27"/>
      <c r="K41" s="27"/>
      <c r="L41" s="27"/>
      <c r="M41" s="27"/>
      <c r="N41" s="27"/>
      <c r="O41" s="27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47">
        <v>-238.85</v>
      </c>
    </row>
    <row r="42" spans="1:28" s="3" customFormat="1" ht="38.25" outlineLevel="5" x14ac:dyDescent="0.25">
      <c r="A42" s="18"/>
      <c r="B42" s="37" t="s">
        <v>112</v>
      </c>
      <c r="C42" s="26" t="s">
        <v>52</v>
      </c>
      <c r="D42" s="38" t="s">
        <v>111</v>
      </c>
      <c r="E42" s="27"/>
      <c r="F42" s="27"/>
      <c r="G42" s="28"/>
      <c r="H42" s="27"/>
      <c r="I42" s="27"/>
      <c r="J42" s="27"/>
      <c r="K42" s="27"/>
      <c r="L42" s="27"/>
      <c r="M42" s="27"/>
      <c r="N42" s="27"/>
      <c r="O42" s="27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47">
        <v>439749.59</v>
      </c>
    </row>
    <row r="43" spans="1:28" s="3" customFormat="1" ht="38.25" outlineLevel="5" x14ac:dyDescent="0.25">
      <c r="A43" s="18"/>
      <c r="B43" s="55" t="s">
        <v>114</v>
      </c>
      <c r="C43" s="26" t="s">
        <v>52</v>
      </c>
      <c r="D43" s="38" t="s">
        <v>113</v>
      </c>
      <c r="E43" s="27"/>
      <c r="F43" s="27"/>
      <c r="G43" s="28"/>
      <c r="H43" s="27"/>
      <c r="I43" s="27"/>
      <c r="J43" s="27"/>
      <c r="K43" s="27"/>
      <c r="L43" s="27"/>
      <c r="M43" s="27"/>
      <c r="N43" s="27"/>
      <c r="O43" s="27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47">
        <v>9072749.0700000003</v>
      </c>
    </row>
    <row r="44" spans="1:28" s="3" customFormat="1" outlineLevel="5" x14ac:dyDescent="0.25">
      <c r="A44" s="18"/>
      <c r="B44" s="37" t="s">
        <v>86</v>
      </c>
      <c r="C44" s="26" t="s">
        <v>52</v>
      </c>
      <c r="D44" s="38" t="s">
        <v>8</v>
      </c>
      <c r="E44" s="27"/>
      <c r="F44" s="27"/>
      <c r="G44" s="28"/>
      <c r="H44" s="27"/>
      <c r="I44" s="27"/>
      <c r="J44" s="27"/>
      <c r="K44" s="27"/>
      <c r="L44" s="27"/>
      <c r="M44" s="27"/>
      <c r="N44" s="27"/>
      <c r="O44" s="27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47">
        <v>224329</v>
      </c>
    </row>
    <row r="45" spans="1:28" s="3" customFormat="1" outlineLevel="5" x14ac:dyDescent="0.25">
      <c r="A45" s="18"/>
      <c r="B45" s="37" t="s">
        <v>87</v>
      </c>
      <c r="C45" s="26" t="s">
        <v>52</v>
      </c>
      <c r="D45" s="38" t="s">
        <v>9</v>
      </c>
      <c r="E45" s="27"/>
      <c r="F45" s="27"/>
      <c r="G45" s="28"/>
      <c r="H45" s="27"/>
      <c r="I45" s="27"/>
      <c r="J45" s="27"/>
      <c r="K45" s="27"/>
      <c r="L45" s="27"/>
      <c r="M45" s="27"/>
      <c r="N45" s="27"/>
      <c r="O45" s="27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47">
        <v>2364024.71</v>
      </c>
    </row>
    <row r="46" spans="1:28" s="3" customFormat="1" ht="38.25" outlineLevel="5" x14ac:dyDescent="0.25">
      <c r="A46" s="18"/>
      <c r="B46" s="55" t="s">
        <v>116</v>
      </c>
      <c r="C46" s="26" t="s">
        <v>52</v>
      </c>
      <c r="D46" s="38" t="s">
        <v>115</v>
      </c>
      <c r="E46" s="27"/>
      <c r="F46" s="27"/>
      <c r="G46" s="28"/>
      <c r="H46" s="27"/>
      <c r="I46" s="27"/>
      <c r="J46" s="27"/>
      <c r="K46" s="27"/>
      <c r="L46" s="27"/>
      <c r="M46" s="27"/>
      <c r="N46" s="27"/>
      <c r="O46" s="27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47">
        <v>3220007.26</v>
      </c>
    </row>
    <row r="47" spans="1:28" s="3" customFormat="1" ht="38.25" outlineLevel="5" x14ac:dyDescent="0.25">
      <c r="A47" s="18"/>
      <c r="B47" s="55" t="s">
        <v>118</v>
      </c>
      <c r="C47" s="26" t="s">
        <v>52</v>
      </c>
      <c r="D47" s="38" t="s">
        <v>117</v>
      </c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47">
        <v>7742143.4900000002</v>
      </c>
    </row>
    <row r="48" spans="1:28" s="3" customFormat="1" ht="38.25" outlineLevel="5" x14ac:dyDescent="0.25">
      <c r="A48" s="18"/>
      <c r="B48" s="55" t="s">
        <v>118</v>
      </c>
      <c r="C48" s="26" t="s">
        <v>52</v>
      </c>
      <c r="D48" s="38" t="s">
        <v>119</v>
      </c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47">
        <v>-297</v>
      </c>
    </row>
    <row r="49" spans="1:28" s="3" customFormat="1" ht="25.5" outlineLevel="5" x14ac:dyDescent="0.25">
      <c r="A49" s="18"/>
      <c r="B49" s="37" t="s">
        <v>88</v>
      </c>
      <c r="C49" s="26" t="s">
        <v>52</v>
      </c>
      <c r="D49" s="38" t="s">
        <v>10</v>
      </c>
      <c r="E49" s="27"/>
      <c r="F49" s="27"/>
      <c r="G49" s="28"/>
      <c r="H49" s="27"/>
      <c r="I49" s="27"/>
      <c r="J49" s="27"/>
      <c r="K49" s="27"/>
      <c r="L49" s="27"/>
      <c r="M49" s="27"/>
      <c r="N49" s="27"/>
      <c r="O49" s="27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47">
        <v>399721.51</v>
      </c>
    </row>
    <row r="50" spans="1:28" s="3" customFormat="1" ht="38.25" outlineLevel="5" x14ac:dyDescent="0.25">
      <c r="A50" s="18"/>
      <c r="B50" s="37" t="s">
        <v>89</v>
      </c>
      <c r="C50" s="26" t="s">
        <v>52</v>
      </c>
      <c r="D50" s="38" t="s">
        <v>61</v>
      </c>
      <c r="E50" s="27"/>
      <c r="F50" s="27"/>
      <c r="G50" s="28"/>
      <c r="H50" s="27"/>
      <c r="I50" s="27"/>
      <c r="J50" s="27"/>
      <c r="K50" s="27"/>
      <c r="L50" s="27"/>
      <c r="M50" s="27"/>
      <c r="N50" s="27"/>
      <c r="O50" s="27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47">
        <v>2668482.7000000002</v>
      </c>
    </row>
    <row r="51" spans="1:28" s="3" customFormat="1" ht="38.25" outlineLevel="5" x14ac:dyDescent="0.25">
      <c r="A51" s="18"/>
      <c r="B51" s="37" t="s">
        <v>89</v>
      </c>
      <c r="C51" s="26" t="s">
        <v>52</v>
      </c>
      <c r="D51" s="38" t="s">
        <v>62</v>
      </c>
      <c r="E51" s="27"/>
      <c r="F51" s="27"/>
      <c r="G51" s="28"/>
      <c r="H51" s="27"/>
      <c r="I51" s="27"/>
      <c r="J51" s="27"/>
      <c r="K51" s="27"/>
      <c r="L51" s="27"/>
      <c r="M51" s="27"/>
      <c r="N51" s="27"/>
      <c r="O51" s="27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47">
        <v>15874.99</v>
      </c>
    </row>
    <row r="52" spans="1:28" s="11" customFormat="1" ht="76.5" x14ac:dyDescent="0.2">
      <c r="A52" s="14"/>
      <c r="B52" s="37" t="s">
        <v>90</v>
      </c>
      <c r="C52" s="26" t="s">
        <v>52</v>
      </c>
      <c r="D52" s="38" t="s">
        <v>11</v>
      </c>
      <c r="E52" s="27"/>
      <c r="F52" s="27"/>
      <c r="G52" s="28"/>
      <c r="H52" s="27"/>
      <c r="I52" s="27"/>
      <c r="J52" s="27"/>
      <c r="K52" s="27"/>
      <c r="L52" s="27"/>
      <c r="M52" s="27"/>
      <c r="N52" s="27"/>
      <c r="O52" s="27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47">
        <v>800</v>
      </c>
    </row>
    <row r="53" spans="1:28" ht="12.75" customHeight="1" x14ac:dyDescent="0.25">
      <c r="A53" s="19"/>
      <c r="B53" s="40" t="s">
        <v>91</v>
      </c>
      <c r="C53" s="7" t="s">
        <v>53</v>
      </c>
      <c r="D53" s="38" t="s">
        <v>63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9">
        <f>AB54</f>
        <v>-120000</v>
      </c>
    </row>
    <row r="54" spans="1:28" ht="66.75" customHeight="1" x14ac:dyDescent="0.25">
      <c r="A54" s="19"/>
      <c r="B54" s="37" t="s">
        <v>92</v>
      </c>
      <c r="C54" s="26" t="s">
        <v>53</v>
      </c>
      <c r="D54" s="38" t="s">
        <v>121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47">
        <v>-120000</v>
      </c>
    </row>
    <row r="55" spans="1:28" s="35" customFormat="1" x14ac:dyDescent="0.25">
      <c r="A55" s="48"/>
      <c r="B55" s="40" t="s">
        <v>93</v>
      </c>
      <c r="C55" s="50">
        <v>818</v>
      </c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39">
        <f>AB56+AB59+AB60+AB61+AB62+AB63+AB64+AB67+AB68+AB70+AB71+AB73+AB74+AB75+AB80+AB76+AB57+AB72+AB65+AB66+AB69+AB77+AB78+AB79+AB58</f>
        <v>619361.32999999996</v>
      </c>
    </row>
    <row r="56" spans="1:28" ht="76.5" x14ac:dyDescent="0.25">
      <c r="A56" s="20"/>
      <c r="B56" s="37" t="s">
        <v>94</v>
      </c>
      <c r="C56" s="49">
        <v>818</v>
      </c>
      <c r="D56" s="38" t="s">
        <v>56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47">
        <v>3000</v>
      </c>
    </row>
    <row r="57" spans="1:28" ht="76.5" x14ac:dyDescent="0.25">
      <c r="A57" s="20"/>
      <c r="B57" s="37" t="s">
        <v>94</v>
      </c>
      <c r="C57" s="49">
        <v>818</v>
      </c>
      <c r="D57" s="38" t="s">
        <v>12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47">
        <v>6000</v>
      </c>
    </row>
    <row r="58" spans="1:28" ht="95.25" customHeight="1" x14ac:dyDescent="0.25">
      <c r="A58" s="20"/>
      <c r="B58" s="55" t="s">
        <v>123</v>
      </c>
      <c r="C58" s="49">
        <v>818</v>
      </c>
      <c r="D58" s="38" t="s">
        <v>122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47">
        <v>2000</v>
      </c>
    </row>
    <row r="59" spans="1:28" ht="102" x14ac:dyDescent="0.25">
      <c r="A59" s="20"/>
      <c r="B59" s="37" t="s">
        <v>64</v>
      </c>
      <c r="C59" s="49">
        <v>818</v>
      </c>
      <c r="D59" s="38" t="s">
        <v>13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47">
        <v>12250</v>
      </c>
    </row>
    <row r="60" spans="1:28" ht="102" x14ac:dyDescent="0.25">
      <c r="A60" s="20"/>
      <c r="B60" s="37" t="s">
        <v>64</v>
      </c>
      <c r="C60" s="49">
        <v>818</v>
      </c>
      <c r="D60" s="38" t="s">
        <v>14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47">
        <v>2000</v>
      </c>
    </row>
    <row r="61" spans="1:28" ht="102" x14ac:dyDescent="0.25">
      <c r="A61" s="20"/>
      <c r="B61" s="37" t="s">
        <v>64</v>
      </c>
      <c r="C61" s="49">
        <v>818</v>
      </c>
      <c r="D61" s="38" t="s">
        <v>15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47">
        <v>138559.71</v>
      </c>
    </row>
    <row r="62" spans="1:28" ht="76.5" x14ac:dyDescent="0.25">
      <c r="A62" s="20"/>
      <c r="B62" s="37" t="s">
        <v>95</v>
      </c>
      <c r="C62" s="49">
        <v>818</v>
      </c>
      <c r="D62" s="38" t="s">
        <v>16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47">
        <v>15839.59</v>
      </c>
    </row>
    <row r="63" spans="1:28" ht="76.5" x14ac:dyDescent="0.25">
      <c r="A63" s="20"/>
      <c r="B63" s="37" t="s">
        <v>95</v>
      </c>
      <c r="C63" s="49">
        <v>818</v>
      </c>
      <c r="D63" s="38" t="s">
        <v>17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47">
        <v>5395.65</v>
      </c>
    </row>
    <row r="64" spans="1:28" ht="97.5" customHeight="1" x14ac:dyDescent="0.25">
      <c r="B64" s="37" t="s">
        <v>96</v>
      </c>
      <c r="C64" s="49">
        <v>818</v>
      </c>
      <c r="D64" s="38" t="s">
        <v>65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47">
        <v>1000</v>
      </c>
    </row>
    <row r="65" spans="2:28" ht="88.5" customHeight="1" x14ac:dyDescent="0.25">
      <c r="B65" s="55" t="s">
        <v>125</v>
      </c>
      <c r="C65" s="49">
        <v>818</v>
      </c>
      <c r="D65" s="38" t="s">
        <v>124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47">
        <v>3500</v>
      </c>
    </row>
    <row r="66" spans="2:28" ht="80.25" customHeight="1" x14ac:dyDescent="0.25">
      <c r="B66" s="55" t="s">
        <v>127</v>
      </c>
      <c r="C66" s="49">
        <v>818</v>
      </c>
      <c r="D66" s="38" t="s">
        <v>126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47">
        <v>1500</v>
      </c>
    </row>
    <row r="67" spans="2:28" ht="96.75" customHeight="1" x14ac:dyDescent="0.25">
      <c r="B67" s="37" t="s">
        <v>66</v>
      </c>
      <c r="C67" s="49">
        <v>818</v>
      </c>
      <c r="D67" s="38" t="s">
        <v>18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47">
        <v>2600</v>
      </c>
    </row>
    <row r="68" spans="2:28" ht="104.25" customHeight="1" x14ac:dyDescent="0.25">
      <c r="B68" s="37" t="s">
        <v>67</v>
      </c>
      <c r="C68" s="49">
        <v>818</v>
      </c>
      <c r="D68" s="38" t="s">
        <v>128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47">
        <v>900</v>
      </c>
    </row>
    <row r="69" spans="2:28" ht="104.25" customHeight="1" x14ac:dyDescent="0.25">
      <c r="B69" s="37" t="s">
        <v>67</v>
      </c>
      <c r="C69" s="49">
        <v>818</v>
      </c>
      <c r="D69" s="38" t="s">
        <v>57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47">
        <v>800</v>
      </c>
    </row>
    <row r="70" spans="2:28" s="35" customFormat="1" ht="109.5" customHeight="1" x14ac:dyDescent="0.25">
      <c r="B70" s="37" t="s">
        <v>67</v>
      </c>
      <c r="C70" s="49">
        <v>818</v>
      </c>
      <c r="D70" s="38" t="s">
        <v>19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47">
        <v>14720.35</v>
      </c>
    </row>
    <row r="71" spans="2:28" ht="81" customHeight="1" x14ac:dyDescent="0.25">
      <c r="B71" s="37" t="s">
        <v>97</v>
      </c>
      <c r="C71" s="49">
        <v>818</v>
      </c>
      <c r="D71" s="38" t="s">
        <v>20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47">
        <v>1000</v>
      </c>
    </row>
    <row r="72" spans="2:28" ht="81" customHeight="1" x14ac:dyDescent="0.25">
      <c r="B72" s="37" t="s">
        <v>97</v>
      </c>
      <c r="C72" s="49">
        <v>818</v>
      </c>
      <c r="D72" s="38" t="s">
        <v>21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47">
        <v>5697.68</v>
      </c>
    </row>
    <row r="73" spans="2:28" ht="89.25" x14ac:dyDescent="0.25">
      <c r="B73" s="37" t="s">
        <v>97</v>
      </c>
      <c r="C73" s="49">
        <v>818</v>
      </c>
      <c r="D73" s="38" t="s">
        <v>22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47">
        <v>1000</v>
      </c>
    </row>
    <row r="74" spans="2:28" ht="76.5" x14ac:dyDescent="0.25">
      <c r="B74" s="37" t="s">
        <v>98</v>
      </c>
      <c r="C74" s="49">
        <v>818</v>
      </c>
      <c r="D74" s="38" t="s">
        <v>58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47">
        <v>4150</v>
      </c>
    </row>
    <row r="75" spans="2:28" ht="90" customHeight="1" x14ac:dyDescent="0.25">
      <c r="B75" s="37" t="s">
        <v>98</v>
      </c>
      <c r="C75" s="49">
        <v>818</v>
      </c>
      <c r="D75" s="38" t="s">
        <v>129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47">
        <v>10000</v>
      </c>
    </row>
    <row r="76" spans="2:28" ht="76.5" x14ac:dyDescent="0.25">
      <c r="B76" s="37" t="s">
        <v>98</v>
      </c>
      <c r="C76" s="49">
        <v>818</v>
      </c>
      <c r="D76" s="38" t="s">
        <v>23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47">
        <v>3500</v>
      </c>
    </row>
    <row r="77" spans="2:28" ht="89.25" x14ac:dyDescent="0.25">
      <c r="B77" s="37" t="s">
        <v>68</v>
      </c>
      <c r="C77" s="49">
        <v>818</v>
      </c>
      <c r="D77" s="38" t="s">
        <v>130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47">
        <v>1250</v>
      </c>
    </row>
    <row r="78" spans="2:28" ht="89.25" x14ac:dyDescent="0.25">
      <c r="B78" s="37" t="s">
        <v>68</v>
      </c>
      <c r="C78" s="49">
        <v>818</v>
      </c>
      <c r="D78" s="38" t="s">
        <v>131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47">
        <v>2500</v>
      </c>
    </row>
    <row r="79" spans="2:28" ht="89.25" x14ac:dyDescent="0.25">
      <c r="B79" s="37" t="s">
        <v>68</v>
      </c>
      <c r="C79" s="49">
        <v>818</v>
      </c>
      <c r="D79" s="38" t="s">
        <v>24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47">
        <v>20619.45</v>
      </c>
    </row>
    <row r="80" spans="2:28" ht="96.75" customHeight="1" x14ac:dyDescent="0.25">
      <c r="B80" s="37" t="s">
        <v>68</v>
      </c>
      <c r="C80" s="49">
        <v>818</v>
      </c>
      <c r="D80" s="38" t="s">
        <v>25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47">
        <v>359578.9</v>
      </c>
    </row>
    <row r="81" spans="2:28" s="35" customFormat="1" ht="25.5" x14ac:dyDescent="0.25">
      <c r="B81" s="40" t="s">
        <v>99</v>
      </c>
      <c r="C81" s="50">
        <v>850</v>
      </c>
      <c r="D81" s="41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9">
        <f>AB82</f>
        <v>9478</v>
      </c>
    </row>
    <row r="82" spans="2:28" ht="89.25" x14ac:dyDescent="0.25">
      <c r="B82" s="37" t="s">
        <v>100</v>
      </c>
      <c r="C82" s="49">
        <v>850</v>
      </c>
      <c r="D82" s="38" t="s">
        <v>26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47">
        <v>9478</v>
      </c>
    </row>
    <row r="83" spans="2:28" s="35" customFormat="1" ht="25.5" x14ac:dyDescent="0.25">
      <c r="B83" s="40" t="s">
        <v>101</v>
      </c>
      <c r="C83" s="50">
        <v>874</v>
      </c>
      <c r="D83" s="41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9">
        <f>AB84+AB85 +AB86</f>
        <v>4365.2299999999996</v>
      </c>
    </row>
    <row r="84" spans="2:28" ht="76.5" x14ac:dyDescent="0.25">
      <c r="B84" s="37" t="s">
        <v>94</v>
      </c>
      <c r="C84" s="49">
        <v>874</v>
      </c>
      <c r="D84" s="38" t="s">
        <v>12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47">
        <v>3190.17</v>
      </c>
    </row>
    <row r="85" spans="2:28" ht="91.5" customHeight="1" x14ac:dyDescent="0.25">
      <c r="B85" s="37" t="s">
        <v>102</v>
      </c>
      <c r="C85" s="49">
        <v>874</v>
      </c>
      <c r="D85" s="38" t="s">
        <v>27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47">
        <v>500</v>
      </c>
    </row>
    <row r="86" spans="2:28" ht="89.25" x14ac:dyDescent="0.25">
      <c r="B86" s="37" t="s">
        <v>68</v>
      </c>
      <c r="C86" s="49">
        <v>874</v>
      </c>
      <c r="D86" s="38" t="s">
        <v>25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47">
        <v>675.06</v>
      </c>
    </row>
    <row r="87" spans="2:28" s="35" customFormat="1" ht="25.5" x14ac:dyDescent="0.25">
      <c r="B87" s="40" t="s">
        <v>174</v>
      </c>
      <c r="C87" s="50">
        <v>903</v>
      </c>
      <c r="D87" s="41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9">
        <f>AB89+AB91+AB92+AB94+AB96+AB97+AB98+AB100+AB101+AB102+AB104+AB105+AB107+AB108+AB109+ AB88+AB90+AB93+AB95+AB99+AB103+AB106</f>
        <v>34551083.060000002</v>
      </c>
    </row>
    <row r="88" spans="2:28" s="35" customFormat="1" ht="51" x14ac:dyDescent="0.25">
      <c r="B88" s="55" t="s">
        <v>133</v>
      </c>
      <c r="C88" s="49">
        <v>903</v>
      </c>
      <c r="D88" s="38" t="s">
        <v>132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47">
        <v>9300</v>
      </c>
    </row>
    <row r="89" spans="2:28" ht="76.5" x14ac:dyDescent="0.25">
      <c r="B89" s="55" t="s">
        <v>135</v>
      </c>
      <c r="C89" s="49">
        <v>903</v>
      </c>
      <c r="D89" s="38" t="s">
        <v>134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47">
        <v>7331235.54</v>
      </c>
    </row>
    <row r="90" spans="2:28" ht="76.5" x14ac:dyDescent="0.25">
      <c r="B90" s="55" t="s">
        <v>137</v>
      </c>
      <c r="C90" s="49">
        <v>903</v>
      </c>
      <c r="D90" s="38" t="s">
        <v>136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47">
        <v>2750927.68</v>
      </c>
    </row>
    <row r="91" spans="2:28" ht="63.75" x14ac:dyDescent="0.25">
      <c r="B91" s="55" t="s">
        <v>139</v>
      </c>
      <c r="C91" s="49">
        <v>903</v>
      </c>
      <c r="D91" s="38" t="s">
        <v>138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47">
        <v>865057.3</v>
      </c>
    </row>
    <row r="92" spans="2:28" ht="76.5" x14ac:dyDescent="0.25">
      <c r="B92" s="55" t="s">
        <v>141</v>
      </c>
      <c r="C92" s="49">
        <v>903</v>
      </c>
      <c r="D92" s="38" t="s">
        <v>140</v>
      </c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47">
        <v>938094.67</v>
      </c>
    </row>
    <row r="93" spans="2:28" ht="25.5" x14ac:dyDescent="0.25">
      <c r="B93" s="55" t="s">
        <v>143</v>
      </c>
      <c r="C93" s="49">
        <v>903</v>
      </c>
      <c r="D93" s="38" t="s">
        <v>142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47">
        <v>131764.19</v>
      </c>
    </row>
    <row r="94" spans="2:28" ht="84" customHeight="1" x14ac:dyDescent="0.25">
      <c r="B94" s="55" t="s">
        <v>145</v>
      </c>
      <c r="C94" s="49">
        <v>903</v>
      </c>
      <c r="D94" s="38" t="s">
        <v>144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47">
        <v>3075525</v>
      </c>
    </row>
    <row r="95" spans="2:28" ht="93" customHeight="1" x14ac:dyDescent="0.25">
      <c r="B95" s="55" t="s">
        <v>147</v>
      </c>
      <c r="C95" s="49">
        <v>903</v>
      </c>
      <c r="D95" s="38" t="s">
        <v>146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47">
        <v>25935</v>
      </c>
    </row>
    <row r="96" spans="2:28" ht="42" customHeight="1" x14ac:dyDescent="0.25">
      <c r="B96" s="55" t="s">
        <v>149</v>
      </c>
      <c r="C96" s="49">
        <v>903</v>
      </c>
      <c r="D96" s="38" t="s">
        <v>148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47">
        <v>1495868.87</v>
      </c>
    </row>
    <row r="97" spans="2:28" ht="76.5" x14ac:dyDescent="0.25">
      <c r="B97" s="55" t="s">
        <v>151</v>
      </c>
      <c r="C97" s="49">
        <v>903</v>
      </c>
      <c r="D97" s="38" t="s">
        <v>150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47">
        <v>48.89</v>
      </c>
    </row>
    <row r="98" spans="2:28" ht="76.5" x14ac:dyDescent="0.25">
      <c r="B98" s="55" t="s">
        <v>153</v>
      </c>
      <c r="C98" s="49">
        <v>903</v>
      </c>
      <c r="D98" s="38" t="s">
        <v>152</v>
      </c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47">
        <v>24548.57</v>
      </c>
    </row>
    <row r="99" spans="2:28" ht="25.5" x14ac:dyDescent="0.25">
      <c r="B99" s="55" t="s">
        <v>155</v>
      </c>
      <c r="C99" s="49">
        <v>903</v>
      </c>
      <c r="D99" s="38" t="s">
        <v>154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47">
        <v>15300</v>
      </c>
    </row>
    <row r="100" spans="2:28" ht="51" x14ac:dyDescent="0.25">
      <c r="B100" s="53" t="s">
        <v>225</v>
      </c>
      <c r="C100" s="49">
        <v>903</v>
      </c>
      <c r="D100" s="38" t="s">
        <v>156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47">
        <v>2435897.8199999998</v>
      </c>
    </row>
    <row r="101" spans="2:28" ht="25.5" x14ac:dyDescent="0.25">
      <c r="B101" s="55" t="s">
        <v>158</v>
      </c>
      <c r="C101" s="49">
        <v>903</v>
      </c>
      <c r="D101" s="38" t="s">
        <v>157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47">
        <v>2131149.7400000002</v>
      </c>
    </row>
    <row r="102" spans="2:28" ht="25.5" x14ac:dyDescent="0.25">
      <c r="B102" s="37" t="s">
        <v>226</v>
      </c>
      <c r="C102" s="49">
        <v>903</v>
      </c>
      <c r="D102" s="38" t="s">
        <v>159</v>
      </c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47">
        <v>300000</v>
      </c>
    </row>
    <row r="103" spans="2:28" ht="38.25" x14ac:dyDescent="0.25">
      <c r="B103" s="55" t="s">
        <v>161</v>
      </c>
      <c r="C103" s="49">
        <v>903</v>
      </c>
      <c r="D103" s="38" t="s">
        <v>160</v>
      </c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47">
        <v>60400.39</v>
      </c>
    </row>
    <row r="104" spans="2:28" x14ac:dyDescent="0.25">
      <c r="B104" s="37" t="s">
        <v>162</v>
      </c>
      <c r="C104" s="49">
        <v>903</v>
      </c>
      <c r="D104" s="38" t="s">
        <v>163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47">
        <v>5551600</v>
      </c>
    </row>
    <row r="105" spans="2:28" ht="38.25" x14ac:dyDescent="0.25">
      <c r="B105" s="37" t="s">
        <v>165</v>
      </c>
      <c r="C105" s="49"/>
      <c r="D105" s="38" t="s">
        <v>164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47">
        <v>3078024.4</v>
      </c>
    </row>
    <row r="106" spans="2:28" ht="51" x14ac:dyDescent="0.25">
      <c r="B106" s="55" t="s">
        <v>169</v>
      </c>
      <c r="C106" s="49">
        <v>903</v>
      </c>
      <c r="D106" s="38" t="s">
        <v>168</v>
      </c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47">
        <v>2385000</v>
      </c>
    </row>
    <row r="107" spans="2:28" s="35" customFormat="1" ht="63.75" x14ac:dyDescent="0.25">
      <c r="B107" s="37" t="s">
        <v>166</v>
      </c>
      <c r="C107" s="49">
        <v>903</v>
      </c>
      <c r="D107" s="38" t="s">
        <v>167</v>
      </c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47">
        <v>4600</v>
      </c>
    </row>
    <row r="108" spans="2:28" ht="30" customHeight="1" x14ac:dyDescent="0.25">
      <c r="B108" s="37" t="s">
        <v>171</v>
      </c>
      <c r="C108" s="49">
        <v>903</v>
      </c>
      <c r="D108" s="38" t="s">
        <v>170</v>
      </c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47">
        <v>1641600</v>
      </c>
    </row>
    <row r="109" spans="2:28" ht="25.5" x14ac:dyDescent="0.25">
      <c r="B109" s="37" t="s">
        <v>173</v>
      </c>
      <c r="C109" s="49">
        <v>903</v>
      </c>
      <c r="D109" s="38" t="s">
        <v>172</v>
      </c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47">
        <v>299205</v>
      </c>
    </row>
    <row r="110" spans="2:28" s="35" customFormat="1" ht="51" x14ac:dyDescent="0.25">
      <c r="B110" s="40" t="s">
        <v>175</v>
      </c>
      <c r="C110" s="50">
        <v>932</v>
      </c>
      <c r="D110" s="38" t="s">
        <v>63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9">
        <f>AB111+AB115+AB117+AB118+AB119+AB120+AB121+AB122+AB116+AB112+AB113+AB114</f>
        <v>88044045.580000013</v>
      </c>
    </row>
    <row r="111" spans="2:28" s="35" customFormat="1" ht="25.5" x14ac:dyDescent="0.25">
      <c r="B111" s="37" t="s">
        <v>143</v>
      </c>
      <c r="C111" s="49">
        <v>932</v>
      </c>
      <c r="D111" s="38" t="s">
        <v>142</v>
      </c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47">
        <v>253239.58</v>
      </c>
    </row>
    <row r="112" spans="2:28" s="35" customFormat="1" ht="76.5" x14ac:dyDescent="0.25">
      <c r="B112" s="55" t="s">
        <v>151</v>
      </c>
      <c r="C112" s="49">
        <v>932</v>
      </c>
      <c r="D112" s="38" t="s">
        <v>150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47">
        <v>1349.5</v>
      </c>
    </row>
    <row r="113" spans="2:28" s="35" customFormat="1" ht="153" x14ac:dyDescent="0.25">
      <c r="B113" s="55" t="s">
        <v>178</v>
      </c>
      <c r="C113" s="49">
        <v>932</v>
      </c>
      <c r="D113" s="38" t="s">
        <v>176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47">
        <v>66569.119999999995</v>
      </c>
    </row>
    <row r="114" spans="2:28" s="35" customFormat="1" ht="140.25" x14ac:dyDescent="0.25">
      <c r="B114" s="55" t="s">
        <v>179</v>
      </c>
      <c r="C114" s="49">
        <v>932</v>
      </c>
      <c r="D114" s="38" t="s">
        <v>177</v>
      </c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47">
        <v>50647.58</v>
      </c>
    </row>
    <row r="115" spans="2:28" ht="89.25" x14ac:dyDescent="0.25">
      <c r="B115" s="37" t="s">
        <v>181</v>
      </c>
      <c r="C115" s="49">
        <v>932</v>
      </c>
      <c r="D115" s="38" t="s">
        <v>180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47">
        <v>23457496</v>
      </c>
    </row>
    <row r="116" spans="2:28" ht="76.5" x14ac:dyDescent="0.25">
      <c r="B116" s="53" t="s">
        <v>183</v>
      </c>
      <c r="C116" s="49">
        <v>932</v>
      </c>
      <c r="D116" s="38" t="s">
        <v>182</v>
      </c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47">
        <v>6124319.9800000004</v>
      </c>
    </row>
    <row r="117" spans="2:28" ht="38.25" x14ac:dyDescent="0.25">
      <c r="B117" s="37" t="s">
        <v>185</v>
      </c>
      <c r="C117" s="49">
        <v>932</v>
      </c>
      <c r="D117" s="38" t="s">
        <v>184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47">
        <v>18999196.399999999</v>
      </c>
    </row>
    <row r="118" spans="2:28" ht="38.25" x14ac:dyDescent="0.25">
      <c r="B118" s="37" t="s">
        <v>187</v>
      </c>
      <c r="C118" s="49">
        <v>932</v>
      </c>
      <c r="D118" s="38" t="s">
        <v>186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47">
        <v>1081414.1399999999</v>
      </c>
    </row>
    <row r="119" spans="2:28" x14ac:dyDescent="0.25">
      <c r="B119" s="37" t="s">
        <v>162</v>
      </c>
      <c r="C119" s="49">
        <v>932</v>
      </c>
      <c r="D119" s="38" t="s">
        <v>163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47">
        <v>20772259.649999999</v>
      </c>
    </row>
    <row r="120" spans="2:28" ht="38.25" x14ac:dyDescent="0.25">
      <c r="B120" s="37" t="s">
        <v>165</v>
      </c>
      <c r="C120" s="49">
        <v>932</v>
      </c>
      <c r="D120" s="38" t="s">
        <v>164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47">
        <v>4919379</v>
      </c>
    </row>
    <row r="121" spans="2:28" ht="63.75" x14ac:dyDescent="0.25">
      <c r="B121" s="37" t="s">
        <v>189</v>
      </c>
      <c r="C121" s="49">
        <v>932</v>
      </c>
      <c r="D121" s="38" t="s">
        <v>188</v>
      </c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47">
        <v>17568900.309999999</v>
      </c>
    </row>
    <row r="122" spans="2:28" ht="52.5" customHeight="1" x14ac:dyDescent="0.25">
      <c r="B122" s="55" t="s">
        <v>190</v>
      </c>
      <c r="C122" s="49">
        <v>932</v>
      </c>
      <c r="D122" s="38" t="s">
        <v>191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47">
        <v>-5250725.68</v>
      </c>
    </row>
    <row r="123" spans="2:28" s="35" customFormat="1" ht="40.5" customHeight="1" x14ac:dyDescent="0.25">
      <c r="B123" s="40" t="s">
        <v>192</v>
      </c>
      <c r="C123" s="50">
        <v>974</v>
      </c>
      <c r="D123" s="38" t="s">
        <v>63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9">
        <f>AB124+AB126+AB127+AB128+AB129+AB131+AB132+AB125+AB130+AB133</f>
        <v>495064894.31</v>
      </c>
    </row>
    <row r="124" spans="2:28" s="35" customFormat="1" ht="30.75" customHeight="1" x14ac:dyDescent="0.25">
      <c r="B124" s="37" t="s">
        <v>194</v>
      </c>
      <c r="C124" s="49">
        <v>974</v>
      </c>
      <c r="D124" s="38" t="s">
        <v>193</v>
      </c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47">
        <v>3566600</v>
      </c>
    </row>
    <row r="125" spans="2:28" s="35" customFormat="1" ht="81" customHeight="1" x14ac:dyDescent="0.25">
      <c r="B125" s="55" t="s">
        <v>196</v>
      </c>
      <c r="C125" s="49">
        <v>974</v>
      </c>
      <c r="D125" s="38" t="s">
        <v>195</v>
      </c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47">
        <v>5478760.9900000002</v>
      </c>
    </row>
    <row r="126" spans="2:28" ht="63.75" x14ac:dyDescent="0.25">
      <c r="B126" s="37" t="s">
        <v>198</v>
      </c>
      <c r="C126" s="49">
        <v>974</v>
      </c>
      <c r="D126" s="38" t="s">
        <v>197</v>
      </c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47">
        <v>14384460.67</v>
      </c>
    </row>
    <row r="127" spans="2:28" x14ac:dyDescent="0.25">
      <c r="B127" s="37" t="s">
        <v>162</v>
      </c>
      <c r="C127" s="49">
        <v>974</v>
      </c>
      <c r="D127" s="38" t="s">
        <v>163</v>
      </c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47">
        <v>45077450</v>
      </c>
    </row>
    <row r="128" spans="2:28" ht="38.25" x14ac:dyDescent="0.25">
      <c r="B128" s="37" t="s">
        <v>165</v>
      </c>
      <c r="C128" s="49">
        <v>974</v>
      </c>
      <c r="D128" s="38" t="s">
        <v>164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47">
        <v>407546910.5</v>
      </c>
    </row>
    <row r="129" spans="2:28" ht="76.5" x14ac:dyDescent="0.25">
      <c r="B129" s="37" t="s">
        <v>200</v>
      </c>
      <c r="C129" s="49">
        <v>974</v>
      </c>
      <c r="D129" s="38" t="s">
        <v>199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47">
        <v>243132.7</v>
      </c>
    </row>
    <row r="130" spans="2:28" ht="76.5" x14ac:dyDescent="0.25">
      <c r="B130" s="55" t="s">
        <v>202</v>
      </c>
      <c r="C130" s="49">
        <v>974</v>
      </c>
      <c r="D130" s="38" t="s">
        <v>201</v>
      </c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47">
        <v>2826099.51</v>
      </c>
    </row>
    <row r="131" spans="2:28" ht="63.75" x14ac:dyDescent="0.25">
      <c r="B131" s="55" t="s">
        <v>204</v>
      </c>
      <c r="C131" s="49">
        <v>974</v>
      </c>
      <c r="D131" s="38" t="s">
        <v>203</v>
      </c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47">
        <v>17448400</v>
      </c>
    </row>
    <row r="132" spans="2:28" ht="76.5" x14ac:dyDescent="0.25">
      <c r="B132" s="55" t="s">
        <v>206</v>
      </c>
      <c r="C132" s="49">
        <v>974</v>
      </c>
      <c r="D132" s="38" t="s">
        <v>205</v>
      </c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47">
        <v>-9.66</v>
      </c>
    </row>
    <row r="133" spans="2:28" ht="51" x14ac:dyDescent="0.25">
      <c r="B133" s="55" t="s">
        <v>190</v>
      </c>
      <c r="C133" s="49">
        <v>974</v>
      </c>
      <c r="D133" s="38" t="s">
        <v>191</v>
      </c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47">
        <v>-1506910.4</v>
      </c>
    </row>
    <row r="134" spans="2:28" s="35" customFormat="1" ht="25.5" x14ac:dyDescent="0.25">
      <c r="B134" s="40" t="s">
        <v>207</v>
      </c>
      <c r="C134" s="50">
        <v>992</v>
      </c>
      <c r="D134" s="38" t="s">
        <v>63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9">
        <f>AB137+AB136+AB138+AB135</f>
        <v>109575386.98</v>
      </c>
    </row>
    <row r="135" spans="2:28" s="35" customFormat="1" ht="25.5" x14ac:dyDescent="0.25">
      <c r="B135" s="55" t="s">
        <v>143</v>
      </c>
      <c r="C135" s="49">
        <v>992</v>
      </c>
      <c r="D135" s="38" t="s">
        <v>142</v>
      </c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47">
        <v>16716.830000000002</v>
      </c>
    </row>
    <row r="136" spans="2:28" s="35" customFormat="1" ht="38.25" x14ac:dyDescent="0.25">
      <c r="B136" s="55" t="s">
        <v>209</v>
      </c>
      <c r="C136" s="49">
        <v>992</v>
      </c>
      <c r="D136" s="38" t="s">
        <v>208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47">
        <v>107860900</v>
      </c>
    </row>
    <row r="137" spans="2:28" ht="25.5" x14ac:dyDescent="0.25">
      <c r="B137" s="37" t="s">
        <v>173</v>
      </c>
      <c r="C137" s="49">
        <v>992</v>
      </c>
      <c r="D137" s="38" t="s">
        <v>172</v>
      </c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47">
        <v>3109300</v>
      </c>
    </row>
    <row r="138" spans="2:28" ht="51" x14ac:dyDescent="0.25">
      <c r="B138" s="53" t="s">
        <v>190</v>
      </c>
      <c r="C138" s="49">
        <v>992</v>
      </c>
      <c r="D138" s="38" t="s">
        <v>191</v>
      </c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47">
        <v>-1411529.85</v>
      </c>
    </row>
    <row r="139" spans="2:28" s="35" customFormat="1" ht="38.25" x14ac:dyDescent="0.25">
      <c r="B139" s="40" t="s">
        <v>210</v>
      </c>
      <c r="C139" s="50">
        <v>994</v>
      </c>
      <c r="D139" s="38" t="s">
        <v>63</v>
      </c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9">
        <f>AB140+AB141+AB142+AB143+AB144+AB145+AB152+AB153+AB154</f>
        <v>75428699.200000003</v>
      </c>
    </row>
    <row r="140" spans="2:28" ht="63.75" x14ac:dyDescent="0.25">
      <c r="B140" s="55" t="s">
        <v>212</v>
      </c>
      <c r="C140" s="49">
        <v>994</v>
      </c>
      <c r="D140" s="38" t="s">
        <v>211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47">
        <v>30560</v>
      </c>
    </row>
    <row r="141" spans="2:28" ht="84" customHeight="1" x14ac:dyDescent="0.25">
      <c r="B141" s="56" t="s">
        <v>214</v>
      </c>
      <c r="C141" s="57">
        <v>994</v>
      </c>
      <c r="D141" s="54" t="s">
        <v>213</v>
      </c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9">
        <v>17257.5</v>
      </c>
    </row>
    <row r="142" spans="2:28" ht="76.5" x14ac:dyDescent="0.25">
      <c r="B142" s="55" t="s">
        <v>151</v>
      </c>
      <c r="C142" s="49">
        <v>994</v>
      </c>
      <c r="D142" s="49" t="s">
        <v>150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60">
        <v>126100.82</v>
      </c>
    </row>
    <row r="143" spans="2:28" ht="25.5" x14ac:dyDescent="0.25">
      <c r="B143" s="55" t="s">
        <v>216</v>
      </c>
      <c r="C143" s="49">
        <v>994</v>
      </c>
      <c r="D143" s="49" t="s">
        <v>215</v>
      </c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60">
        <v>8302677.3700000001</v>
      </c>
    </row>
    <row r="144" spans="2:28" ht="89.25" x14ac:dyDescent="0.25">
      <c r="B144" s="55" t="s">
        <v>217</v>
      </c>
      <c r="C144" s="49">
        <v>994</v>
      </c>
      <c r="D144" s="49" t="s">
        <v>180</v>
      </c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60">
        <v>11924700</v>
      </c>
    </row>
    <row r="145" spans="2:28" ht="38.25" x14ac:dyDescent="0.25">
      <c r="B145" s="55" t="s">
        <v>219</v>
      </c>
      <c r="C145" s="49">
        <v>994</v>
      </c>
      <c r="D145" s="49" t="s">
        <v>218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60">
        <v>7404862</v>
      </c>
    </row>
    <row r="146" spans="2:28" ht="2.25" hidden="1" customHeight="1" x14ac:dyDescent="0.25"/>
    <row r="147" spans="2:28" hidden="1" x14ac:dyDescent="0.25"/>
    <row r="148" spans="2:28" hidden="1" x14ac:dyDescent="0.25"/>
    <row r="149" spans="2:28" hidden="1" x14ac:dyDescent="0.25"/>
    <row r="150" spans="2:28" hidden="1" x14ac:dyDescent="0.25"/>
    <row r="151" spans="2:28" hidden="1" x14ac:dyDescent="0.25"/>
    <row r="152" spans="2:28" x14ac:dyDescent="0.25">
      <c r="B152" s="55" t="s">
        <v>162</v>
      </c>
      <c r="C152" s="61">
        <v>994</v>
      </c>
      <c r="D152" s="61" t="s">
        <v>163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62">
        <v>46894083.060000002</v>
      </c>
    </row>
    <row r="153" spans="2:28" ht="25.5" x14ac:dyDescent="0.25">
      <c r="B153" s="55" t="s">
        <v>173</v>
      </c>
      <c r="C153" s="61">
        <v>994</v>
      </c>
      <c r="D153" s="61" t="s">
        <v>172</v>
      </c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62">
        <v>260000</v>
      </c>
    </row>
    <row r="154" spans="2:28" ht="25.5" x14ac:dyDescent="0.25">
      <c r="B154" s="55" t="s">
        <v>221</v>
      </c>
      <c r="C154" s="61">
        <v>994</v>
      </c>
      <c r="D154" s="61" t="s">
        <v>220</v>
      </c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62">
        <v>468458.45</v>
      </c>
    </row>
  </sheetData>
  <mergeCells count="25">
    <mergeCell ref="S9:S11"/>
    <mergeCell ref="F9:F11"/>
    <mergeCell ref="G9:I9"/>
    <mergeCell ref="M9:M11"/>
    <mergeCell ref="R9:R11"/>
    <mergeCell ref="O9:O11"/>
    <mergeCell ref="P9:P11"/>
    <mergeCell ref="Q9:Q11"/>
    <mergeCell ref="N9:N11"/>
    <mergeCell ref="D5:AB5"/>
    <mergeCell ref="V9:V11"/>
    <mergeCell ref="U9:U11"/>
    <mergeCell ref="W9:W11"/>
    <mergeCell ref="X9:X11"/>
    <mergeCell ref="Y9:Y11"/>
    <mergeCell ref="Z9:AB10"/>
    <mergeCell ref="B6:AB6"/>
    <mergeCell ref="E9:E11"/>
    <mergeCell ref="J9:L9"/>
    <mergeCell ref="A7:AB7"/>
    <mergeCell ref="A8:AB8"/>
    <mergeCell ref="A9:A11"/>
    <mergeCell ref="T9:T11"/>
    <mergeCell ref="B9:B10"/>
    <mergeCell ref="C9:D9"/>
  </mergeCells>
  <phoneticPr fontId="2" type="noConversion"/>
  <pageMargins left="0.39374999999999999" right="0.16" top="0.59027779999999996" bottom="0.59027779999999996" header="0.39374999999999999" footer="0.39374999999999999"/>
  <pageSetup paperSize="9" scale="83" fitToHeight="0" orientation="portrait" blackAndWhite="1" r:id="rId1"/>
  <rowBreaks count="1" manualBreakCount="1">
    <brk id="61" min="1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4873FF5-A314-4973-A5E4-A58BF7F747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Адм. Вурнарского района - Анастасия Кириллова</dc:creator>
  <cp:lastModifiedBy>Адм. Вурнарского района - Надежда Федорова</cp:lastModifiedBy>
  <cp:lastPrinted>2019-03-19T10:40:28Z</cp:lastPrinted>
  <dcterms:created xsi:type="dcterms:W3CDTF">2019-03-19T05:38:15Z</dcterms:created>
  <dcterms:modified xsi:type="dcterms:W3CDTF">2024-03-11T05:18:50Z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fo04_budg2_24.01.2013_13_37_55(2).xlsx</vt:lpwstr>
  </property>
  <property fmtid="{D5CDD505-2E9C-101B-9397-08002B2CF9AE}" pid="3" name="Название отчета">
    <vt:lpwstr>fo04_budg2_24.01.2013_13_37_55(2).xlsx</vt:lpwstr>
  </property>
  <property fmtid="{D5CDD505-2E9C-101B-9397-08002B2CF9AE}" pid="4" name="Версия клиента">
    <vt:lpwstr>18.4.20.12170</vt:lpwstr>
  </property>
  <property fmtid="{D5CDD505-2E9C-101B-9397-08002B2CF9AE}" pid="5" name="Версия базы">
    <vt:lpwstr>18.4.4444.285471949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FObudg2018</vt:lpwstr>
  </property>
  <property fmtid="{D5CDD505-2E9C-101B-9397-08002B2CF9AE}" pid="9" name="Пользователь">
    <vt:lpwstr>fo04_budg2</vt:lpwstr>
  </property>
  <property fmtid="{D5CDD505-2E9C-101B-9397-08002B2CF9AE}" pid="10" name="Шаблон">
    <vt:lpwstr>SQR_INFO_ISP_BUDG_INC</vt:lpwstr>
  </property>
  <property fmtid="{D5CDD505-2E9C-101B-9397-08002B2CF9AE}" pid="11" name="Локальная база">
    <vt:lpwstr>используется</vt:lpwstr>
  </property>
</Properties>
</file>