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149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'Свод'!$A$1:$BA$29</definedName>
  </definedNames>
  <calcPr fullCalcOnLoad="1" refMode="R1C1"/>
</workbook>
</file>

<file path=xl/sharedStrings.xml><?xml version="1.0" encoding="utf-8"?>
<sst xmlns="http://schemas.openxmlformats.org/spreadsheetml/2006/main" count="93" uniqueCount="64">
  <si>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</si>
  <si>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</si>
  <si>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</si>
  <si>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</si>
  <si>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</si>
  <si>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</si>
  <si>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</si>
  <si>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</si>
  <si>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</si>
  <si>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</si>
  <si>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</si>
  <si>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</si>
  <si>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</si>
  <si>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</si>
  <si>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</si>
  <si>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</si>
  <si>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</si>
  <si>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</si>
  <si>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</si>
  <si>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</si>
  <si>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</si>
  <si>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</si>
  <si>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</si>
  <si>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</si>
  <si>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</si>
  <si>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</si>
  <si>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</si>
  <si>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</si>
  <si>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</si>
  <si>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</si>
  <si>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</si>
  <si>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</si>
  <si>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</si>
  <si>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</si>
  <si>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</si>
  <si>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</si>
  <si>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</si>
  <si>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</si>
  <si>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</si>
  <si>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</si>
  <si>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</si>
  <si>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</si>
  <si>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</si>
  <si>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</si>
  <si>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</si>
  <si>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</si>
  <si>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</si>
  <si>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</si>
  <si>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</si>
  <si>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</si>
  <si>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</si>
  <si>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</si>
  <si>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</si>
  <si>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</si>
  <si>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</si>
  <si>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</si>
  <si>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</si>
  <si>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</si>
  <si>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</si>
  <si>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</si>
  <si>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</si>
  <si>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</si>
  <si>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Горчица га</t>
  </si>
  <si>
    <t>Информация о ходе проведения весенних полевых работ в сельхозпредприятиях и К(Ф)Х  Яльчикского района  на 07.05.2024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</si>
</sst>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3" fillId="32" borderId="12" xfId="0" applyFont="1" applyFill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38"/>
  <sheetViews>
    <sheetView tabSelected="1" view="pageBreakPreview" zoomScale="35" zoomScaleNormal="60" zoomScaleSheetLayoutView="3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R28" sqref="AR28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6" width="21.875" style="1" customWidth="1"/>
    <col min="47" max="47" width="22.625" style="1" customWidth="1"/>
    <col min="48" max="48" width="18.00390625" style="1" customWidth="1"/>
    <col min="49" max="49" width="16.875" style="1" customWidth="1"/>
    <col min="50" max="50" width="16.125" style="1" customWidth="1"/>
    <col min="51" max="51" width="14.875" style="1" customWidth="1"/>
    <col min="52" max="52" width="15.75390625" style="1" customWidth="1"/>
    <col min="53" max="53" width="16.375" style="1" customWidth="1"/>
    <col min="54" max="16384" width="9.125" style="1" customWidth="1"/>
  </cols>
  <sheetData>
    <row r="1" spans="2:25" s="2" customFormat="1" ht="175.5" customHeight="1">
      <c r="B1" s="5"/>
      <c r="C1" s="5"/>
      <c r="D1" s="105" t="s">
        <v>63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6"/>
      <c r="X1" s="5"/>
      <c r="Y1" s="5"/>
    </row>
    <row r="2" spans="1:53" s="3" customFormat="1" ht="139.5" customHeight="1">
      <c r="A2" s="99" t="s">
        <v>13</v>
      </c>
      <c r="B2" s="107" t="s">
        <v>26</v>
      </c>
      <c r="C2" s="101" t="s">
        <v>44</v>
      </c>
      <c r="D2" s="101" t="s">
        <v>29</v>
      </c>
      <c r="E2" s="102" t="s">
        <v>45</v>
      </c>
      <c r="F2" s="102"/>
      <c r="G2" s="102"/>
      <c r="H2" s="102"/>
      <c r="I2" s="102"/>
      <c r="J2" s="102"/>
      <c r="K2" s="108" t="s">
        <v>46</v>
      </c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9"/>
      <c r="W2" s="96" t="s">
        <v>47</v>
      </c>
      <c r="X2" s="97"/>
      <c r="Y2" s="98"/>
      <c r="Z2" s="99" t="s">
        <v>31</v>
      </c>
      <c r="AA2" s="100"/>
      <c r="AB2" s="100"/>
      <c r="AC2" s="84" t="s">
        <v>32</v>
      </c>
      <c r="AD2" s="85"/>
      <c r="AE2" s="85"/>
      <c r="AF2" s="85"/>
      <c r="AG2" s="85"/>
      <c r="AH2" s="85"/>
      <c r="AI2" s="61"/>
      <c r="AJ2" s="61"/>
      <c r="AK2" s="74" t="s">
        <v>48</v>
      </c>
      <c r="AL2" s="75"/>
      <c r="AM2" s="76"/>
      <c r="AN2" s="74" t="s">
        <v>49</v>
      </c>
      <c r="AO2" s="76"/>
      <c r="AP2" s="77" t="s">
        <v>52</v>
      </c>
      <c r="AQ2" s="87" t="s">
        <v>57</v>
      </c>
      <c r="AR2" s="87" t="s">
        <v>59</v>
      </c>
      <c r="AS2" s="70"/>
      <c r="AT2" s="87" t="s">
        <v>60</v>
      </c>
      <c r="AU2" s="77" t="s">
        <v>61</v>
      </c>
      <c r="AV2" s="74" t="s">
        <v>55</v>
      </c>
      <c r="AW2" s="75"/>
      <c r="AX2" s="76"/>
      <c r="AY2" s="74" t="s">
        <v>56</v>
      </c>
      <c r="AZ2" s="75"/>
      <c r="BA2" s="76"/>
    </row>
    <row r="3" spans="1:53" s="3" customFormat="1" ht="73.5" customHeight="1">
      <c r="A3" s="99"/>
      <c r="B3" s="107"/>
      <c r="C3" s="88"/>
      <c r="D3" s="88"/>
      <c r="E3" s="93" t="s">
        <v>24</v>
      </c>
      <c r="F3" s="94"/>
      <c r="G3" s="95"/>
      <c r="H3" s="103" t="s">
        <v>25</v>
      </c>
      <c r="I3" s="104"/>
      <c r="J3" s="104"/>
      <c r="K3" s="72" t="s">
        <v>22</v>
      </c>
      <c r="L3" s="72" t="s">
        <v>21</v>
      </c>
      <c r="M3" s="72" t="s">
        <v>28</v>
      </c>
      <c r="N3" s="93" t="s">
        <v>24</v>
      </c>
      <c r="O3" s="94"/>
      <c r="P3" s="95"/>
      <c r="Q3" s="103" t="s">
        <v>25</v>
      </c>
      <c r="R3" s="104"/>
      <c r="S3" s="104"/>
      <c r="T3" s="99" t="s">
        <v>23</v>
      </c>
      <c r="U3" s="100"/>
      <c r="V3" s="100"/>
      <c r="W3" s="99"/>
      <c r="X3" s="100"/>
      <c r="Y3" s="100"/>
      <c r="Z3" s="72" t="s">
        <v>14</v>
      </c>
      <c r="AA3" s="72" t="s">
        <v>15</v>
      </c>
      <c r="AB3" s="72" t="s">
        <v>16</v>
      </c>
      <c r="AC3" s="90" t="s">
        <v>33</v>
      </c>
      <c r="AD3" s="90" t="s">
        <v>34</v>
      </c>
      <c r="AE3" s="90" t="s">
        <v>35</v>
      </c>
      <c r="AF3" s="90" t="s">
        <v>36</v>
      </c>
      <c r="AG3" s="90" t="s">
        <v>37</v>
      </c>
      <c r="AH3" s="80" t="s">
        <v>38</v>
      </c>
      <c r="AI3" s="80" t="s">
        <v>53</v>
      </c>
      <c r="AJ3" s="80" t="s">
        <v>54</v>
      </c>
      <c r="AK3" s="72" t="s">
        <v>14</v>
      </c>
      <c r="AL3" s="72" t="s">
        <v>15</v>
      </c>
      <c r="AM3" s="72" t="s">
        <v>16</v>
      </c>
      <c r="AN3" s="82" t="s">
        <v>50</v>
      </c>
      <c r="AO3" s="82" t="s">
        <v>51</v>
      </c>
      <c r="AP3" s="78"/>
      <c r="AQ3" s="88"/>
      <c r="AR3" s="88"/>
      <c r="AS3" s="71" t="s">
        <v>62</v>
      </c>
      <c r="AT3" s="88"/>
      <c r="AU3" s="78"/>
      <c r="AV3" s="72" t="s">
        <v>14</v>
      </c>
      <c r="AW3" s="72" t="s">
        <v>15</v>
      </c>
      <c r="AX3" s="72" t="s">
        <v>16</v>
      </c>
      <c r="AY3" s="72" t="s">
        <v>14</v>
      </c>
      <c r="AZ3" s="72" t="s">
        <v>15</v>
      </c>
      <c r="BA3" s="72" t="s">
        <v>16</v>
      </c>
    </row>
    <row r="4" spans="1:53" s="3" customFormat="1" ht="73.5" customHeight="1">
      <c r="A4" s="77"/>
      <c r="B4" s="101"/>
      <c r="C4" s="89"/>
      <c r="D4" s="89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3"/>
      <c r="L4" s="73"/>
      <c r="M4" s="73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86"/>
      <c r="AA4" s="73"/>
      <c r="AB4" s="73"/>
      <c r="AC4" s="91"/>
      <c r="AD4" s="91"/>
      <c r="AE4" s="92"/>
      <c r="AF4" s="92"/>
      <c r="AG4" s="91"/>
      <c r="AH4" s="81"/>
      <c r="AI4" s="81"/>
      <c r="AJ4" s="81"/>
      <c r="AK4" s="86"/>
      <c r="AL4" s="73"/>
      <c r="AM4" s="73"/>
      <c r="AN4" s="83"/>
      <c r="AO4" s="83"/>
      <c r="AP4" s="79"/>
      <c r="AQ4" s="89"/>
      <c r="AR4" s="89"/>
      <c r="AS4" s="69"/>
      <c r="AT4" s="89"/>
      <c r="AU4" s="79"/>
      <c r="AV4" s="86"/>
      <c r="AW4" s="73"/>
      <c r="AX4" s="73"/>
      <c r="AY4" s="86"/>
      <c r="AZ4" s="73"/>
      <c r="BA4" s="73"/>
    </row>
    <row r="5" spans="1:53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4018</v>
      </c>
      <c r="M5" s="10">
        <f>L5/K5*100</f>
        <v>79.96019900497512</v>
      </c>
      <c r="N5" s="10">
        <v>1007</v>
      </c>
      <c r="O5" s="10"/>
      <c r="P5" s="17">
        <f aca="true" t="shared" si="1" ref="P5:P24">O5/N5*100</f>
        <v>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2331</v>
      </c>
      <c r="Y5" s="17">
        <f>X5/W5*100</f>
        <v>92.09798498617148</v>
      </c>
      <c r="Z5" s="18">
        <v>1139</v>
      </c>
      <c r="AA5" s="43">
        <v>839</v>
      </c>
      <c r="AB5" s="44">
        <f>AA5/Z5*100</f>
        <v>73.66110623353819</v>
      </c>
      <c r="AC5" s="40">
        <v>344</v>
      </c>
      <c r="AD5" s="40">
        <v>295</v>
      </c>
      <c r="AE5" s="40">
        <v>50</v>
      </c>
      <c r="AF5" s="40"/>
      <c r="AG5" s="40"/>
      <c r="AH5" s="62">
        <v>150</v>
      </c>
      <c r="AI5" s="62"/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63"/>
      <c r="AV5" s="52"/>
      <c r="AW5" s="66"/>
      <c r="AX5" s="52"/>
      <c r="AY5" s="63"/>
      <c r="AZ5" s="63"/>
      <c r="BA5" s="63"/>
    </row>
    <row r="6" spans="1:53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750</v>
      </c>
      <c r="Y6" s="17">
        <f aca="true" t="shared" si="7" ref="Y6:Y29">X6/W6*100</f>
        <v>79.28118393234672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220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105</v>
      </c>
      <c r="AP6" s="52"/>
      <c r="AQ6" s="52"/>
      <c r="AR6" s="52"/>
      <c r="AS6" s="52"/>
      <c r="AT6" s="52"/>
      <c r="AU6" s="63"/>
      <c r="AV6" s="52"/>
      <c r="AW6" s="66"/>
      <c r="AX6" s="52"/>
      <c r="AY6" s="63"/>
      <c r="AZ6" s="63"/>
      <c r="BA6" s="63"/>
    </row>
    <row r="7" spans="1:53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150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1361</v>
      </c>
      <c r="L7" s="18">
        <f t="shared" si="0"/>
        <v>1177</v>
      </c>
      <c r="M7" s="18">
        <f t="shared" si="4"/>
        <v>86.48052902277738</v>
      </c>
      <c r="N7" s="19">
        <v>150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800</v>
      </c>
      <c r="V7" s="17">
        <f t="shared" si="6"/>
        <v>95.92326139088729</v>
      </c>
      <c r="W7" s="19">
        <v>834</v>
      </c>
      <c r="X7" s="17">
        <v>300</v>
      </c>
      <c r="Y7" s="17">
        <f t="shared" si="7"/>
        <v>35.97122302158273</v>
      </c>
      <c r="Z7" s="19">
        <v>570</v>
      </c>
      <c r="AA7" s="43">
        <v>175</v>
      </c>
      <c r="AB7" s="44">
        <f t="shared" si="8"/>
        <v>30.701754385964914</v>
      </c>
      <c r="AC7" s="40">
        <v>100</v>
      </c>
      <c r="AD7" s="40">
        <v>15</v>
      </c>
      <c r="AE7" s="40">
        <v>60</v>
      </c>
      <c r="AF7" s="45"/>
      <c r="AG7" s="45"/>
      <c r="AH7" s="48"/>
      <c r="AI7" s="48"/>
      <c r="AJ7" s="48"/>
      <c r="AK7" s="53">
        <v>164</v>
      </c>
      <c r="AL7" s="52">
        <v>130</v>
      </c>
      <c r="AM7" s="55">
        <f t="shared" si="9"/>
        <v>79.26829268292683</v>
      </c>
      <c r="AN7" s="56"/>
      <c r="AO7" s="56"/>
      <c r="AP7" s="56"/>
      <c r="AQ7" s="56"/>
      <c r="AR7" s="56"/>
      <c r="AS7" s="56"/>
      <c r="AT7" s="56"/>
      <c r="AU7" s="64"/>
      <c r="AV7" s="56"/>
      <c r="AW7" s="67"/>
      <c r="AX7" s="56"/>
      <c r="AY7" s="64"/>
      <c r="AZ7" s="64"/>
      <c r="BA7" s="64"/>
    </row>
    <row r="8" spans="1:53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/>
      <c r="G8" s="16">
        <f>F8/E8*100</f>
        <v>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1949</v>
      </c>
      <c r="M8" s="18">
        <f t="shared" si="4"/>
        <v>86.6607381058248</v>
      </c>
      <c r="N8" s="19">
        <v>300</v>
      </c>
      <c r="O8" s="18"/>
      <c r="P8" s="17">
        <f t="shared" si="1"/>
        <v>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450</v>
      </c>
      <c r="Y8" s="17">
        <f t="shared" si="7"/>
        <v>39.50834064969271</v>
      </c>
      <c r="Z8" s="19">
        <v>860</v>
      </c>
      <c r="AA8" s="43">
        <v>280</v>
      </c>
      <c r="AB8" s="44">
        <f t="shared" si="8"/>
        <v>32.55813953488372</v>
      </c>
      <c r="AC8" s="40"/>
      <c r="AD8" s="40">
        <v>270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63"/>
      <c r="AV8" s="52"/>
      <c r="AW8" s="52"/>
      <c r="AX8" s="52"/>
      <c r="AY8" s="63"/>
      <c r="AZ8" s="63"/>
      <c r="BA8" s="63"/>
    </row>
    <row r="9" spans="1:53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1500</v>
      </c>
      <c r="Y9" s="17">
        <f t="shared" si="7"/>
        <v>76.37474541751527</v>
      </c>
      <c r="Z9" s="19">
        <v>1470</v>
      </c>
      <c r="AA9" s="43">
        <v>1249</v>
      </c>
      <c r="AB9" s="44">
        <f t="shared" si="8"/>
        <v>84.96598639455783</v>
      </c>
      <c r="AC9" s="40">
        <v>600</v>
      </c>
      <c r="AD9" s="40">
        <v>349</v>
      </c>
      <c r="AE9" s="40">
        <v>50</v>
      </c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200</v>
      </c>
      <c r="AM9" s="55">
        <f t="shared" si="9"/>
        <v>53.333333333333336</v>
      </c>
      <c r="AN9" s="52">
        <v>30</v>
      </c>
      <c r="AO9" s="52">
        <v>120</v>
      </c>
      <c r="AP9" s="52"/>
      <c r="AQ9" s="52"/>
      <c r="AR9" s="52"/>
      <c r="AS9" s="52"/>
      <c r="AT9" s="52"/>
      <c r="AU9" s="63"/>
      <c r="AV9" s="52"/>
      <c r="AW9" s="52"/>
      <c r="AX9" s="52"/>
      <c r="AY9" s="63"/>
      <c r="AZ9" s="63"/>
      <c r="BA9" s="63"/>
    </row>
    <row r="10" spans="1:53" s="20" customFormat="1" ht="49.5" customHeight="1" outlineLevel="1">
      <c r="A10" s="15">
        <v>6</v>
      </c>
      <c r="B10" s="14" t="s">
        <v>6</v>
      </c>
      <c r="C10" s="40">
        <v>120</v>
      </c>
      <c r="D10" s="40"/>
      <c r="E10" s="19">
        <v>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1030</v>
      </c>
      <c r="M10" s="18">
        <f t="shared" si="4"/>
        <v>84.84349258649094</v>
      </c>
      <c r="N10" s="19">
        <v>0</v>
      </c>
      <c r="O10" s="18"/>
      <c r="P10" s="17">
        <v>0</v>
      </c>
      <c r="Q10" s="19">
        <v>269</v>
      </c>
      <c r="R10" s="16">
        <v>185</v>
      </c>
      <c r="S10" s="17">
        <f t="shared" si="5"/>
        <v>68.77323420074349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800</v>
      </c>
      <c r="Y10" s="17">
        <f t="shared" si="7"/>
        <v>94.67455621301775</v>
      </c>
      <c r="Z10" s="29">
        <v>582</v>
      </c>
      <c r="AA10" s="43">
        <v>504</v>
      </c>
      <c r="AB10" s="44">
        <f t="shared" si="8"/>
        <v>86.5979381443299</v>
      </c>
      <c r="AC10" s="40">
        <v>275</v>
      </c>
      <c r="AD10" s="40">
        <v>133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63"/>
      <c r="AV10" s="52"/>
      <c r="AW10" s="52"/>
      <c r="AX10" s="52"/>
      <c r="AY10" s="63"/>
      <c r="AZ10" s="63"/>
      <c r="BA10" s="63"/>
    </row>
    <row r="11" spans="1:53" s="20" customFormat="1" ht="49.5" customHeight="1" outlineLevel="1">
      <c r="A11" s="26">
        <v>7</v>
      </c>
      <c r="B11" s="14" t="s">
        <v>7</v>
      </c>
      <c r="C11" s="40">
        <v>70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450</v>
      </c>
      <c r="Y11" s="17">
        <f t="shared" si="7"/>
        <v>47.368421052631575</v>
      </c>
      <c r="Z11" s="19">
        <v>550</v>
      </c>
      <c r="AA11" s="43">
        <v>377</v>
      </c>
      <c r="AB11" s="44">
        <f t="shared" si="8"/>
        <v>68.54545454545455</v>
      </c>
      <c r="AC11" s="40"/>
      <c r="AD11" s="40">
        <v>170</v>
      </c>
      <c r="AE11" s="40"/>
      <c r="AF11" s="40">
        <v>7</v>
      </c>
      <c r="AG11" s="40"/>
      <c r="AH11" s="48">
        <v>200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/>
      <c r="AQ11" s="52"/>
      <c r="AR11" s="52"/>
      <c r="AS11" s="52"/>
      <c r="AT11" s="52"/>
      <c r="AU11" s="63"/>
      <c r="AV11" s="52"/>
      <c r="AW11" s="52"/>
      <c r="AX11" s="52"/>
      <c r="AY11" s="63"/>
      <c r="AZ11" s="63"/>
      <c r="BA11" s="63"/>
    </row>
    <row r="12" spans="1:53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200</v>
      </c>
      <c r="Y12" s="17">
        <f t="shared" si="7"/>
        <v>44.44444444444444</v>
      </c>
      <c r="Z12" s="19">
        <v>715</v>
      </c>
      <c r="AA12" s="43">
        <v>150</v>
      </c>
      <c r="AB12" s="44">
        <f t="shared" si="8"/>
        <v>20.97902097902098</v>
      </c>
      <c r="AC12" s="40">
        <v>30</v>
      </c>
      <c r="AD12" s="40">
        <v>70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/>
      <c r="AQ12" s="52"/>
      <c r="AR12" s="52"/>
      <c r="AS12" s="52"/>
      <c r="AT12" s="52"/>
      <c r="AU12" s="63"/>
      <c r="AV12" s="52"/>
      <c r="AW12" s="52"/>
      <c r="AX12" s="52"/>
      <c r="AY12" s="63"/>
      <c r="AZ12" s="63"/>
      <c r="BA12" s="63"/>
    </row>
    <row r="13" spans="1:53" s="20" customFormat="1" ht="49.5" customHeight="1" outlineLevel="1">
      <c r="A13" s="15">
        <v>9</v>
      </c>
      <c r="B13" s="14" t="s">
        <v>10</v>
      </c>
      <c r="C13" s="40">
        <v>90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1348</v>
      </c>
      <c r="M13" s="18">
        <f t="shared" si="4"/>
        <v>94.79606188466948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830</v>
      </c>
      <c r="V13" s="17">
        <f t="shared" si="6"/>
        <v>91.8141592920354</v>
      </c>
      <c r="W13" s="29">
        <v>904</v>
      </c>
      <c r="X13" s="17">
        <v>540</v>
      </c>
      <c r="Y13" s="17">
        <f t="shared" si="7"/>
        <v>59.73451327433629</v>
      </c>
      <c r="Z13" s="19">
        <v>555</v>
      </c>
      <c r="AA13" s="43">
        <v>350</v>
      </c>
      <c r="AB13" s="44">
        <f t="shared" si="8"/>
        <v>63.06306306306306</v>
      </c>
      <c r="AC13" s="40">
        <v>187</v>
      </c>
      <c r="AD13" s="40">
        <v>93</v>
      </c>
      <c r="AE13" s="40"/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170</v>
      </c>
      <c r="AM13" s="55">
        <f t="shared" si="9"/>
        <v>63.19702602230484</v>
      </c>
      <c r="AN13" s="52"/>
      <c r="AO13" s="52"/>
      <c r="AP13" s="52"/>
      <c r="AQ13" s="52"/>
      <c r="AR13" s="52"/>
      <c r="AS13" s="52"/>
      <c r="AT13" s="52"/>
      <c r="AU13" s="63"/>
      <c r="AV13" s="52"/>
      <c r="AW13" s="52"/>
      <c r="AX13" s="52"/>
      <c r="AY13" s="63"/>
      <c r="AZ13" s="63"/>
      <c r="BA13" s="63"/>
    </row>
    <row r="14" spans="1:53" s="20" customFormat="1" ht="49.5" customHeight="1" outlineLevel="1">
      <c r="A14" s="26">
        <v>10</v>
      </c>
      <c r="B14" s="14" t="s">
        <v>12</v>
      </c>
      <c r="C14" s="40">
        <v>170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900</v>
      </c>
      <c r="Y14" s="17">
        <f t="shared" si="7"/>
        <v>59.48446794448117</v>
      </c>
      <c r="Z14" s="19">
        <v>917</v>
      </c>
      <c r="AA14" s="43">
        <v>637</v>
      </c>
      <c r="AB14" s="44">
        <f t="shared" si="8"/>
        <v>69.46564885496184</v>
      </c>
      <c r="AC14" s="40">
        <v>378</v>
      </c>
      <c r="AD14" s="40">
        <v>129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218</v>
      </c>
      <c r="AM14" s="55">
        <f t="shared" si="9"/>
        <v>102.34741784037557</v>
      </c>
      <c r="AN14" s="52"/>
      <c r="AO14" s="52">
        <v>133</v>
      </c>
      <c r="AP14" s="52"/>
      <c r="AQ14" s="52"/>
      <c r="AR14" s="52"/>
      <c r="AS14" s="52"/>
      <c r="AT14" s="52"/>
      <c r="AU14" s="63"/>
      <c r="AV14" s="52"/>
      <c r="AW14" s="52"/>
      <c r="AX14" s="52"/>
      <c r="AY14" s="63"/>
      <c r="AZ14" s="63"/>
      <c r="BA14" s="63"/>
    </row>
    <row r="15" spans="1:53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1198</v>
      </c>
      <c r="M15" s="18">
        <f>L15/K15*100</f>
        <v>91.45038167938931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700</v>
      </c>
      <c r="V15" s="17">
        <f>U15/T15*100</f>
        <v>86.20689655172413</v>
      </c>
      <c r="W15" s="19">
        <v>812</v>
      </c>
      <c r="X15" s="17">
        <v>550</v>
      </c>
      <c r="Y15" s="17">
        <f>X15/W15*100</f>
        <v>67.73399014778325</v>
      </c>
      <c r="Z15" s="29">
        <v>500</v>
      </c>
      <c r="AA15" s="43">
        <v>410</v>
      </c>
      <c r="AB15" s="44">
        <f>AA15/Z15*100</f>
        <v>82</v>
      </c>
      <c r="AC15" s="40">
        <v>150</v>
      </c>
      <c r="AD15" s="40">
        <v>200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63">
        <v>15</v>
      </c>
      <c r="AV15" s="52"/>
      <c r="AW15" s="52"/>
      <c r="AX15" s="52"/>
      <c r="AY15" s="63"/>
      <c r="AZ15" s="63"/>
      <c r="BA15" s="63"/>
    </row>
    <row r="16" spans="1:53" s="20" customFormat="1" ht="49.5" customHeight="1" outlineLevel="1">
      <c r="A16" s="15">
        <v>12</v>
      </c>
      <c r="B16" s="14" t="s">
        <v>8</v>
      </c>
      <c r="C16" s="40">
        <v>80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350</v>
      </c>
      <c r="Y16" s="17">
        <f>X16/W16*100</f>
        <v>49.786628733997155</v>
      </c>
      <c r="Z16" s="18">
        <v>453</v>
      </c>
      <c r="AA16" s="43">
        <v>348</v>
      </c>
      <c r="AB16" s="44">
        <f>AA16/Z16*100</f>
        <v>76.82119205298014</v>
      </c>
      <c r="AC16" s="40"/>
      <c r="AD16" s="40">
        <v>165</v>
      </c>
      <c r="AE16" s="40"/>
      <c r="AF16" s="40"/>
      <c r="AG16" s="40">
        <v>91</v>
      </c>
      <c r="AH16" s="48">
        <v>92</v>
      </c>
      <c r="AI16" s="48"/>
      <c r="AJ16" s="48"/>
      <c r="AK16" s="53">
        <v>0</v>
      </c>
      <c r="AL16" s="52"/>
      <c r="AM16" s="55">
        <v>0</v>
      </c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63"/>
      <c r="AZ16" s="63"/>
      <c r="BA16" s="63"/>
    </row>
    <row r="17" spans="1:53" s="20" customFormat="1" ht="49.5" customHeight="1" outlineLevel="1">
      <c r="A17" s="26">
        <v>13</v>
      </c>
      <c r="B17" s="31" t="s">
        <v>3</v>
      </c>
      <c r="C17" s="35">
        <v>105</v>
      </c>
      <c r="D17" s="35">
        <v>550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450</v>
      </c>
      <c r="Y17" s="17">
        <f>X17/W17*100</f>
        <v>39.61267605633803</v>
      </c>
      <c r="Z17" s="29">
        <v>734</v>
      </c>
      <c r="AA17" s="43">
        <v>245</v>
      </c>
      <c r="AB17" s="44">
        <f>AA17/Z17*100</f>
        <v>33.37874659400545</v>
      </c>
      <c r="AC17" s="40">
        <v>185</v>
      </c>
      <c r="AD17" s="40">
        <v>60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220</v>
      </c>
      <c r="AT17" s="52"/>
      <c r="AU17" s="63"/>
      <c r="AV17" s="52">
        <v>230</v>
      </c>
      <c r="AW17" s="52"/>
      <c r="AX17" s="55">
        <f>AW17/AV17*100</f>
        <v>0</v>
      </c>
      <c r="AY17" s="63"/>
      <c r="AZ17" s="63"/>
      <c r="BA17" s="63"/>
    </row>
    <row r="18" spans="1:53" s="21" customFormat="1" ht="49.5" customHeight="1">
      <c r="A18" s="15">
        <v>14</v>
      </c>
      <c r="B18" s="14" t="s">
        <v>18</v>
      </c>
      <c r="C18" s="40">
        <v>90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500</v>
      </c>
      <c r="Y18" s="17">
        <f t="shared" si="7"/>
        <v>58.82352941176471</v>
      </c>
      <c r="Z18" s="19">
        <v>600</v>
      </c>
      <c r="AA18" s="43">
        <v>300</v>
      </c>
      <c r="AB18" s="44">
        <f t="shared" si="8"/>
        <v>50</v>
      </c>
      <c r="AC18" s="40">
        <v>100</v>
      </c>
      <c r="AD18" s="40">
        <v>100</v>
      </c>
      <c r="AE18" s="40"/>
      <c r="AF18" s="40"/>
      <c r="AG18" s="40"/>
      <c r="AH18" s="48">
        <v>100</v>
      </c>
      <c r="AI18" s="48"/>
      <c r="AJ18" s="48"/>
      <c r="AK18" s="53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64"/>
      <c r="AV18" s="53"/>
      <c r="AW18" s="53"/>
      <c r="AX18" s="55"/>
      <c r="AY18" s="64"/>
      <c r="AZ18" s="64"/>
      <c r="BA18" s="64"/>
    </row>
    <row r="19" spans="1:53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689</v>
      </c>
      <c r="M19" s="18">
        <f t="shared" si="4"/>
        <v>68.62549800796812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450</v>
      </c>
      <c r="V19" s="17">
        <f t="shared" si="6"/>
        <v>58.82352941176471</v>
      </c>
      <c r="W19" s="19">
        <v>765</v>
      </c>
      <c r="X19" s="17">
        <v>300</v>
      </c>
      <c r="Y19" s="17">
        <f t="shared" si="7"/>
        <v>39.21568627450981</v>
      </c>
      <c r="Z19" s="19">
        <v>765</v>
      </c>
      <c r="AA19" s="43">
        <v>335</v>
      </c>
      <c r="AB19" s="44">
        <f t="shared" si="8"/>
        <v>43.790849673202615</v>
      </c>
      <c r="AC19" s="40">
        <v>135</v>
      </c>
      <c r="AD19" s="40">
        <v>200</v>
      </c>
      <c r="AE19" s="45"/>
      <c r="AF19" s="45"/>
      <c r="AG19" s="45"/>
      <c r="AH19" s="48"/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64"/>
      <c r="AV19" s="53"/>
      <c r="AW19" s="53"/>
      <c r="AX19" s="55"/>
      <c r="AY19" s="64"/>
      <c r="AZ19" s="64"/>
      <c r="BA19" s="64"/>
    </row>
    <row r="20" spans="1:53" s="21" customFormat="1" ht="49.5" customHeight="1">
      <c r="A20" s="22"/>
      <c r="B20" s="23" t="s">
        <v>17</v>
      </c>
      <c r="C20" s="45">
        <f>SUM(C5:C19)</f>
        <v>2245</v>
      </c>
      <c r="D20" s="18">
        <f>SUM(D5:D19)</f>
        <v>550</v>
      </c>
      <c r="E20" s="18">
        <f>SUM(E5:E19)</f>
        <v>3925</v>
      </c>
      <c r="F20" s="18">
        <f>SUM(F5:F19)</f>
        <v>3475</v>
      </c>
      <c r="G20" s="19">
        <f t="shared" si="10"/>
        <v>88.53503184713377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3925</v>
      </c>
      <c r="O20" s="18">
        <f>SUM(O5:O19)</f>
        <v>2468</v>
      </c>
      <c r="P20" s="18">
        <f t="shared" si="1"/>
        <v>62.87898089171975</v>
      </c>
      <c r="Q20" s="18">
        <v>6217</v>
      </c>
      <c r="R20" s="18">
        <f>SUM(R5:R19)</f>
        <v>6092</v>
      </c>
      <c r="S20" s="18">
        <f t="shared" si="5"/>
        <v>97.98938394724144</v>
      </c>
      <c r="T20" s="18">
        <f>SUM(T5:T19)</f>
        <v>16787</v>
      </c>
      <c r="U20" s="18">
        <f>SUM(U5:U19)</f>
        <v>16252</v>
      </c>
      <c r="V20" s="18">
        <f t="shared" si="6"/>
        <v>96.813010067314</v>
      </c>
      <c r="W20" s="18">
        <f>SUM(W5:W19)</f>
        <v>16342</v>
      </c>
      <c r="X20" s="18">
        <f>SUM(X5:X19)</f>
        <v>10371</v>
      </c>
      <c r="Y20" s="18">
        <f t="shared" si="7"/>
        <v>63.46224452331416</v>
      </c>
      <c r="Z20" s="18">
        <f>SUM(Z5:Z19)</f>
        <v>10950</v>
      </c>
      <c r="AA20" s="18">
        <f>SUM(AA5:AA19)</f>
        <v>6739</v>
      </c>
      <c r="AB20" s="58">
        <f t="shared" si="8"/>
        <v>61.5433789954338</v>
      </c>
      <c r="AC20" s="18">
        <f aca="true" t="shared" si="11" ref="AC20:AJ20">SUM(AC5:AC19)</f>
        <v>2724</v>
      </c>
      <c r="AD20" s="18">
        <f t="shared" si="11"/>
        <v>2469</v>
      </c>
      <c r="AE20" s="18">
        <f t="shared" si="11"/>
        <v>230</v>
      </c>
      <c r="AF20" s="18">
        <f t="shared" si="11"/>
        <v>7</v>
      </c>
      <c r="AG20" s="18">
        <f t="shared" si="11"/>
        <v>367</v>
      </c>
      <c r="AH20" s="49">
        <f t="shared" si="11"/>
        <v>942</v>
      </c>
      <c r="AI20" s="49">
        <f t="shared" si="11"/>
        <v>0</v>
      </c>
      <c r="AJ20" s="49">
        <f t="shared" si="11"/>
        <v>0</v>
      </c>
      <c r="AK20" s="53">
        <f>SUM(AK5:AK19)</f>
        <v>3127</v>
      </c>
      <c r="AL20" s="53">
        <f>SUM(AL5:AL19)</f>
        <v>2771</v>
      </c>
      <c r="AM20" s="59">
        <f t="shared" si="9"/>
        <v>88.61528621682123</v>
      </c>
      <c r="AN20" s="53">
        <f>SUM(AN5:AN19)</f>
        <v>85</v>
      </c>
      <c r="AO20" s="53">
        <f>SUM(AO5:AO19)</f>
        <v>538</v>
      </c>
      <c r="AP20" s="53">
        <f>SUM(AP5:AP19)</f>
        <v>0</v>
      </c>
      <c r="AQ20" s="53">
        <v>0</v>
      </c>
      <c r="AR20" s="53">
        <v>0</v>
      </c>
      <c r="AS20" s="53">
        <v>220</v>
      </c>
      <c r="AT20" s="53">
        <v>0</v>
      </c>
      <c r="AU20" s="53">
        <v>0</v>
      </c>
      <c r="AV20" s="53">
        <v>230</v>
      </c>
      <c r="AW20" s="53">
        <f>SUM(AW5:AW19)</f>
        <v>0</v>
      </c>
      <c r="AX20" s="59">
        <f aca="true" t="shared" si="12" ref="AX20:AX29">AW20/AV20*100</f>
        <v>0</v>
      </c>
      <c r="AY20" s="64">
        <v>0</v>
      </c>
      <c r="AZ20" s="64">
        <v>0</v>
      </c>
      <c r="BA20" s="64"/>
    </row>
    <row r="21" spans="1:53" s="21" customFormat="1" ht="49.5" customHeight="1">
      <c r="A21" s="22"/>
      <c r="B21" s="14" t="s">
        <v>58</v>
      </c>
      <c r="C21" s="40">
        <v>80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680</v>
      </c>
      <c r="M21" s="18">
        <f t="shared" si="4"/>
        <v>87.17948717948718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480</v>
      </c>
      <c r="V21" s="17">
        <f t="shared" si="6"/>
        <v>82.75862068965517</v>
      </c>
      <c r="W21" s="18">
        <v>580</v>
      </c>
      <c r="X21" s="17">
        <v>250</v>
      </c>
      <c r="Y21" s="17">
        <f t="shared" si="7"/>
        <v>43.103448275862064</v>
      </c>
      <c r="Z21" s="18">
        <v>450</v>
      </c>
      <c r="AA21" s="18">
        <v>230</v>
      </c>
      <c r="AB21" s="44">
        <f t="shared" si="8"/>
        <v>51.11111111111111</v>
      </c>
      <c r="AC21" s="17">
        <v>110</v>
      </c>
      <c r="AD21" s="17"/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/>
      <c r="AQ21" s="56"/>
      <c r="AR21" s="56"/>
      <c r="AS21" s="56"/>
      <c r="AT21" s="56"/>
      <c r="AU21" s="64"/>
      <c r="AV21" s="53">
        <v>30</v>
      </c>
      <c r="AW21" s="53"/>
      <c r="AX21" s="55">
        <f t="shared" si="12"/>
        <v>0</v>
      </c>
      <c r="AY21" s="64"/>
      <c r="AZ21" s="64"/>
      <c r="BA21" s="64"/>
    </row>
    <row r="22" spans="1:53" s="21" customFormat="1" ht="49.5" customHeight="1">
      <c r="A22" s="22"/>
      <c r="B22" s="14" t="s">
        <v>39</v>
      </c>
      <c r="C22" s="40"/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1201</v>
      </c>
      <c r="M22" s="18">
        <f t="shared" si="4"/>
        <v>70.6470588235294</v>
      </c>
      <c r="N22" s="18">
        <v>200</v>
      </c>
      <c r="O22" s="17"/>
      <c r="P22" s="17">
        <f t="shared" si="1"/>
        <v>0</v>
      </c>
      <c r="Q22" s="18">
        <v>699</v>
      </c>
      <c r="R22" s="17">
        <v>400</v>
      </c>
      <c r="S22" s="17">
        <f t="shared" si="5"/>
        <v>57.224606580829764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200</v>
      </c>
      <c r="Y22" s="17">
        <f t="shared" si="7"/>
        <v>24.968789013732835</v>
      </c>
      <c r="Z22" s="45">
        <v>500</v>
      </c>
      <c r="AA22" s="18">
        <v>30</v>
      </c>
      <c r="AB22" s="44">
        <f t="shared" si="8"/>
        <v>6</v>
      </c>
      <c r="AC22" s="40"/>
      <c r="AD22" s="40"/>
      <c r="AE22" s="40">
        <v>30</v>
      </c>
      <c r="AF22" s="40"/>
      <c r="AG22" s="40"/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/>
      <c r="AQ22" s="56"/>
      <c r="AR22" s="56"/>
      <c r="AS22" s="56"/>
      <c r="AT22" s="56"/>
      <c r="AU22" s="64"/>
      <c r="AV22" s="53">
        <v>1</v>
      </c>
      <c r="AW22" s="53"/>
      <c r="AX22" s="55">
        <f t="shared" si="12"/>
        <v>0</v>
      </c>
      <c r="AY22" s="64"/>
      <c r="AZ22" s="64"/>
      <c r="BA22" s="64"/>
    </row>
    <row r="23" spans="1:53" s="21" customFormat="1" ht="49.5" customHeight="1">
      <c r="A23" s="22"/>
      <c r="B23" s="14" t="s">
        <v>40</v>
      </c>
      <c r="C23" s="40">
        <v>90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220</v>
      </c>
      <c r="Y23" s="17">
        <f t="shared" si="7"/>
        <v>55.55555555555556</v>
      </c>
      <c r="Z23" s="46">
        <v>396</v>
      </c>
      <c r="AA23" s="18">
        <v>351</v>
      </c>
      <c r="AB23" s="44">
        <f t="shared" si="8"/>
        <v>88.63636363636364</v>
      </c>
      <c r="AC23" s="46">
        <v>100</v>
      </c>
      <c r="AD23" s="46">
        <v>149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64"/>
      <c r="AV23" s="53"/>
      <c r="AW23" s="53"/>
      <c r="AX23" s="55"/>
      <c r="AY23" s="64"/>
      <c r="AZ23" s="64"/>
      <c r="BA23" s="64"/>
    </row>
    <row r="24" spans="1:53" s="21" customFormat="1" ht="49.5" customHeight="1">
      <c r="A24" s="22"/>
      <c r="B24" s="14" t="s">
        <v>30</v>
      </c>
      <c r="C24" s="40"/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780</v>
      </c>
      <c r="M24" s="18">
        <f t="shared" si="4"/>
        <v>72.22222222222221</v>
      </c>
      <c r="N24" s="18">
        <v>200</v>
      </c>
      <c r="O24" s="17"/>
      <c r="P24" s="17">
        <f t="shared" si="1"/>
        <v>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600</v>
      </c>
      <c r="V24" s="17">
        <f t="shared" si="6"/>
        <v>85.71428571428571</v>
      </c>
      <c r="W24" s="18">
        <v>700</v>
      </c>
      <c r="X24" s="46">
        <v>20</v>
      </c>
      <c r="Y24" s="17">
        <f t="shared" si="7"/>
        <v>2.857142857142857</v>
      </c>
      <c r="Z24" s="46">
        <v>680</v>
      </c>
      <c r="AA24" s="18"/>
      <c r="AB24" s="44">
        <f t="shared" si="8"/>
        <v>0</v>
      </c>
      <c r="AC24" s="46"/>
      <c r="AD24" s="46"/>
      <c r="AE24" s="46"/>
      <c r="AF24" s="46"/>
      <c r="AG24" s="46"/>
      <c r="AH24" s="51"/>
      <c r="AI24" s="51"/>
      <c r="AJ24" s="51"/>
      <c r="AK24" s="53">
        <v>20</v>
      </c>
      <c r="AL24" s="53">
        <v>20</v>
      </c>
      <c r="AM24" s="55">
        <f t="shared" si="9"/>
        <v>100</v>
      </c>
      <c r="AN24" s="56"/>
      <c r="AO24" s="56">
        <v>0</v>
      </c>
      <c r="AP24" s="56"/>
      <c r="AQ24" s="56"/>
      <c r="AR24" s="56"/>
      <c r="AS24" s="56"/>
      <c r="AT24" s="56"/>
      <c r="AU24" s="64"/>
      <c r="AV24" s="53"/>
      <c r="AW24" s="53"/>
      <c r="AX24" s="55"/>
      <c r="AY24" s="64"/>
      <c r="AZ24" s="64"/>
      <c r="BA24" s="64"/>
    </row>
    <row r="25" spans="1:53" s="21" customFormat="1" ht="49.5" customHeight="1">
      <c r="A25" s="22"/>
      <c r="B25" s="14" t="s">
        <v>41</v>
      </c>
      <c r="C25" s="40">
        <v>50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300</v>
      </c>
      <c r="Y25" s="17">
        <f t="shared" si="7"/>
        <v>46.948356807511736</v>
      </c>
      <c r="Z25" s="46">
        <v>639</v>
      </c>
      <c r="AA25" s="18">
        <v>130</v>
      </c>
      <c r="AB25" s="44">
        <f t="shared" si="8"/>
        <v>20.344287949921753</v>
      </c>
      <c r="AC25" s="46"/>
      <c r="AD25" s="46"/>
      <c r="AE25" s="46"/>
      <c r="AF25" s="46"/>
      <c r="AG25" s="46"/>
      <c r="AH25" s="51">
        <v>130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64"/>
      <c r="AV25" s="53"/>
      <c r="AW25" s="53"/>
      <c r="AX25" s="55" t="e">
        <f t="shared" si="12"/>
        <v>#DIV/0!</v>
      </c>
      <c r="AY25" s="64"/>
      <c r="AZ25" s="64"/>
      <c r="BA25" s="64"/>
    </row>
    <row r="26" spans="1:53" s="21" customFormat="1" ht="49.5" customHeight="1">
      <c r="A26" s="22"/>
      <c r="B26" s="14" t="s">
        <v>42</v>
      </c>
      <c r="C26" s="40">
        <v>40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70</v>
      </c>
      <c r="Y26" s="17">
        <f t="shared" si="7"/>
        <v>11.308562197092083</v>
      </c>
      <c r="Z26" s="46">
        <v>459</v>
      </c>
      <c r="AA26" s="18">
        <v>30</v>
      </c>
      <c r="AB26" s="44">
        <f t="shared" si="8"/>
        <v>6.535947712418301</v>
      </c>
      <c r="AC26" s="46"/>
      <c r="AD26" s="46"/>
      <c r="AE26" s="46"/>
      <c r="AF26" s="46"/>
      <c r="AG26" s="46"/>
      <c r="AH26" s="51">
        <v>30</v>
      </c>
      <c r="AI26" s="51"/>
      <c r="AJ26" s="51"/>
      <c r="AK26" s="53"/>
      <c r="AL26" s="53"/>
      <c r="AM26" s="55">
        <v>0</v>
      </c>
      <c r="AN26" s="56"/>
      <c r="AO26" s="56"/>
      <c r="AP26" s="56">
        <v>60</v>
      </c>
      <c r="AQ26" s="56"/>
      <c r="AR26" s="56"/>
      <c r="AS26" s="56"/>
      <c r="AT26" s="56"/>
      <c r="AU26" s="64"/>
      <c r="AV26" s="53"/>
      <c r="AW26" s="53"/>
      <c r="AX26" s="55" t="e">
        <f t="shared" si="12"/>
        <v>#DIV/0!</v>
      </c>
      <c r="AY26" s="64"/>
      <c r="AZ26" s="64"/>
      <c r="BA26" s="64"/>
    </row>
    <row r="27" spans="1:53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500</v>
      </c>
      <c r="W27" s="18">
        <v>505</v>
      </c>
      <c r="X27" s="46">
        <v>305</v>
      </c>
      <c r="Y27" s="17">
        <f t="shared" si="7"/>
        <v>60.396039603960396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/>
      <c r="AU27" s="64"/>
      <c r="AV27" s="53"/>
      <c r="AW27" s="53"/>
      <c r="AX27" s="55"/>
      <c r="AY27" s="64"/>
      <c r="AZ27" s="64"/>
      <c r="BA27" s="64"/>
    </row>
    <row r="28" spans="1:53" s="36" customFormat="1" ht="49.5" customHeight="1" outlineLevel="1">
      <c r="A28" s="33"/>
      <c r="B28" s="34" t="s">
        <v>19</v>
      </c>
      <c r="C28" s="30">
        <v>650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840</v>
      </c>
      <c r="J28" s="17">
        <f t="shared" si="2"/>
        <v>33.762057877813504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8380</v>
      </c>
      <c r="V28" s="17">
        <f t="shared" si="6"/>
        <v>97.94296400187004</v>
      </c>
      <c r="W28" s="30">
        <v>8556</v>
      </c>
      <c r="X28" s="18">
        <v>4650</v>
      </c>
      <c r="Y28" s="17">
        <f t="shared" si="7"/>
        <v>54.347826086956516</v>
      </c>
      <c r="Z28" s="18">
        <v>6580</v>
      </c>
      <c r="AA28" s="18">
        <v>3655</v>
      </c>
      <c r="AB28" s="44">
        <f>AA28/Z28*100</f>
        <v>55.547112462006076</v>
      </c>
      <c r="AC28" s="18">
        <v>1430</v>
      </c>
      <c r="AD28" s="18">
        <v>1470</v>
      </c>
      <c r="AE28" s="18">
        <v>255</v>
      </c>
      <c r="AF28" s="18"/>
      <c r="AG28" s="18"/>
      <c r="AH28" s="49">
        <v>500</v>
      </c>
      <c r="AI28" s="49"/>
      <c r="AJ28" s="49"/>
      <c r="AK28" s="53">
        <v>598.3</v>
      </c>
      <c r="AL28" s="53">
        <v>598</v>
      </c>
      <c r="AM28" s="59">
        <f t="shared" si="9"/>
        <v>99.94985793080396</v>
      </c>
      <c r="AN28" s="53">
        <v>50</v>
      </c>
      <c r="AO28" s="53">
        <v>60</v>
      </c>
      <c r="AP28" s="53">
        <v>105</v>
      </c>
      <c r="AQ28" s="53">
        <v>135</v>
      </c>
      <c r="AR28" s="53"/>
      <c r="AS28" s="53"/>
      <c r="AT28" s="53"/>
      <c r="AU28" s="68"/>
      <c r="AV28" s="53">
        <v>148</v>
      </c>
      <c r="AW28" s="53"/>
      <c r="AX28" s="59">
        <f t="shared" si="12"/>
        <v>0</v>
      </c>
      <c r="AY28" s="53">
        <v>94</v>
      </c>
      <c r="AZ28" s="53">
        <v>70</v>
      </c>
      <c r="BA28" s="59">
        <f>AZ28/AY28*100</f>
        <v>74.46808510638297</v>
      </c>
    </row>
    <row r="29" spans="1:53" s="60" customFormat="1" ht="49.5" customHeight="1" outlineLevel="1">
      <c r="A29" s="57"/>
      <c r="B29" s="9" t="s">
        <v>20</v>
      </c>
      <c r="C29" s="47">
        <f>C20+C28</f>
        <v>2895</v>
      </c>
      <c r="D29" s="11">
        <f>D28+D20</f>
        <v>630</v>
      </c>
      <c r="E29" s="11">
        <f>E28+E20</f>
        <v>5062</v>
      </c>
      <c r="F29" s="11">
        <f>F28+F20</f>
        <v>4612</v>
      </c>
      <c r="G29" s="19">
        <f t="shared" si="10"/>
        <v>91.1102331094429</v>
      </c>
      <c r="H29" s="11">
        <f>H28+H20</f>
        <v>8664</v>
      </c>
      <c r="I29" s="11">
        <f>I28+I20</f>
        <v>5530</v>
      </c>
      <c r="J29" s="10">
        <f t="shared" si="2"/>
        <v>63.82733148661126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5062</v>
      </c>
      <c r="O29" s="11">
        <f>O28+O20</f>
        <v>3605</v>
      </c>
      <c r="P29" s="18">
        <f>O29/N29*100</f>
        <v>71.21691031212958</v>
      </c>
      <c r="Q29" s="11">
        <f>Q28+Q20</f>
        <v>8664</v>
      </c>
      <c r="R29" s="11">
        <f>R28+R20</f>
        <v>8539</v>
      </c>
      <c r="S29" s="10">
        <f t="shared" si="5"/>
        <v>98.5572483841182</v>
      </c>
      <c r="T29" s="19">
        <f>T28+T20</f>
        <v>25343</v>
      </c>
      <c r="U29" s="18">
        <f>U28+U20</f>
        <v>24632</v>
      </c>
      <c r="V29" s="18">
        <f t="shared" si="6"/>
        <v>97.194491575583</v>
      </c>
      <c r="W29" s="19">
        <f>W28+W20</f>
        <v>24898</v>
      </c>
      <c r="X29" s="19">
        <f>X20+X28</f>
        <v>15021</v>
      </c>
      <c r="Y29" s="18">
        <f t="shared" si="7"/>
        <v>60.330146999759016</v>
      </c>
      <c r="Z29" s="19">
        <f>Z28+Z20</f>
        <v>17530</v>
      </c>
      <c r="AA29" s="19">
        <f>AA28+AA20</f>
        <v>10394</v>
      </c>
      <c r="AB29" s="58">
        <f>AA29/Z29*100</f>
        <v>59.29264118653737</v>
      </c>
      <c r="AC29" s="19">
        <f aca="true" t="shared" si="13" ref="AC29:AL29">AC28+AC20</f>
        <v>4154</v>
      </c>
      <c r="AD29" s="19">
        <f t="shared" si="13"/>
        <v>3939</v>
      </c>
      <c r="AE29" s="19">
        <f t="shared" si="13"/>
        <v>485</v>
      </c>
      <c r="AF29" s="19">
        <f t="shared" si="13"/>
        <v>7</v>
      </c>
      <c r="AG29" s="19">
        <f t="shared" si="13"/>
        <v>367</v>
      </c>
      <c r="AH29" s="19">
        <f t="shared" si="13"/>
        <v>1442</v>
      </c>
      <c r="AI29" s="19">
        <f t="shared" si="13"/>
        <v>0</v>
      </c>
      <c r="AJ29" s="19">
        <f t="shared" si="13"/>
        <v>0</v>
      </c>
      <c r="AK29" s="54">
        <f t="shared" si="13"/>
        <v>3725.3</v>
      </c>
      <c r="AL29" s="54">
        <f t="shared" si="13"/>
        <v>3369</v>
      </c>
      <c r="AM29" s="59">
        <f t="shared" si="9"/>
        <v>90.43566961050117</v>
      </c>
      <c r="AN29" s="54">
        <f>AN28+AN20</f>
        <v>135</v>
      </c>
      <c r="AO29" s="54">
        <v>573</v>
      </c>
      <c r="AP29" s="54">
        <f>AP28+AP20</f>
        <v>105</v>
      </c>
      <c r="AQ29" s="54">
        <v>135</v>
      </c>
      <c r="AR29" s="54">
        <v>0</v>
      </c>
      <c r="AS29" s="54">
        <v>220</v>
      </c>
      <c r="AT29" s="54">
        <v>0</v>
      </c>
      <c r="AU29" s="54">
        <f>AU28+AU20</f>
        <v>0</v>
      </c>
      <c r="AV29" s="54">
        <v>378</v>
      </c>
      <c r="AW29" s="54">
        <f>AW28+AW20</f>
        <v>0</v>
      </c>
      <c r="AX29" s="59">
        <f t="shared" si="12"/>
        <v>0</v>
      </c>
      <c r="AY29" s="54">
        <v>94</v>
      </c>
      <c r="AZ29" s="54">
        <v>70</v>
      </c>
      <c r="BA29" s="59">
        <f>AZ29/AY29*100</f>
        <v>74.46808510638297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0">
    <mergeCell ref="AY2:BA2"/>
    <mergeCell ref="AY3:AY4"/>
    <mergeCell ref="AZ3:AZ4"/>
    <mergeCell ref="BA3:BA4"/>
    <mergeCell ref="D1:U1"/>
    <mergeCell ref="A2:A4"/>
    <mergeCell ref="B2:B4"/>
    <mergeCell ref="K2:V2"/>
    <mergeCell ref="Q3:S3"/>
    <mergeCell ref="T3:V3"/>
    <mergeCell ref="C2:C4"/>
    <mergeCell ref="D2:D4"/>
    <mergeCell ref="E3:G3"/>
    <mergeCell ref="E2:J2"/>
    <mergeCell ref="H3:J3"/>
    <mergeCell ref="L3:L4"/>
    <mergeCell ref="K3:K4"/>
    <mergeCell ref="M3:M4"/>
    <mergeCell ref="N3:P3"/>
    <mergeCell ref="W2:Y2"/>
    <mergeCell ref="W3:Y3"/>
    <mergeCell ref="Z3:Z4"/>
    <mergeCell ref="AA3:AA4"/>
    <mergeCell ref="Z2:AB2"/>
    <mergeCell ref="AW3:AW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AC2:AH2"/>
    <mergeCell ref="AI3:AI4"/>
    <mergeCell ref="AV3:AV4"/>
    <mergeCell ref="AT2:AT4"/>
    <mergeCell ref="AR2:AR4"/>
    <mergeCell ref="AQ2:AQ4"/>
    <mergeCell ref="AX3:AX4"/>
    <mergeCell ref="AV2:AX2"/>
    <mergeCell ref="AU2:AU4"/>
    <mergeCell ref="AJ3:AJ4"/>
    <mergeCell ref="AN2:AO2"/>
    <mergeCell ref="AN3:AN4"/>
    <mergeCell ref="AO3:AO4"/>
    <mergeCell ref="AK2:AM2"/>
    <mergeCell ref="AP2:AP4"/>
    <mergeCell ref="AM3:AM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2024-05-07T04:29:28Z</cp:lastPrinted>
  <dcterms:created xsi:type="dcterms:W3CDTF">2001-05-07T11:51:26Z</dcterms:created>
  <dcterms:modified xsi:type="dcterms:W3CDTF">2024-05-07T04:30:18Z</dcterms:modified>
  <cp:category/>
  <cp:version/>
  <cp:contentType/>
  <cp:contentStatus/>
</cp:coreProperties>
</file>