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<sst xmlns="http://schemas.openxmlformats.org/spreadsheetml/2006/main" count="103" uniqueCount="100">
  <si>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</si>
  <si>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</si>
  <si>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</si>
  <si>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</si>
  <si>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</si>
  <si>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</si>
  <si>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</si>
  <si>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</si>
  <si>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</si>
  <si>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</si>
  <si>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</si>
  <si>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</si>
  <si>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</si>
  <si>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</si>
  <si>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</si>
  <si>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</si>
  <si>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</si>
  <si>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</si>
  <si>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</si>
  <si>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</si>
  <si>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</si>
  <si>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</si>
  <si>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</si>
  <si>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</si>
  <si>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</si>
  <si>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</si>
  <si>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</si>
  <si>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</si>
  <si>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</si>
  <si>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</si>
  <si>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</si>
  <si>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</si>
  <si>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</si>
  <si>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</si>
  <si>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</si>
  <si>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</si>
  <si>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</si>
  <si>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</si>
  <si>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</si>
  <si>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</si>
  <si>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</si>
  <si>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</si>
  <si>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</si>
  <si>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</si>
  <si>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</si>
  <si>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</si>
  <si>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</si>
  <si>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</si>
  <si>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</si>
  <si>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</si>
  <si>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</si>
  <si>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</si>
  <si>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</si>
  <si>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</si>
  <si>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</si>
  <si>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</si>
  <si>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</si>
  <si>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</si>
  <si>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</si>
  <si>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</si>
  <si>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</si>
  <si>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</si>
  <si>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</si>
  <si>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</si>
  <si>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</si>
  <si>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</si>
  <si>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</si>
  <si>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</si>
  <si>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</si>
  <si>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</si>
  <si>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</si>
  <si>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</si>
  <si>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</si>
  <si>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</si>
  <si>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</si>
  <si>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</si>
  <si>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</si>
  <si>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</si>
  <si>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</si>
  <si>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</si>
  <si>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</si>
  <si>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</si>
  <si>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</si>
  <si>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</si>
  <si>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</si>
  <si>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</si>
  <si>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</si>
  <si>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</si>
  <si>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</si>
  <si>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</si>
  <si>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</si>
  <si>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</si>
  <si>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t>ИСПОЛНЕНИЕ БЮДЖЕТА ЧЕБОКСАРСКОГО МУНИЦИПАЛЬНОГО ОКРУГА 
НА 01.08.2023 ГОД</t>
  </si>
  <si>
    <t>Факт.на 01.08.2022 года</t>
  </si>
  <si>
    <t>Исполнение на 01.08.2023 года</t>
  </si>
  <si>
    <t>Факт на 01.08.2023/ факт на 01.08.2022</t>
  </si>
  <si>
    <t>х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</si>
  <si>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</si>
  <si>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Факт на 01.08.2023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</si>
  <si>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01.08.2023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01.08.2022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</si>
</sst>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sz val="10"/>
      <color indexed="10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4" fillId="33" borderId="11" xfId="0" applyNumberFormat="1" applyFont="1" applyFill="1" applyBorder="1" applyAlignment="1">
      <alignment horizontal="right"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174" fontId="6" fillId="0" borderId="1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30" fillId="0" borderId="11" xfId="54" applyNumberFormat="1" applyFont="1" applyFill="1" applyBorder="1" applyAlignment="1">
      <alignment horizontal="center" vertical="center" wrapText="1"/>
      <protection/>
    </xf>
    <xf numFmtId="174" fontId="30" fillId="0" borderId="11" xfId="54" applyNumberFormat="1" applyFont="1" applyFill="1" applyBorder="1" applyAlignment="1">
      <alignment horizontal="center" vertical="center" wrapText="1"/>
      <protection/>
    </xf>
    <xf numFmtId="2" fontId="31" fillId="0" borderId="11" xfId="0" applyNumberFormat="1" applyFont="1" applyBorder="1" applyAlignment="1">
      <alignment horizontal="center" vertical="center" wrapText="1"/>
    </xf>
    <xf numFmtId="1" fontId="59" fillId="5" borderId="12" xfId="33" applyNumberFormat="1" applyFont="1" applyFill="1" applyBorder="1" applyAlignment="1" applyProtection="1">
      <alignment horizontal="center" vertical="center" wrapText="1"/>
      <protection/>
    </xf>
    <xf numFmtId="2" fontId="31" fillId="33" borderId="11" xfId="0" applyNumberFormat="1" applyFont="1" applyFill="1" applyBorder="1" applyAlignment="1">
      <alignment horizontal="center" vertical="center" wrapText="1"/>
    </xf>
    <xf numFmtId="1" fontId="59" fillId="5" borderId="13" xfId="33" applyNumberFormat="1" applyFont="1" applyFill="1" applyBorder="1" applyAlignment="1" applyProtection="1">
      <alignment horizontal="center" vertical="center" wrapText="1"/>
      <protection/>
    </xf>
    <xf numFmtId="1" fontId="59" fillId="5" borderId="12" xfId="33" applyNumberFormat="1" applyFont="1" applyFill="1" applyBorder="1" applyAlignment="1" applyProtection="1">
      <alignment horizontal="center" vertical="center" wrapText="1"/>
      <protection/>
    </xf>
    <xf numFmtId="2" fontId="31" fillId="5" borderId="11" xfId="0" applyNumberFormat="1" applyFont="1" applyFill="1" applyBorder="1" applyAlignment="1">
      <alignment horizontal="left" vertical="center" wrapText="1"/>
    </xf>
    <xf numFmtId="175" fontId="30" fillId="5" borderId="11" xfId="54" applyNumberFormat="1" applyFont="1" applyFill="1" applyBorder="1" applyAlignment="1">
      <alignment horizontal="right" vertical="center" wrapText="1"/>
      <protection/>
    </xf>
    <xf numFmtId="4" fontId="30" fillId="5" borderId="11" xfId="54" applyNumberFormat="1" applyFont="1" applyFill="1" applyBorder="1" applyAlignment="1">
      <alignment horizontal="right" vertical="center" wrapText="1"/>
      <protection/>
    </xf>
    <xf numFmtId="1" fontId="59" fillId="5" borderId="14" xfId="33" applyNumberFormat="1" applyFont="1" applyFill="1" applyBorder="1" applyAlignment="1" applyProtection="1">
      <alignment horizontal="center" vertical="center" wrapText="1"/>
      <protection/>
    </xf>
    <xf numFmtId="175" fontId="31" fillId="5" borderId="11" xfId="0" applyNumberFormat="1" applyFont="1" applyFill="1" applyBorder="1" applyAlignment="1">
      <alignment horizontal="right" vertical="center" wrapText="1"/>
    </xf>
    <xf numFmtId="174" fontId="31" fillId="5" borderId="11" xfId="0" applyNumberFormat="1" applyFont="1" applyFill="1" applyBorder="1" applyAlignment="1">
      <alignment horizontal="right" vertical="center" wrapText="1"/>
    </xf>
    <xf numFmtId="1" fontId="59" fillId="5" borderId="15" xfId="33" applyNumberFormat="1" applyFont="1" applyFill="1" applyBorder="1" applyAlignment="1" applyProtection="1">
      <alignment vertical="center" wrapText="1"/>
      <protection/>
    </xf>
    <xf numFmtId="1" fontId="59" fillId="5" borderId="16" xfId="33" applyNumberFormat="1" applyFont="1" applyFill="1" applyBorder="1" applyAlignment="1" applyProtection="1">
      <alignment vertical="center" wrapText="1"/>
      <protection/>
    </xf>
    <xf numFmtId="2" fontId="34" fillId="0" borderId="11" xfId="54" applyNumberFormat="1" applyFont="1" applyFill="1" applyBorder="1" applyAlignment="1">
      <alignment horizontal="left" vertical="center" wrapText="1"/>
      <protection/>
    </xf>
    <xf numFmtId="4" fontId="34" fillId="0" borderId="11" xfId="54" applyNumberFormat="1" applyFont="1" applyFill="1" applyBorder="1" applyAlignment="1">
      <alignment horizontal="right" vertical="center" wrapText="1"/>
      <protection/>
    </xf>
    <xf numFmtId="175" fontId="35" fillId="33" borderId="11" xfId="0" applyNumberFormat="1" applyFont="1" applyFill="1" applyBorder="1" applyAlignment="1">
      <alignment horizontal="right" vertical="center" wrapText="1"/>
    </xf>
    <xf numFmtId="174" fontId="31" fillId="0" borderId="11" xfId="0" applyNumberFormat="1" applyFont="1" applyBorder="1" applyAlignment="1">
      <alignment horizontal="center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36" fillId="33" borderId="17" xfId="0" applyNumberFormat="1" applyFont="1" applyFill="1" applyBorder="1" applyAlignment="1">
      <alignment vertical="center" wrapText="1"/>
    </xf>
    <xf numFmtId="175" fontId="36" fillId="33" borderId="11" xfId="0" applyNumberFormat="1" applyFont="1" applyFill="1" applyBorder="1" applyAlignment="1">
      <alignment horizontal="right" vertical="center" wrapText="1"/>
    </xf>
    <xf numFmtId="174" fontId="36" fillId="0" borderId="11" xfId="0" applyNumberFormat="1" applyFont="1" applyBorder="1" applyAlignment="1">
      <alignment vertical="center" wrapText="1"/>
    </xf>
    <xf numFmtId="4" fontId="10" fillId="33" borderId="17" xfId="0" applyNumberFormat="1" applyFont="1" applyFill="1" applyBorder="1" applyAlignment="1">
      <alignment vertical="center" wrapText="1"/>
    </xf>
    <xf numFmtId="174" fontId="60" fillId="0" borderId="11" xfId="0" applyNumberFormat="1" applyFont="1" applyBorder="1" applyAlignment="1">
      <alignment vertical="center" wrapText="1"/>
    </xf>
    <xf numFmtId="2" fontId="36" fillId="0" borderId="11" xfId="0" applyNumberFormat="1" applyFont="1" applyBorder="1" applyAlignment="1">
      <alignment vertical="center" wrapText="1"/>
    </xf>
    <xf numFmtId="4" fontId="31" fillId="5" borderId="11" xfId="0" applyNumberFormat="1" applyFont="1" applyFill="1" applyBorder="1" applyAlignment="1">
      <alignment horizontal="right" vertical="center" wrapText="1"/>
    </xf>
    <xf numFmtId="175" fontId="35" fillId="5" borderId="11" xfId="0" applyNumberFormat="1" applyFont="1" applyFill="1" applyBorder="1" applyAlignment="1">
      <alignment horizontal="right" vertical="center" wrapText="1"/>
    </xf>
    <xf numFmtId="49" fontId="35" fillId="33" borderId="11" xfId="0" applyNumberFormat="1" applyFont="1" applyFill="1" applyBorder="1" applyAlignment="1">
      <alignment horizontal="left" vertical="center" wrapText="1"/>
    </xf>
    <xf numFmtId="4" fontId="35" fillId="33" borderId="11" xfId="0" applyNumberFormat="1" applyFont="1" applyFill="1" applyBorder="1" applyAlignment="1">
      <alignment horizontal="right" vertical="center" wrapText="1"/>
    </xf>
    <xf numFmtId="174" fontId="36" fillId="0" borderId="11" xfId="0" applyNumberFormat="1" applyFont="1" applyBorder="1" applyAlignment="1">
      <alignment vertical="center" wrapText="1"/>
    </xf>
    <xf numFmtId="49" fontId="36" fillId="33" borderId="11" xfId="0" applyNumberFormat="1" applyFont="1" applyFill="1" applyBorder="1" applyAlignment="1">
      <alignment horizontal="left" vertical="center" wrapText="1"/>
    </xf>
    <xf numFmtId="4" fontId="36" fillId="33" borderId="11" xfId="0" applyNumberFormat="1" applyFont="1" applyFill="1" applyBorder="1" applyAlignment="1">
      <alignment horizontal="right" vertical="center" wrapText="1"/>
    </xf>
    <xf numFmtId="175" fontId="38" fillId="33" borderId="11" xfId="0" applyNumberFormat="1" applyFont="1" applyFill="1" applyBorder="1" applyAlignment="1">
      <alignment horizontal="right" vertical="center" wrapText="1"/>
    </xf>
    <xf numFmtId="4" fontId="35" fillId="0" borderId="11" xfId="0" applyNumberFormat="1" applyFont="1" applyFill="1" applyBorder="1" applyAlignment="1">
      <alignment horizontal="right" vertical="center" wrapText="1"/>
    </xf>
    <xf numFmtId="2" fontId="31" fillId="0" borderId="11" xfId="0" applyNumberFormat="1" applyFont="1" applyBorder="1" applyAlignment="1">
      <alignment horizontal="lef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left" vertical="center" wrapText="1"/>
    </xf>
    <xf numFmtId="2" fontId="36" fillId="0" borderId="0" xfId="0" applyNumberFormat="1" applyFont="1" applyAlignment="1">
      <alignment vertical="center" wrapText="1"/>
    </xf>
    <xf numFmtId="174" fontId="31" fillId="0" borderId="11" xfId="0" applyNumberFormat="1" applyFont="1" applyBorder="1" applyAlignment="1">
      <alignment vertical="center" wrapText="1"/>
    </xf>
    <xf numFmtId="2" fontId="39" fillId="33" borderId="11" xfId="54" applyNumberFormat="1" applyFont="1" applyFill="1" applyBorder="1" applyAlignment="1">
      <alignment horizontal="left" vertical="center" wrapText="1"/>
      <protection/>
    </xf>
    <xf numFmtId="4" fontId="3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175" fontId="36" fillId="33" borderId="11" xfId="0" applyNumberFormat="1" applyFont="1" applyFill="1" applyBorder="1" applyAlignment="1">
      <alignment horizontal="right" vertical="center" wrapText="1"/>
    </xf>
    <xf numFmtId="4" fontId="36" fillId="33" borderId="11" xfId="0" applyNumberFormat="1" applyFont="1" applyFill="1" applyBorder="1" applyAlignment="1">
      <alignment vertical="center" wrapText="1"/>
    </xf>
    <xf numFmtId="2" fontId="30" fillId="5" borderId="11" xfId="54" applyNumberFormat="1" applyFont="1" applyFill="1" applyBorder="1" applyAlignment="1">
      <alignment horizontal="left" vertical="center" wrapText="1"/>
      <protection/>
    </xf>
    <xf numFmtId="4" fontId="30" fillId="5" borderId="11" xfId="54" applyNumberFormat="1" applyFont="1" applyFill="1" applyBorder="1" applyAlignment="1">
      <alignment horizontal="right" vertical="center" wrapText="1"/>
      <protection/>
    </xf>
    <xf numFmtId="175" fontId="31" fillId="5" borderId="11" xfId="0" applyNumberFormat="1" applyFont="1" applyFill="1" applyBorder="1" applyAlignment="1">
      <alignment horizontal="right" vertical="center" wrapText="1"/>
    </xf>
    <xf numFmtId="174" fontId="31" fillId="0" borderId="11" xfId="0" applyNumberFormat="1" applyFont="1" applyBorder="1" applyAlignment="1">
      <alignment vertical="center" wrapText="1"/>
    </xf>
    <xf numFmtId="2" fontId="30" fillId="33" borderId="11" xfId="54" applyNumberFormat="1" applyFont="1" applyFill="1" applyBorder="1" applyAlignment="1">
      <alignment horizontal="left" vertical="center" wrapText="1"/>
      <protection/>
    </xf>
    <xf numFmtId="4" fontId="30" fillId="33" borderId="11" xfId="54" applyNumberFormat="1" applyFont="1" applyFill="1" applyBorder="1" applyAlignment="1">
      <alignment horizontal="right" vertical="center" wrapText="1"/>
      <protection/>
    </xf>
    <xf numFmtId="175" fontId="31" fillId="33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123" zoomScaleNormal="150" zoomScaleSheetLayoutView="123" zoomScalePageLayoutView="0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6" sqref="B56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8" width="13.28125" style="2" customWidth="1"/>
    <col min="9" max="9" width="14.8515625" style="2" customWidth="1"/>
    <col min="10" max="10" width="13.140625" style="2" customWidth="1"/>
    <col min="11" max="16384" width="9.140625" style="2" customWidth="1"/>
  </cols>
  <sheetData>
    <row r="1" spans="6:8" ht="21" customHeight="1" hidden="1">
      <c r="F1" s="14"/>
      <c r="G1" s="14"/>
      <c r="H1" s="3"/>
    </row>
    <row r="2" spans="1:8" ht="43.5" customHeight="1">
      <c r="A2" s="15" t="s">
        <v>92</v>
      </c>
      <c r="B2" s="15"/>
      <c r="C2" s="15"/>
      <c r="D2" s="15"/>
      <c r="E2" s="15"/>
      <c r="F2" s="15"/>
      <c r="G2" s="15"/>
      <c r="H2" s="12"/>
    </row>
    <row r="3" spans="6:8" ht="15">
      <c r="F3" s="3"/>
      <c r="G3" s="3" t="s">
        <v>10</v>
      </c>
      <c r="H3" s="3"/>
    </row>
    <row r="4" spans="1:9" s="4" customFormat="1" ht="129.75" customHeight="1">
      <c r="A4" s="16" t="s">
        <v>9</v>
      </c>
      <c r="B4" s="17" t="s">
        <v>93</v>
      </c>
      <c r="C4" s="18" t="s">
        <v>29</v>
      </c>
      <c r="D4" s="18" t="s">
        <v>94</v>
      </c>
      <c r="E4" s="19" t="s">
        <v>97</v>
      </c>
      <c r="F4" s="20" t="s">
        <v>30</v>
      </c>
      <c r="G4" s="20" t="s">
        <v>95</v>
      </c>
      <c r="H4" s="21" t="s">
        <v>98</v>
      </c>
      <c r="I4" s="22" t="s">
        <v>99</v>
      </c>
    </row>
    <row r="5" spans="1:9" s="4" customFormat="1" ht="24" customHeight="1">
      <c r="A5" s="23" t="s">
        <v>36</v>
      </c>
      <c r="B5" s="24">
        <f>B36+B38</f>
        <v>896767.3999999999</v>
      </c>
      <c r="C5" s="25">
        <f>C36+C38</f>
        <v>1970693.5000000002</v>
      </c>
      <c r="D5" s="24">
        <f>D36+D38</f>
        <v>1086809.6</v>
      </c>
      <c r="E5" s="26"/>
      <c r="F5" s="27">
        <f aca="true" t="shared" si="0" ref="F5:F12">D5/C5*100</f>
        <v>55.14858601806927</v>
      </c>
      <c r="G5" s="28">
        <f aca="true" t="shared" si="1" ref="G5:G18">D5/B5*100</f>
        <v>121.19191665531108</v>
      </c>
      <c r="H5" s="29"/>
      <c r="I5" s="30"/>
    </row>
    <row r="6" spans="1:9" s="4" customFormat="1" ht="24" customHeight="1">
      <c r="A6" s="31" t="s">
        <v>13</v>
      </c>
      <c r="B6" s="32">
        <f>SUM(B7:B19)</f>
        <v>308822.3</v>
      </c>
      <c r="C6" s="32">
        <f>SUM(C7:C19)</f>
        <v>492888.60000000003</v>
      </c>
      <c r="D6" s="32">
        <f>SUM(D7:D19)</f>
        <v>264103.10000000003</v>
      </c>
      <c r="E6" s="32"/>
      <c r="F6" s="33">
        <f t="shared" si="0"/>
        <v>53.582716256776884</v>
      </c>
      <c r="G6" s="33">
        <f t="shared" si="1"/>
        <v>85.51943949643534</v>
      </c>
      <c r="H6" s="32"/>
      <c r="I6" s="34"/>
    </row>
    <row r="7" spans="1:9" ht="16.5" customHeight="1">
      <c r="A7" s="11" t="s">
        <v>14</v>
      </c>
      <c r="B7" s="35">
        <v>202429.4</v>
      </c>
      <c r="C7" s="36">
        <v>292334.4</v>
      </c>
      <c r="D7" s="35">
        <v>147483.6</v>
      </c>
      <c r="E7" s="35">
        <f>C7/44.55*64.99</f>
        <v>426460.4412121212</v>
      </c>
      <c r="F7" s="37">
        <f t="shared" si="0"/>
        <v>50.45030622465232</v>
      </c>
      <c r="G7" s="37">
        <f>D7/B7*100</f>
        <v>72.85680834898488</v>
      </c>
      <c r="H7" s="35">
        <f>D7/44.55*64.99</f>
        <v>215150.59851851853</v>
      </c>
      <c r="I7" s="38">
        <f>H7/B7*100</f>
        <v>106.28426430079747</v>
      </c>
    </row>
    <row r="8" spans="1:9" ht="18" customHeight="1">
      <c r="A8" s="11" t="s">
        <v>17</v>
      </c>
      <c r="B8" s="35">
        <v>16914.6</v>
      </c>
      <c r="C8" s="39">
        <v>29075.2</v>
      </c>
      <c r="D8" s="35">
        <v>17144.6</v>
      </c>
      <c r="E8" s="35"/>
      <c r="F8" s="37">
        <f t="shared" si="0"/>
        <v>58.96640435835351</v>
      </c>
      <c r="G8" s="37">
        <f t="shared" si="1"/>
        <v>101.35977203126293</v>
      </c>
      <c r="H8" s="37"/>
      <c r="I8" s="40"/>
    </row>
    <row r="9" spans="1:9" ht="34.5" customHeight="1">
      <c r="A9" s="11" t="s">
        <v>25</v>
      </c>
      <c r="B9" s="35">
        <v>40320.6</v>
      </c>
      <c r="C9" s="36">
        <v>58100</v>
      </c>
      <c r="D9" s="35">
        <v>43215.1</v>
      </c>
      <c r="E9" s="35"/>
      <c r="F9" s="37">
        <f t="shared" si="0"/>
        <v>74.38055077452668</v>
      </c>
      <c r="G9" s="37">
        <f>D9/B9*100</f>
        <v>107.17871261836382</v>
      </c>
      <c r="H9" s="37"/>
      <c r="I9" s="38"/>
    </row>
    <row r="10" spans="1:9" ht="17.25" customHeight="1">
      <c r="A10" s="11" t="s">
        <v>0</v>
      </c>
      <c r="B10" s="35">
        <v>-60.6</v>
      </c>
      <c r="C10" s="36">
        <v>0</v>
      </c>
      <c r="D10" s="35">
        <v>-203.9</v>
      </c>
      <c r="E10" s="35"/>
      <c r="F10" s="37">
        <v>0</v>
      </c>
      <c r="G10" s="37" t="s">
        <v>96</v>
      </c>
      <c r="H10" s="37"/>
      <c r="I10" s="38"/>
    </row>
    <row r="11" spans="1:9" ht="18" customHeight="1">
      <c r="A11" s="11" t="s">
        <v>1</v>
      </c>
      <c r="B11" s="35">
        <v>20589.9</v>
      </c>
      <c r="C11" s="36">
        <v>23520</v>
      </c>
      <c r="D11" s="35">
        <v>26764</v>
      </c>
      <c r="E11" s="35"/>
      <c r="F11" s="37">
        <f t="shared" si="0"/>
        <v>113.79251700680273</v>
      </c>
      <c r="G11" s="37">
        <f>D11/B11*100</f>
        <v>129.98606112705744</v>
      </c>
      <c r="H11" s="37"/>
      <c r="I11" s="38"/>
    </row>
    <row r="12" spans="1:9" ht="18" customHeight="1">
      <c r="A12" s="41" t="s">
        <v>16</v>
      </c>
      <c r="B12" s="35">
        <v>6835.3</v>
      </c>
      <c r="C12" s="36">
        <v>11200</v>
      </c>
      <c r="D12" s="35">
        <v>6961.2</v>
      </c>
      <c r="E12" s="35"/>
      <c r="F12" s="37">
        <f t="shared" si="0"/>
        <v>62.15357142857143</v>
      </c>
      <c r="G12" s="37">
        <f>D12/B12*100</f>
        <v>101.84190891401985</v>
      </c>
      <c r="H12" s="37"/>
      <c r="I12" s="38"/>
    </row>
    <row r="13" spans="1:9" ht="15">
      <c r="A13" s="11" t="s">
        <v>22</v>
      </c>
      <c r="B13" s="35">
        <v>1412.5</v>
      </c>
      <c r="C13" s="36">
        <v>18300</v>
      </c>
      <c r="D13" s="35">
        <v>-713.6</v>
      </c>
      <c r="E13" s="35"/>
      <c r="F13" s="37" t="s">
        <v>96</v>
      </c>
      <c r="G13" s="37" t="s">
        <v>96</v>
      </c>
      <c r="H13" s="37"/>
      <c r="I13" s="38"/>
    </row>
    <row r="14" spans="1:9" ht="15">
      <c r="A14" s="11" t="s">
        <v>18</v>
      </c>
      <c r="B14" s="35">
        <v>1296.3</v>
      </c>
      <c r="C14" s="36">
        <v>7000</v>
      </c>
      <c r="D14" s="35">
        <v>1173.9</v>
      </c>
      <c r="E14" s="35"/>
      <c r="F14" s="37">
        <f>D14/C14*100</f>
        <v>16.770000000000003</v>
      </c>
      <c r="G14" s="37">
        <f>D14/B14*100</f>
        <v>90.5577412635964</v>
      </c>
      <c r="H14" s="37"/>
      <c r="I14" s="38"/>
    </row>
    <row r="15" spans="1:9" ht="15">
      <c r="A15" s="11" t="s">
        <v>23</v>
      </c>
      <c r="B15" s="35">
        <v>15435.8</v>
      </c>
      <c r="C15" s="36">
        <v>47000</v>
      </c>
      <c r="D15" s="35">
        <v>19706.1</v>
      </c>
      <c r="E15" s="35"/>
      <c r="F15" s="37">
        <f aca="true" t="shared" si="2" ref="F13:F18">D15/C15*100</f>
        <v>41.92787234042553</v>
      </c>
      <c r="G15" s="37">
        <f t="shared" si="1"/>
        <v>127.66490884826183</v>
      </c>
      <c r="H15" s="37"/>
      <c r="I15" s="38"/>
    </row>
    <row r="16" spans="1:9" ht="46.5" customHeight="1" hidden="1">
      <c r="A16" s="11" t="s">
        <v>2</v>
      </c>
      <c r="B16" s="35"/>
      <c r="C16" s="36"/>
      <c r="D16" s="35"/>
      <c r="E16" s="35"/>
      <c r="F16" s="37" t="e">
        <f t="shared" si="2"/>
        <v>#DIV/0!</v>
      </c>
      <c r="G16" s="37" t="e">
        <f t="shared" si="1"/>
        <v>#DIV/0!</v>
      </c>
      <c r="H16" s="37"/>
      <c r="I16" s="38"/>
    </row>
    <row r="17" spans="1:9" ht="32.25" customHeight="1">
      <c r="A17" s="11" t="s">
        <v>11</v>
      </c>
      <c r="B17" s="35">
        <v>3.9</v>
      </c>
      <c r="C17" s="36">
        <v>9</v>
      </c>
      <c r="D17" s="35">
        <v>19.7</v>
      </c>
      <c r="E17" s="35"/>
      <c r="F17" s="37">
        <f t="shared" si="2"/>
        <v>218.88888888888886</v>
      </c>
      <c r="G17" s="37">
        <f t="shared" si="1"/>
        <v>505.1282051282051</v>
      </c>
      <c r="H17" s="37"/>
      <c r="I17" s="38"/>
    </row>
    <row r="18" spans="1:9" ht="19.5" customHeight="1">
      <c r="A18" s="11" t="s">
        <v>3</v>
      </c>
      <c r="B18" s="35">
        <v>3644.6</v>
      </c>
      <c r="C18" s="36">
        <v>6350</v>
      </c>
      <c r="D18" s="35">
        <v>2552.4</v>
      </c>
      <c r="E18" s="35"/>
      <c r="F18" s="37">
        <f t="shared" si="2"/>
        <v>40.195275590551184</v>
      </c>
      <c r="G18" s="37">
        <f t="shared" si="1"/>
        <v>70.0323766668496</v>
      </c>
      <c r="H18" s="37"/>
      <c r="I18" s="38"/>
    </row>
    <row r="19" spans="1:9" ht="20.25" customHeight="1">
      <c r="A19" s="41" t="s">
        <v>15</v>
      </c>
      <c r="B19" s="35"/>
      <c r="C19" s="36">
        <v>0</v>
      </c>
      <c r="D19" s="35"/>
      <c r="E19" s="35"/>
      <c r="F19" s="37"/>
      <c r="G19" s="37"/>
      <c r="H19" s="37"/>
      <c r="I19" s="38"/>
    </row>
    <row r="20" spans="1:9" s="4" customFormat="1" ht="16.5" customHeight="1">
      <c r="A20" s="31" t="s">
        <v>8</v>
      </c>
      <c r="B20" s="32">
        <f>SUM(B21:B35)</f>
        <v>46497.99999999999</v>
      </c>
      <c r="C20" s="32">
        <f>SUM(C21:C35)</f>
        <v>42220</v>
      </c>
      <c r="D20" s="32">
        <f>SUM(D21:D35)</f>
        <v>48123.6</v>
      </c>
      <c r="E20" s="32"/>
      <c r="F20" s="33">
        <f>D20/C20*100</f>
        <v>113.98294647086689</v>
      </c>
      <c r="G20" s="33">
        <f>D20/B20*100</f>
        <v>103.49606434685363</v>
      </c>
      <c r="H20" s="33"/>
      <c r="I20" s="34"/>
    </row>
    <row r="21" spans="1:9" ht="15">
      <c r="A21" s="11" t="s">
        <v>4</v>
      </c>
      <c r="B21" s="35"/>
      <c r="C21" s="36">
        <v>0</v>
      </c>
      <c r="D21" s="35"/>
      <c r="E21" s="35"/>
      <c r="F21" s="37"/>
      <c r="G21" s="37"/>
      <c r="H21" s="37"/>
      <c r="I21" s="38"/>
    </row>
    <row r="22" spans="1:9" ht="38.25" customHeight="1">
      <c r="A22" s="11" t="s">
        <v>12</v>
      </c>
      <c r="B22" s="35"/>
      <c r="C22" s="36">
        <v>0</v>
      </c>
      <c r="D22" s="35"/>
      <c r="E22" s="35"/>
      <c r="F22" s="37"/>
      <c r="G22" s="37"/>
      <c r="H22" s="37"/>
      <c r="I22" s="38"/>
    </row>
    <row r="23" spans="1:9" ht="15">
      <c r="A23" s="11" t="s">
        <v>21</v>
      </c>
      <c r="B23" s="35">
        <v>14873.5</v>
      </c>
      <c r="C23" s="36">
        <v>16440</v>
      </c>
      <c r="D23" s="35">
        <v>16048.1</v>
      </c>
      <c r="E23" s="35"/>
      <c r="F23" s="37">
        <f>D23/C23*100</f>
        <v>97.6161800486618</v>
      </c>
      <c r="G23" s="37">
        <f>D23/B23*100</f>
        <v>107.89726695128921</v>
      </c>
      <c r="H23" s="37"/>
      <c r="I23" s="38"/>
    </row>
    <row r="24" spans="1:11" ht="15">
      <c r="A24" s="11" t="s">
        <v>87</v>
      </c>
      <c r="B24" s="35">
        <v>3545.6</v>
      </c>
      <c r="C24" s="36">
        <v>3900</v>
      </c>
      <c r="D24" s="35">
        <v>2018.9</v>
      </c>
      <c r="E24" s="35"/>
      <c r="F24" s="37">
        <f>D24/C24*100</f>
        <v>51.76666666666667</v>
      </c>
      <c r="G24" s="37">
        <f>D24/B24*100</f>
        <v>56.94099729241877</v>
      </c>
      <c r="H24" s="37"/>
      <c r="I24" s="38"/>
      <c r="K24" s="10"/>
    </row>
    <row r="25" spans="1:11" ht="110.25" customHeight="1">
      <c r="A25" s="11" t="s">
        <v>24</v>
      </c>
      <c r="B25" s="35">
        <v>1367.1</v>
      </c>
      <c r="C25" s="36">
        <v>2080</v>
      </c>
      <c r="D25" s="35">
        <v>1065.5</v>
      </c>
      <c r="E25" s="35"/>
      <c r="F25" s="37">
        <f>D25/C25*100</f>
        <v>51.22596153846154</v>
      </c>
      <c r="G25" s="37">
        <f>D25/B25*100</f>
        <v>77.9387023626655</v>
      </c>
      <c r="H25" s="37"/>
      <c r="I25" s="38"/>
      <c r="K25" s="10"/>
    </row>
    <row r="26" spans="1:9" ht="32.25" customHeight="1">
      <c r="A26" s="11" t="s">
        <v>90</v>
      </c>
      <c r="B26" s="35">
        <v>0</v>
      </c>
      <c r="C26" s="36">
        <v>0</v>
      </c>
      <c r="D26" s="35">
        <v>124</v>
      </c>
      <c r="E26" s="35"/>
      <c r="F26" s="37"/>
      <c r="G26" s="37"/>
      <c r="H26" s="37"/>
      <c r="I26" s="38"/>
    </row>
    <row r="27" spans="1:9" ht="25.5">
      <c r="A27" s="11" t="s">
        <v>5</v>
      </c>
      <c r="B27" s="35">
        <v>2720.6</v>
      </c>
      <c r="C27" s="39">
        <v>2800</v>
      </c>
      <c r="D27" s="35">
        <v>2241.7</v>
      </c>
      <c r="E27" s="35"/>
      <c r="F27" s="37">
        <f>D27/C27*100</f>
        <v>80.06071428571427</v>
      </c>
      <c r="G27" s="37">
        <f>D27/B27*100</f>
        <v>82.39726530912299</v>
      </c>
      <c r="H27" s="37"/>
      <c r="I27" s="38"/>
    </row>
    <row r="28" spans="1:9" ht="25.5">
      <c r="A28" s="11" t="s">
        <v>6</v>
      </c>
      <c r="B28" s="35">
        <v>2274.5</v>
      </c>
      <c r="C28" s="36">
        <v>0</v>
      </c>
      <c r="D28" s="35">
        <v>2201.3</v>
      </c>
      <c r="E28" s="35"/>
      <c r="F28" s="37">
        <f>D28/B28*100</f>
        <v>96.78171026599254</v>
      </c>
      <c r="G28" s="37">
        <f>D28/B28*100</f>
        <v>96.78171026599254</v>
      </c>
      <c r="H28" s="37"/>
      <c r="I28" s="38"/>
    </row>
    <row r="29" spans="1:9" ht="28.5" customHeight="1">
      <c r="A29" s="11" t="s">
        <v>19</v>
      </c>
      <c r="B29" s="35">
        <v>753.6</v>
      </c>
      <c r="C29" s="36">
        <v>0</v>
      </c>
      <c r="D29" s="35">
        <v>218.4</v>
      </c>
      <c r="E29" s="35"/>
      <c r="F29" s="37">
        <f>D29/B29*100</f>
        <v>28.980891719745223</v>
      </c>
      <c r="G29" s="37">
        <f>D29/B29*100</f>
        <v>28.980891719745223</v>
      </c>
      <c r="H29" s="37"/>
      <c r="I29" s="38"/>
    </row>
    <row r="30" spans="1:9" ht="17.25" customHeight="1">
      <c r="A30" s="11" t="s">
        <v>20</v>
      </c>
      <c r="B30" s="35">
        <v>13227.6</v>
      </c>
      <c r="C30" s="39">
        <v>14000</v>
      </c>
      <c r="D30" s="35">
        <v>7112.6</v>
      </c>
      <c r="E30" s="35"/>
      <c r="F30" s="37">
        <f>D30/C30*100</f>
        <v>50.80428571428571</v>
      </c>
      <c r="G30" s="37">
        <f>D30/B30*100</f>
        <v>53.77090326287459</v>
      </c>
      <c r="H30" s="37"/>
      <c r="I30" s="38"/>
    </row>
    <row r="31" spans="1:9" ht="15">
      <c r="A31" s="11" t="s">
        <v>7</v>
      </c>
      <c r="B31" s="35">
        <v>1741.8</v>
      </c>
      <c r="C31" s="36">
        <v>3000</v>
      </c>
      <c r="D31" s="35">
        <v>1180.2</v>
      </c>
      <c r="E31" s="35"/>
      <c r="F31" s="37">
        <f>D31/C31*100</f>
        <v>39.34</v>
      </c>
      <c r="G31" s="37">
        <f>D31/B31*100</f>
        <v>67.75749224939717</v>
      </c>
      <c r="H31" s="37"/>
      <c r="I31" s="38"/>
    </row>
    <row r="32" spans="1:9" ht="34.5" customHeight="1">
      <c r="A32" s="11" t="s">
        <v>26</v>
      </c>
      <c r="B32" s="35"/>
      <c r="C32" s="36"/>
      <c r="D32" s="35"/>
      <c r="E32" s="35"/>
      <c r="F32" s="37"/>
      <c r="G32" s="37"/>
      <c r="H32" s="37"/>
      <c r="I32" s="38"/>
    </row>
    <row r="33" spans="1:9" ht="24" customHeight="1">
      <c r="A33" s="11" t="s">
        <v>42</v>
      </c>
      <c r="B33" s="35"/>
      <c r="C33" s="36"/>
      <c r="D33" s="35"/>
      <c r="E33" s="35"/>
      <c r="F33" s="61"/>
      <c r="G33" s="61"/>
      <c r="H33" s="61"/>
      <c r="I33" s="38"/>
    </row>
    <row r="34" spans="1:9" ht="30" customHeight="1">
      <c r="A34" s="11" t="s">
        <v>89</v>
      </c>
      <c r="B34" s="35">
        <v>636.6</v>
      </c>
      <c r="C34" s="62">
        <v>0</v>
      </c>
      <c r="D34" s="35">
        <v>1211.8</v>
      </c>
      <c r="E34" s="35"/>
      <c r="F34" s="61"/>
      <c r="G34" s="61">
        <f aca="true" t="shared" si="3" ref="G34:G39">D34/B34*100</f>
        <v>190.3550109959158</v>
      </c>
      <c r="H34" s="61"/>
      <c r="I34" s="38"/>
    </row>
    <row r="35" spans="1:9" ht="18.75" customHeight="1">
      <c r="A35" s="11" t="s">
        <v>28</v>
      </c>
      <c r="B35" s="35">
        <v>5357.1</v>
      </c>
      <c r="C35" s="62">
        <v>0</v>
      </c>
      <c r="D35" s="35">
        <v>14701.1</v>
      </c>
      <c r="E35" s="35"/>
      <c r="F35" s="61"/>
      <c r="G35" s="61">
        <f t="shared" si="3"/>
        <v>274.42272871516303</v>
      </c>
      <c r="H35" s="61"/>
      <c r="I35" s="38"/>
    </row>
    <row r="36" spans="1:9" s="5" customFormat="1" ht="24.75" customHeight="1">
      <c r="A36" s="63" t="s">
        <v>40</v>
      </c>
      <c r="B36" s="64">
        <f>B6+B20</f>
        <v>355320.3</v>
      </c>
      <c r="C36" s="64">
        <f>C6+C20</f>
        <v>535108.6000000001</v>
      </c>
      <c r="D36" s="64">
        <f>D6+D20</f>
        <v>312226.7</v>
      </c>
      <c r="E36" s="64"/>
      <c r="F36" s="65">
        <f>D36/C36*100</f>
        <v>58.348286684235674</v>
      </c>
      <c r="G36" s="65">
        <f t="shared" si="3"/>
        <v>87.87190036707726</v>
      </c>
      <c r="H36" s="65"/>
      <c r="I36" s="66"/>
    </row>
    <row r="37" spans="1:9" s="5" customFormat="1" ht="32.25" customHeight="1">
      <c r="A37" s="67" t="s">
        <v>27</v>
      </c>
      <c r="B37" s="68">
        <f>B36-B35</f>
        <v>349963.2</v>
      </c>
      <c r="C37" s="68">
        <f>C36-C35</f>
        <v>535108.6000000001</v>
      </c>
      <c r="D37" s="68">
        <f>D36-D35</f>
        <v>297525.60000000003</v>
      </c>
      <c r="E37" s="68"/>
      <c r="F37" s="69">
        <f>D37/C37*100</f>
        <v>55.60097520391187</v>
      </c>
      <c r="G37" s="69">
        <f t="shared" si="3"/>
        <v>85.01625313747276</v>
      </c>
      <c r="H37" s="69"/>
      <c r="I37" s="66"/>
    </row>
    <row r="38" spans="1:9" s="5" customFormat="1" ht="34.5" customHeight="1">
      <c r="A38" s="63" t="s">
        <v>39</v>
      </c>
      <c r="B38" s="64">
        <f>B39+B45+B46</f>
        <v>541447.1</v>
      </c>
      <c r="C38" s="64">
        <f>C39+C45+C46</f>
        <v>1435584.9000000001</v>
      </c>
      <c r="D38" s="64">
        <f>D39+D45+D46+D44</f>
        <v>774582.9</v>
      </c>
      <c r="E38" s="64"/>
      <c r="F38" s="65">
        <f aca="true" t="shared" si="4" ref="F38:F43">D38/C38*100</f>
        <v>53.95591023561198</v>
      </c>
      <c r="G38" s="65">
        <f t="shared" si="3"/>
        <v>143.05790907366577</v>
      </c>
      <c r="H38" s="65"/>
      <c r="I38" s="66"/>
    </row>
    <row r="39" spans="1:9" s="5" customFormat="1" ht="36" customHeight="1">
      <c r="A39" s="57" t="s">
        <v>31</v>
      </c>
      <c r="B39" s="58">
        <f>B40+B41+B42+B43+B44</f>
        <v>539878.5</v>
      </c>
      <c r="C39" s="58">
        <f>C40+C41+C42+C43</f>
        <v>1435584.9000000001</v>
      </c>
      <c r="D39" s="58">
        <f>D40+D41+D42+D43</f>
        <v>777091.1000000001</v>
      </c>
      <c r="E39" s="58"/>
      <c r="F39" s="33">
        <f t="shared" si="4"/>
        <v>54.130626478447915</v>
      </c>
      <c r="G39" s="33">
        <f t="shared" si="3"/>
        <v>143.93814534196122</v>
      </c>
      <c r="H39" s="33"/>
      <c r="I39" s="56"/>
    </row>
    <row r="40" spans="1:9" s="5" customFormat="1" ht="21" customHeight="1">
      <c r="A40" s="59" t="s">
        <v>32</v>
      </c>
      <c r="B40" s="60">
        <v>1619.8</v>
      </c>
      <c r="C40" s="60">
        <v>198891.9</v>
      </c>
      <c r="D40" s="60">
        <v>133498.1</v>
      </c>
      <c r="E40" s="60"/>
      <c r="F40" s="37">
        <f t="shared" si="4"/>
        <v>67.12093353223536</v>
      </c>
      <c r="G40" s="37">
        <f aca="true" t="shared" si="5" ref="G40:G46">D40/B40*100</f>
        <v>8241.640943326336</v>
      </c>
      <c r="H40" s="37"/>
      <c r="I40" s="56"/>
    </row>
    <row r="41" spans="1:9" s="5" customFormat="1" ht="20.25" customHeight="1">
      <c r="A41" s="59" t="s">
        <v>33</v>
      </c>
      <c r="B41" s="60">
        <v>149111.2</v>
      </c>
      <c r="C41" s="60">
        <v>477263.2</v>
      </c>
      <c r="D41" s="60">
        <v>195313.3</v>
      </c>
      <c r="E41" s="60"/>
      <c r="F41" s="37">
        <f t="shared" si="4"/>
        <v>40.92360357974383</v>
      </c>
      <c r="G41" s="37">
        <f t="shared" si="5"/>
        <v>130.98499643219287</v>
      </c>
      <c r="H41" s="37"/>
      <c r="I41" s="56"/>
    </row>
    <row r="42" spans="1:9" s="5" customFormat="1" ht="21.75" customHeight="1">
      <c r="A42" s="59" t="s">
        <v>34</v>
      </c>
      <c r="B42" s="60">
        <v>369469.2</v>
      </c>
      <c r="C42" s="60">
        <v>707050</v>
      </c>
      <c r="D42" s="60">
        <v>420265.2</v>
      </c>
      <c r="E42" s="60"/>
      <c r="F42" s="37">
        <f t="shared" si="4"/>
        <v>59.439247577964785</v>
      </c>
      <c r="G42" s="37">
        <f t="shared" si="5"/>
        <v>113.74837198878825</v>
      </c>
      <c r="H42" s="37"/>
      <c r="I42" s="56"/>
    </row>
    <row r="43" spans="1:9" s="5" customFormat="1" ht="22.5" customHeight="1">
      <c r="A43" s="59" t="s">
        <v>35</v>
      </c>
      <c r="B43" s="60">
        <v>18522.6</v>
      </c>
      <c r="C43" s="60">
        <v>52379.8</v>
      </c>
      <c r="D43" s="60">
        <v>28014.5</v>
      </c>
      <c r="E43" s="60"/>
      <c r="F43" s="37">
        <f t="shared" si="4"/>
        <v>53.48340390761324</v>
      </c>
      <c r="G43" s="37">
        <f t="shared" si="5"/>
        <v>151.24496560957965</v>
      </c>
      <c r="H43" s="37"/>
      <c r="I43" s="56"/>
    </row>
    <row r="44" spans="1:9" s="5" customFormat="1" ht="22.5" customHeight="1">
      <c r="A44" s="59" t="s">
        <v>43</v>
      </c>
      <c r="B44" s="60">
        <v>1155.7</v>
      </c>
      <c r="C44" s="60">
        <v>0</v>
      </c>
      <c r="D44" s="60">
        <v>-33.3</v>
      </c>
      <c r="E44" s="60"/>
      <c r="F44" s="37">
        <v>0</v>
      </c>
      <c r="G44" s="37">
        <f t="shared" si="5"/>
        <v>-2.881370597906031</v>
      </c>
      <c r="H44" s="37"/>
      <c r="I44" s="56"/>
    </row>
    <row r="45" spans="1:9" s="5" customFormat="1" ht="54.75" customHeight="1">
      <c r="A45" s="9" t="s">
        <v>37</v>
      </c>
      <c r="B45" s="8">
        <v>4765.7</v>
      </c>
      <c r="C45" s="8">
        <v>0</v>
      </c>
      <c r="D45" s="8">
        <v>1175.9</v>
      </c>
      <c r="E45" s="8"/>
      <c r="F45" s="6">
        <v>0</v>
      </c>
      <c r="G45" s="7">
        <f t="shared" si="5"/>
        <v>24.674234634995912</v>
      </c>
      <c r="H45" s="7"/>
      <c r="I45" s="13"/>
    </row>
    <row r="46" spans="1:9" s="5" customFormat="1" ht="20.25" customHeight="1">
      <c r="A46" s="9" t="s">
        <v>38</v>
      </c>
      <c r="B46" s="8">
        <v>-3197.1</v>
      </c>
      <c r="C46" s="8">
        <v>0</v>
      </c>
      <c r="D46" s="8">
        <v>-3650.8</v>
      </c>
      <c r="E46" s="8"/>
      <c r="F46" s="6">
        <v>0</v>
      </c>
      <c r="G46" s="7">
        <f t="shared" si="5"/>
        <v>114.19098558068251</v>
      </c>
      <c r="H46" s="7"/>
      <c r="I46" s="13"/>
    </row>
    <row r="47" spans="1:9" ht="20.25" customHeight="1">
      <c r="A47" s="23" t="s">
        <v>41</v>
      </c>
      <c r="B47" s="42">
        <f>B48+B57+B61+B67+B56+B72+B73+B80+B83+B88</f>
        <v>814421.5999999999</v>
      </c>
      <c r="C47" s="42">
        <f>C48+C57+C61+C67+C56+C72+C73+C80+C83+C88</f>
        <v>2200422.5</v>
      </c>
      <c r="D47" s="42">
        <f>D48+D57+D61+D67+D56+D72+D73+D80+D83+D88</f>
        <v>1034513.8999999998</v>
      </c>
      <c r="E47" s="42"/>
      <c r="F47" s="27">
        <f>D47/C47*100</f>
        <v>47.01433020249519</v>
      </c>
      <c r="G47" s="43">
        <f>D47/B47*100</f>
        <v>127.02436919649477</v>
      </c>
      <c r="H47" s="43"/>
      <c r="I47" s="43"/>
    </row>
    <row r="48" spans="1:9" ht="20.25" customHeight="1">
      <c r="A48" s="44" t="s">
        <v>74</v>
      </c>
      <c r="B48" s="45">
        <f>B49+B50+B52+B55+B51+B54</f>
        <v>53815.8</v>
      </c>
      <c r="C48" s="45">
        <f>C49+C50+C52+C53+C55+C51+C54</f>
        <v>136370.99999999997</v>
      </c>
      <c r="D48" s="45">
        <f>D49+D50+D52+D53+D55+D51+D54</f>
        <v>70357.5</v>
      </c>
      <c r="E48" s="45"/>
      <c r="F48" s="37">
        <f>D48/C48*100</f>
        <v>51.59271399344436</v>
      </c>
      <c r="G48" s="37">
        <f aca="true" t="shared" si="6" ref="G48:G90">D48/B48*100</f>
        <v>130.7376272395839</v>
      </c>
      <c r="H48" s="37"/>
      <c r="I48" s="46"/>
    </row>
    <row r="49" spans="1:9" ht="20.25" customHeight="1">
      <c r="A49" s="47" t="s">
        <v>88</v>
      </c>
      <c r="B49" s="48">
        <v>0.3</v>
      </c>
      <c r="C49" s="48">
        <v>0</v>
      </c>
      <c r="D49" s="48">
        <v>0</v>
      </c>
      <c r="E49" s="48"/>
      <c r="F49" s="37">
        <v>0</v>
      </c>
      <c r="G49" s="37">
        <v>0</v>
      </c>
      <c r="H49" s="37"/>
      <c r="I49" s="46"/>
    </row>
    <row r="50" spans="1:9" ht="20.25" customHeight="1">
      <c r="A50" s="47" t="s">
        <v>44</v>
      </c>
      <c r="B50" s="48">
        <v>35625</v>
      </c>
      <c r="C50" s="48">
        <v>98557.5</v>
      </c>
      <c r="D50" s="48">
        <v>48919.4</v>
      </c>
      <c r="E50" s="48"/>
      <c r="F50" s="37">
        <f aca="true" t="shared" si="7" ref="F50:F90">D50/C50*100</f>
        <v>49.63539050807904</v>
      </c>
      <c r="G50" s="37">
        <f t="shared" si="6"/>
        <v>137.31761403508773</v>
      </c>
      <c r="H50" s="37"/>
      <c r="I50" s="46"/>
    </row>
    <row r="51" spans="1:9" ht="20.25" customHeight="1">
      <c r="A51" s="47" t="s">
        <v>82</v>
      </c>
      <c r="B51" s="48">
        <v>129.4</v>
      </c>
      <c r="C51" s="48">
        <v>5.5</v>
      </c>
      <c r="D51" s="48">
        <v>5.5</v>
      </c>
      <c r="E51" s="48"/>
      <c r="F51" s="37">
        <f t="shared" si="7"/>
        <v>100</v>
      </c>
      <c r="G51" s="37">
        <f t="shared" si="6"/>
        <v>4.250386398763524</v>
      </c>
      <c r="H51" s="37"/>
      <c r="I51" s="46"/>
    </row>
    <row r="52" spans="1:9" ht="20.25" customHeight="1">
      <c r="A52" s="47" t="s">
        <v>45</v>
      </c>
      <c r="B52" s="48">
        <v>4003.1</v>
      </c>
      <c r="C52" s="48">
        <v>7641.5</v>
      </c>
      <c r="D52" s="48">
        <v>4562.5</v>
      </c>
      <c r="E52" s="48"/>
      <c r="F52" s="37">
        <f t="shared" si="7"/>
        <v>59.70686383563436</v>
      </c>
      <c r="G52" s="37">
        <f t="shared" si="6"/>
        <v>113.97417001823587</v>
      </c>
      <c r="H52" s="37"/>
      <c r="I52" s="46"/>
    </row>
    <row r="53" spans="1:9" ht="20.25" customHeight="1">
      <c r="A53" s="47" t="s">
        <v>91</v>
      </c>
      <c r="B53" s="48">
        <v>0</v>
      </c>
      <c r="C53" s="48">
        <v>859.9</v>
      </c>
      <c r="D53" s="48">
        <v>0</v>
      </c>
      <c r="E53" s="48"/>
      <c r="F53" s="37">
        <f t="shared" si="7"/>
        <v>0</v>
      </c>
      <c r="G53" s="37">
        <v>0</v>
      </c>
      <c r="H53" s="37"/>
      <c r="I53" s="46"/>
    </row>
    <row r="54" spans="1:9" ht="20.25" customHeight="1">
      <c r="A54" s="47" t="s">
        <v>83</v>
      </c>
      <c r="B54" s="48">
        <v>0</v>
      </c>
      <c r="C54" s="48">
        <v>818.8</v>
      </c>
      <c r="D54" s="48">
        <v>0</v>
      </c>
      <c r="E54" s="48"/>
      <c r="F54" s="37">
        <f t="shared" si="7"/>
        <v>0</v>
      </c>
      <c r="G54" s="37">
        <v>0</v>
      </c>
      <c r="H54" s="37"/>
      <c r="I54" s="46"/>
    </row>
    <row r="55" spans="1:9" ht="20.25" customHeight="1">
      <c r="A55" s="47" t="s">
        <v>46</v>
      </c>
      <c r="B55" s="48">
        <v>14058</v>
      </c>
      <c r="C55" s="48">
        <v>28487.8</v>
      </c>
      <c r="D55" s="48">
        <v>16870.1</v>
      </c>
      <c r="E55" s="48"/>
      <c r="F55" s="37">
        <f t="shared" si="7"/>
        <v>59.218683085390936</v>
      </c>
      <c r="G55" s="37">
        <f t="shared" si="6"/>
        <v>120.00355669369753</v>
      </c>
      <c r="H55" s="37"/>
      <c r="I55" s="46"/>
    </row>
    <row r="56" spans="1:9" ht="20.25" customHeight="1">
      <c r="A56" s="44" t="s">
        <v>47</v>
      </c>
      <c r="B56" s="45">
        <v>1462.2</v>
      </c>
      <c r="C56" s="45">
        <v>3279.2</v>
      </c>
      <c r="D56" s="45">
        <v>1161.8</v>
      </c>
      <c r="E56" s="45"/>
      <c r="F56" s="33">
        <f t="shared" si="7"/>
        <v>35.429373017809226</v>
      </c>
      <c r="G56" s="33">
        <f t="shared" si="6"/>
        <v>79.45561482697305</v>
      </c>
      <c r="H56" s="33"/>
      <c r="I56" s="46"/>
    </row>
    <row r="57" spans="1:9" ht="20.25" customHeight="1">
      <c r="A57" s="44" t="s">
        <v>75</v>
      </c>
      <c r="B57" s="45">
        <f>B58+B59+B60</f>
        <v>5349.5</v>
      </c>
      <c r="C57" s="45">
        <f>C58+C59+C60</f>
        <v>15695.7</v>
      </c>
      <c r="D57" s="45">
        <f>D58+D59+D60</f>
        <v>6126.5</v>
      </c>
      <c r="E57" s="45"/>
      <c r="F57" s="33">
        <f t="shared" si="7"/>
        <v>39.03298355600578</v>
      </c>
      <c r="G57" s="33">
        <f t="shared" si="6"/>
        <v>114.52472193662959</v>
      </c>
      <c r="H57" s="33"/>
      <c r="I57" s="46"/>
    </row>
    <row r="58" spans="1:9" ht="20.25" customHeight="1">
      <c r="A58" s="47" t="s">
        <v>48</v>
      </c>
      <c r="B58" s="48">
        <v>1333.5</v>
      </c>
      <c r="C58" s="48">
        <v>2609.4</v>
      </c>
      <c r="D58" s="48">
        <v>1466</v>
      </c>
      <c r="E58" s="48"/>
      <c r="F58" s="37">
        <f t="shared" si="7"/>
        <v>56.18149766229784</v>
      </c>
      <c r="G58" s="37">
        <f t="shared" si="6"/>
        <v>109.93625796775403</v>
      </c>
      <c r="H58" s="37"/>
      <c r="I58" s="46"/>
    </row>
    <row r="59" spans="1:9" ht="20.25" customHeight="1">
      <c r="A59" s="47" t="s">
        <v>49</v>
      </c>
      <c r="B59" s="48">
        <v>3664.8</v>
      </c>
      <c r="C59" s="48">
        <v>8829.1</v>
      </c>
      <c r="D59" s="48">
        <v>4373.8</v>
      </c>
      <c r="E59" s="48"/>
      <c r="F59" s="37">
        <f t="shared" si="7"/>
        <v>49.53845805348224</v>
      </c>
      <c r="G59" s="37">
        <f t="shared" si="6"/>
        <v>119.34621261733247</v>
      </c>
      <c r="H59" s="37"/>
      <c r="I59" s="46"/>
    </row>
    <row r="60" spans="1:9" ht="20.25" customHeight="1">
      <c r="A60" s="47" t="s">
        <v>50</v>
      </c>
      <c r="B60" s="48">
        <v>351.2</v>
      </c>
      <c r="C60" s="48">
        <v>4257.2</v>
      </c>
      <c r="D60" s="48">
        <v>286.7</v>
      </c>
      <c r="E60" s="48"/>
      <c r="F60" s="37">
        <f t="shared" si="7"/>
        <v>6.734473362773655</v>
      </c>
      <c r="G60" s="37">
        <f t="shared" si="6"/>
        <v>81.63439635535308</v>
      </c>
      <c r="H60" s="37"/>
      <c r="I60" s="46"/>
    </row>
    <row r="61" spans="1:9" ht="20.25" customHeight="1">
      <c r="A61" s="44" t="s">
        <v>76</v>
      </c>
      <c r="B61" s="45">
        <f>B62+B63+B65+B66+B64</f>
        <v>110411.30000000002</v>
      </c>
      <c r="C61" s="45">
        <f>C62+C63+C65+C66+C64</f>
        <v>366739.60000000003</v>
      </c>
      <c r="D61" s="45">
        <f>D62+D63+D65+D66+D64</f>
        <v>109659.3</v>
      </c>
      <c r="E61" s="45"/>
      <c r="F61" s="33">
        <f t="shared" si="7"/>
        <v>29.9011342107588</v>
      </c>
      <c r="G61" s="33">
        <f t="shared" si="6"/>
        <v>99.31891029269647</v>
      </c>
      <c r="H61" s="33"/>
      <c r="I61" s="46"/>
    </row>
    <row r="62" spans="1:9" ht="20.25" customHeight="1">
      <c r="A62" s="47" t="s">
        <v>51</v>
      </c>
      <c r="B62" s="48">
        <v>485.9</v>
      </c>
      <c r="C62" s="48">
        <v>2367</v>
      </c>
      <c r="D62" s="48">
        <v>1871.5</v>
      </c>
      <c r="E62" s="48"/>
      <c r="F62" s="37">
        <f t="shared" si="7"/>
        <v>79.06632868610055</v>
      </c>
      <c r="G62" s="49">
        <f t="shared" si="6"/>
        <v>385.1615558756946</v>
      </c>
      <c r="H62" s="49"/>
      <c r="I62" s="46"/>
    </row>
    <row r="63" spans="1:9" ht="20.25" customHeight="1">
      <c r="A63" s="47" t="s">
        <v>52</v>
      </c>
      <c r="B63" s="48">
        <v>277.2</v>
      </c>
      <c r="C63" s="48">
        <v>1905.4</v>
      </c>
      <c r="D63" s="48">
        <v>568.7</v>
      </c>
      <c r="E63" s="48"/>
      <c r="F63" s="37">
        <f t="shared" si="7"/>
        <v>29.84675133830167</v>
      </c>
      <c r="G63" s="49">
        <v>0</v>
      </c>
      <c r="H63" s="49"/>
      <c r="I63" s="46"/>
    </row>
    <row r="64" spans="1:9" ht="20.25" customHeight="1">
      <c r="A64" s="47" t="s">
        <v>84</v>
      </c>
      <c r="B64" s="48">
        <v>0</v>
      </c>
      <c r="C64" s="48">
        <v>0</v>
      </c>
      <c r="D64" s="48">
        <v>0</v>
      </c>
      <c r="E64" s="48"/>
      <c r="F64" s="37">
        <v>0</v>
      </c>
      <c r="G64" s="49">
        <v>0</v>
      </c>
      <c r="H64" s="49"/>
      <c r="I64" s="46"/>
    </row>
    <row r="65" spans="1:9" ht="20.25" customHeight="1">
      <c r="A65" s="47" t="s">
        <v>53</v>
      </c>
      <c r="B65" s="48">
        <v>108275.6</v>
      </c>
      <c r="C65" s="48">
        <v>351293.9</v>
      </c>
      <c r="D65" s="48">
        <v>103657.1</v>
      </c>
      <c r="E65" s="48"/>
      <c r="F65" s="37">
        <f t="shared" si="7"/>
        <v>29.507230270722033</v>
      </c>
      <c r="G65" s="37">
        <f t="shared" si="6"/>
        <v>95.73449604527706</v>
      </c>
      <c r="H65" s="37"/>
      <c r="I65" s="46"/>
    </row>
    <row r="66" spans="1:9" ht="20.25" customHeight="1">
      <c r="A66" s="47" t="s">
        <v>54</v>
      </c>
      <c r="B66" s="48">
        <v>1372.6</v>
      </c>
      <c r="C66" s="48">
        <v>11173.3</v>
      </c>
      <c r="D66" s="48">
        <v>3562</v>
      </c>
      <c r="E66" s="48"/>
      <c r="F66" s="37">
        <f t="shared" si="7"/>
        <v>31.879570046450024</v>
      </c>
      <c r="G66" s="37">
        <f t="shared" si="6"/>
        <v>259.50750400699405</v>
      </c>
      <c r="H66" s="37"/>
      <c r="I66" s="46"/>
    </row>
    <row r="67" spans="1:9" ht="20.25" customHeight="1">
      <c r="A67" s="44" t="s">
        <v>77</v>
      </c>
      <c r="B67" s="45">
        <f>B68+B69+B70+B71</f>
        <v>80863.4</v>
      </c>
      <c r="C67" s="45">
        <f>C68+C69+C70+C71</f>
        <v>318867.89999999997</v>
      </c>
      <c r="D67" s="45">
        <f>D68+D69+D70+D71</f>
        <v>98309.2</v>
      </c>
      <c r="E67" s="45"/>
      <c r="F67" s="33">
        <f t="shared" si="7"/>
        <v>30.83069822958034</v>
      </c>
      <c r="G67" s="33">
        <f t="shared" si="6"/>
        <v>121.57440819950682</v>
      </c>
      <c r="H67" s="33"/>
      <c r="I67" s="46"/>
    </row>
    <row r="68" spans="1:9" ht="20.25" customHeight="1">
      <c r="A68" s="47" t="s">
        <v>55</v>
      </c>
      <c r="B68" s="48">
        <v>3507.9</v>
      </c>
      <c r="C68" s="48">
        <v>35818.7</v>
      </c>
      <c r="D68" s="48">
        <v>20752.4</v>
      </c>
      <c r="E68" s="48"/>
      <c r="F68" s="37">
        <f t="shared" si="7"/>
        <v>57.9373344091215</v>
      </c>
      <c r="G68" s="37">
        <f t="shared" si="6"/>
        <v>591.590410216939</v>
      </c>
      <c r="H68" s="37"/>
      <c r="I68" s="46"/>
    </row>
    <row r="69" spans="1:9" ht="20.25" customHeight="1">
      <c r="A69" s="47" t="s">
        <v>56</v>
      </c>
      <c r="B69" s="48">
        <v>53095</v>
      </c>
      <c r="C69" s="48">
        <v>138061.4</v>
      </c>
      <c r="D69" s="48">
        <v>31962.3</v>
      </c>
      <c r="E69" s="48"/>
      <c r="F69" s="37">
        <f t="shared" si="7"/>
        <v>23.15078653410729</v>
      </c>
      <c r="G69" s="37">
        <f t="shared" si="6"/>
        <v>60.19832375929936</v>
      </c>
      <c r="H69" s="37"/>
      <c r="I69" s="46"/>
    </row>
    <row r="70" spans="1:9" ht="20.25" customHeight="1">
      <c r="A70" s="47" t="s">
        <v>57</v>
      </c>
      <c r="B70" s="48">
        <v>24260.5</v>
      </c>
      <c r="C70" s="48">
        <v>144987.8</v>
      </c>
      <c r="D70" s="48">
        <v>45594.5</v>
      </c>
      <c r="E70" s="48"/>
      <c r="F70" s="37">
        <f t="shared" si="7"/>
        <v>31.447128654962697</v>
      </c>
      <c r="G70" s="37">
        <f t="shared" si="6"/>
        <v>187.93718183879145</v>
      </c>
      <c r="H70" s="37"/>
      <c r="I70" s="46"/>
    </row>
    <row r="71" spans="1:9" ht="20.25" customHeight="1">
      <c r="A71" s="47" t="s">
        <v>58</v>
      </c>
      <c r="B71" s="48">
        <v>0</v>
      </c>
      <c r="C71" s="48">
        <v>0</v>
      </c>
      <c r="D71" s="48">
        <v>0</v>
      </c>
      <c r="E71" s="48"/>
      <c r="F71" s="37"/>
      <c r="G71" s="33"/>
      <c r="H71" s="33"/>
      <c r="I71" s="46"/>
    </row>
    <row r="72" spans="1:9" ht="20.25" customHeight="1">
      <c r="A72" s="44" t="s">
        <v>59</v>
      </c>
      <c r="B72" s="45">
        <v>170.4</v>
      </c>
      <c r="C72" s="45">
        <v>1499</v>
      </c>
      <c r="D72" s="45">
        <v>29.6</v>
      </c>
      <c r="E72" s="45"/>
      <c r="F72" s="33">
        <f t="shared" si="7"/>
        <v>1.9746497665110072</v>
      </c>
      <c r="G72" s="33">
        <v>0</v>
      </c>
      <c r="H72" s="33"/>
      <c r="I72" s="46"/>
    </row>
    <row r="73" spans="1:9" ht="20.25" customHeight="1">
      <c r="A73" s="44" t="s">
        <v>78</v>
      </c>
      <c r="B73" s="50">
        <f>B74+B75+B76+B77+B78+B79</f>
        <v>449746.1</v>
      </c>
      <c r="C73" s="45">
        <f>C74+C75+C76+C77+C78+C79</f>
        <v>1058421.4000000001</v>
      </c>
      <c r="D73" s="45">
        <f>D74+D75+D76+D77+D78+D79</f>
        <v>564157.2</v>
      </c>
      <c r="E73" s="45"/>
      <c r="F73" s="33">
        <f t="shared" si="7"/>
        <v>53.301756748304584</v>
      </c>
      <c r="G73" s="33">
        <f t="shared" si="6"/>
        <v>125.4390421617886</v>
      </c>
      <c r="H73" s="33"/>
      <c r="I73" s="46"/>
    </row>
    <row r="74" spans="1:9" ht="20.25" customHeight="1">
      <c r="A74" s="47" t="s">
        <v>60</v>
      </c>
      <c r="B74" s="48">
        <v>96907.9</v>
      </c>
      <c r="C74" s="48">
        <v>226361.8</v>
      </c>
      <c r="D74" s="48">
        <v>136645</v>
      </c>
      <c r="E74" s="48"/>
      <c r="F74" s="37">
        <f t="shared" si="7"/>
        <v>60.36575075829933</v>
      </c>
      <c r="G74" s="37">
        <f t="shared" si="6"/>
        <v>141.00501610291835</v>
      </c>
      <c r="H74" s="37"/>
      <c r="I74" s="46"/>
    </row>
    <row r="75" spans="1:9" ht="20.25" customHeight="1">
      <c r="A75" s="47" t="s">
        <v>61</v>
      </c>
      <c r="B75" s="48">
        <v>307905.1</v>
      </c>
      <c r="C75" s="48">
        <v>735780.8</v>
      </c>
      <c r="D75" s="48">
        <v>371756</v>
      </c>
      <c r="E75" s="48"/>
      <c r="F75" s="37">
        <f t="shared" si="7"/>
        <v>50.525373861345656</v>
      </c>
      <c r="G75" s="37">
        <f t="shared" si="6"/>
        <v>120.7372011701008</v>
      </c>
      <c r="H75" s="37"/>
      <c r="I75" s="46"/>
    </row>
    <row r="76" spans="1:9" ht="20.25" customHeight="1">
      <c r="A76" s="47" t="s">
        <v>62</v>
      </c>
      <c r="B76" s="48">
        <v>37980.3</v>
      </c>
      <c r="C76" s="48">
        <v>74117.4</v>
      </c>
      <c r="D76" s="48">
        <v>46483.6</v>
      </c>
      <c r="E76" s="48"/>
      <c r="F76" s="37">
        <f t="shared" si="7"/>
        <v>62.716177307892615</v>
      </c>
      <c r="G76" s="37">
        <f t="shared" si="6"/>
        <v>122.38871204282218</v>
      </c>
      <c r="H76" s="37"/>
      <c r="I76" s="46"/>
    </row>
    <row r="77" spans="1:9" ht="20.25" customHeight="1">
      <c r="A77" s="47" t="s">
        <v>64</v>
      </c>
      <c r="B77" s="48">
        <v>0</v>
      </c>
      <c r="C77" s="48">
        <v>126.6</v>
      </c>
      <c r="D77" s="48">
        <v>16.7</v>
      </c>
      <c r="E77" s="48"/>
      <c r="F77" s="37">
        <f t="shared" si="7"/>
        <v>13.191153238546605</v>
      </c>
      <c r="G77" s="37">
        <v>0</v>
      </c>
      <c r="H77" s="37"/>
      <c r="I77" s="46"/>
    </row>
    <row r="78" spans="1:9" ht="20.25" customHeight="1">
      <c r="A78" s="47" t="s">
        <v>63</v>
      </c>
      <c r="B78" s="48">
        <v>4101.8</v>
      </c>
      <c r="C78" s="48">
        <v>0</v>
      </c>
      <c r="D78" s="48">
        <v>0</v>
      </c>
      <c r="E78" s="48"/>
      <c r="F78" s="37"/>
      <c r="G78" s="37">
        <f t="shared" si="6"/>
        <v>0</v>
      </c>
      <c r="H78" s="37"/>
      <c r="I78" s="46"/>
    </row>
    <row r="79" spans="1:9" ht="20.25" customHeight="1">
      <c r="A79" s="47" t="s">
        <v>65</v>
      </c>
      <c r="B79" s="48">
        <v>2851</v>
      </c>
      <c r="C79" s="48">
        <v>22034.8</v>
      </c>
      <c r="D79" s="48">
        <v>9255.9</v>
      </c>
      <c r="E79" s="48"/>
      <c r="F79" s="37">
        <f t="shared" si="7"/>
        <v>42.00582714615063</v>
      </c>
      <c r="G79" s="37">
        <f t="shared" si="6"/>
        <v>324.65450719045947</v>
      </c>
      <c r="H79" s="37"/>
      <c r="I79" s="46"/>
    </row>
    <row r="80" spans="1:9" ht="20.25" customHeight="1">
      <c r="A80" s="44" t="s">
        <v>79</v>
      </c>
      <c r="B80" s="45">
        <f>B81+B82</f>
        <v>78435.09999999999</v>
      </c>
      <c r="C80" s="45">
        <f>C81+C82</f>
        <v>187129.1</v>
      </c>
      <c r="D80" s="45">
        <f>D81+D82</f>
        <v>98008.7</v>
      </c>
      <c r="E80" s="45"/>
      <c r="F80" s="33">
        <f t="shared" si="7"/>
        <v>52.37491122439001</v>
      </c>
      <c r="G80" s="33">
        <f t="shared" si="6"/>
        <v>124.95515400630586</v>
      </c>
      <c r="H80" s="33"/>
      <c r="I80" s="46"/>
    </row>
    <row r="81" spans="1:9" ht="20.25" customHeight="1">
      <c r="A81" s="47" t="s">
        <v>66</v>
      </c>
      <c r="B81" s="48">
        <v>76837.2</v>
      </c>
      <c r="C81" s="48">
        <v>182290.6</v>
      </c>
      <c r="D81" s="48">
        <v>95256.5</v>
      </c>
      <c r="E81" s="48"/>
      <c r="F81" s="37">
        <f t="shared" si="7"/>
        <v>52.25530005387002</v>
      </c>
      <c r="G81" s="37">
        <f t="shared" si="6"/>
        <v>123.97185217576903</v>
      </c>
      <c r="H81" s="37"/>
      <c r="I81" s="46"/>
    </row>
    <row r="82" spans="1:9" ht="20.25" customHeight="1">
      <c r="A82" s="47" t="s">
        <v>67</v>
      </c>
      <c r="B82" s="48">
        <v>1597.9</v>
      </c>
      <c r="C82" s="48">
        <v>4838.5</v>
      </c>
      <c r="D82" s="48">
        <v>2752.2</v>
      </c>
      <c r="E82" s="48"/>
      <c r="F82" s="37">
        <f t="shared" si="7"/>
        <v>56.881264854810375</v>
      </c>
      <c r="G82" s="37">
        <f t="shared" si="6"/>
        <v>172.23856311408724</v>
      </c>
      <c r="H82" s="37"/>
      <c r="I82" s="46"/>
    </row>
    <row r="83" spans="1:9" ht="20.25" customHeight="1">
      <c r="A83" s="44" t="s">
        <v>80</v>
      </c>
      <c r="B83" s="45">
        <f>B84+B85+B86+B87</f>
        <v>31815.100000000002</v>
      </c>
      <c r="C83" s="45">
        <f>C84+C85+C86+C87</f>
        <v>76386.6</v>
      </c>
      <c r="D83" s="45">
        <f>D84+D85+D86+D87</f>
        <v>58623.2</v>
      </c>
      <c r="E83" s="45"/>
      <c r="F83" s="33">
        <f t="shared" si="7"/>
        <v>76.74539775300903</v>
      </c>
      <c r="G83" s="33">
        <f t="shared" si="6"/>
        <v>184.26218996639957</v>
      </c>
      <c r="H83" s="33"/>
      <c r="I83" s="46"/>
    </row>
    <row r="84" spans="1:9" ht="20.25" customHeight="1">
      <c r="A84" s="47" t="s">
        <v>68</v>
      </c>
      <c r="B84" s="48">
        <v>447.8</v>
      </c>
      <c r="C84" s="48">
        <v>743.8</v>
      </c>
      <c r="D84" s="48">
        <v>0</v>
      </c>
      <c r="E84" s="48"/>
      <c r="F84" s="37">
        <f t="shared" si="7"/>
        <v>0</v>
      </c>
      <c r="G84" s="49">
        <f t="shared" si="6"/>
        <v>0</v>
      </c>
      <c r="H84" s="49"/>
      <c r="I84" s="46"/>
    </row>
    <row r="85" spans="1:9" ht="20.25" customHeight="1">
      <c r="A85" s="47" t="s">
        <v>69</v>
      </c>
      <c r="B85" s="48">
        <v>6222.6</v>
      </c>
      <c r="C85" s="48">
        <v>12811.7</v>
      </c>
      <c r="D85" s="48">
        <v>8753.2</v>
      </c>
      <c r="E85" s="48"/>
      <c r="F85" s="37">
        <f t="shared" si="7"/>
        <v>68.32192449089504</v>
      </c>
      <c r="G85" s="49">
        <f t="shared" si="6"/>
        <v>140.66788802108442</v>
      </c>
      <c r="H85" s="49"/>
      <c r="I85" s="46"/>
    </row>
    <row r="86" spans="1:9" ht="20.25" customHeight="1">
      <c r="A86" s="47" t="s">
        <v>70</v>
      </c>
      <c r="B86" s="48">
        <v>25101.5</v>
      </c>
      <c r="C86" s="48">
        <v>62710.3</v>
      </c>
      <c r="D86" s="48">
        <v>49817.8</v>
      </c>
      <c r="E86" s="48"/>
      <c r="F86" s="37">
        <f t="shared" si="7"/>
        <v>79.4411763298852</v>
      </c>
      <c r="G86" s="49">
        <f t="shared" si="6"/>
        <v>198.46543035276778</v>
      </c>
      <c r="H86" s="49"/>
      <c r="I86" s="46"/>
    </row>
    <row r="87" spans="1:9" ht="20.25" customHeight="1">
      <c r="A87" s="47" t="s">
        <v>71</v>
      </c>
      <c r="B87" s="48">
        <v>43.2</v>
      </c>
      <c r="C87" s="48">
        <v>120.8</v>
      </c>
      <c r="D87" s="48">
        <v>52.2</v>
      </c>
      <c r="E87" s="48"/>
      <c r="F87" s="37">
        <f t="shared" si="7"/>
        <v>43.211920529801326</v>
      </c>
      <c r="G87" s="49">
        <f t="shared" si="6"/>
        <v>120.83333333333333</v>
      </c>
      <c r="H87" s="49"/>
      <c r="I87" s="46"/>
    </row>
    <row r="88" spans="1:9" ht="20.25" customHeight="1">
      <c r="A88" s="44" t="s">
        <v>81</v>
      </c>
      <c r="B88" s="45">
        <f>B89+B90</f>
        <v>2352.7</v>
      </c>
      <c r="C88" s="45">
        <f>C89+C90</f>
        <v>36033</v>
      </c>
      <c r="D88" s="45">
        <f>D89+D90</f>
        <v>28080.9</v>
      </c>
      <c r="E88" s="45"/>
      <c r="F88" s="33">
        <f t="shared" si="7"/>
        <v>77.93106319207394</v>
      </c>
      <c r="G88" s="33">
        <f t="shared" si="6"/>
        <v>1193.5605899604711</v>
      </c>
      <c r="H88" s="33"/>
      <c r="I88" s="46"/>
    </row>
    <row r="89" spans="1:9" ht="20.25" customHeight="1">
      <c r="A89" s="47" t="s">
        <v>72</v>
      </c>
      <c r="B89" s="48">
        <v>1253.6</v>
      </c>
      <c r="C89" s="48">
        <v>26116.9</v>
      </c>
      <c r="D89" s="48">
        <v>20336.9</v>
      </c>
      <c r="E89" s="48"/>
      <c r="F89" s="37">
        <f t="shared" si="7"/>
        <v>77.86873633547626</v>
      </c>
      <c r="G89" s="49">
        <f t="shared" si="6"/>
        <v>1622.279834077856</v>
      </c>
      <c r="H89" s="49"/>
      <c r="I89" s="46"/>
    </row>
    <row r="90" spans="1:9" ht="20.25" customHeight="1">
      <c r="A90" s="47" t="s">
        <v>73</v>
      </c>
      <c r="B90" s="48">
        <v>1099.1</v>
      </c>
      <c r="C90" s="48">
        <v>9916.1</v>
      </c>
      <c r="D90" s="48">
        <v>7744</v>
      </c>
      <c r="E90" s="48"/>
      <c r="F90" s="37">
        <f t="shared" si="7"/>
        <v>78.09521888645737</v>
      </c>
      <c r="G90" s="49">
        <f t="shared" si="6"/>
        <v>704.5764716586299</v>
      </c>
      <c r="H90" s="49"/>
      <c r="I90" s="46"/>
    </row>
    <row r="91" spans="1:9" ht="20.25" customHeight="1">
      <c r="A91" s="51" t="s">
        <v>85</v>
      </c>
      <c r="B91" s="52">
        <f>B5-B47</f>
        <v>82345.80000000005</v>
      </c>
      <c r="C91" s="52">
        <f>C5-C47</f>
        <v>-229728.99999999977</v>
      </c>
      <c r="D91" s="52">
        <f>D5-D47</f>
        <v>52295.7000000003</v>
      </c>
      <c r="E91" s="52"/>
      <c r="F91" s="53" t="s">
        <v>86</v>
      </c>
      <c r="G91" s="53" t="s">
        <v>86</v>
      </c>
      <c r="H91" s="53"/>
      <c r="I91" s="46"/>
    </row>
    <row r="92" spans="1:9" ht="20.25" customHeight="1">
      <c r="A92" s="54"/>
      <c r="B92" s="54"/>
      <c r="C92" s="54"/>
      <c r="D92" s="54"/>
      <c r="E92" s="54"/>
      <c r="F92" s="55"/>
      <c r="G92" s="55"/>
      <c r="H92" s="55"/>
      <c r="I92" s="55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chfin01</cp:lastModifiedBy>
  <cp:lastPrinted>2023-08-04T15:28:36Z</cp:lastPrinted>
  <dcterms:created xsi:type="dcterms:W3CDTF">2008-11-10T05:44:55Z</dcterms:created>
  <dcterms:modified xsi:type="dcterms:W3CDTF">2023-08-04T15:28:37Z</dcterms:modified>
  <cp:category/>
  <cp:version/>
  <cp:contentType/>
  <cp:contentStatus/>
</cp:coreProperties>
</file>