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0995" activeTab="1"/>
  </bookViews>
  <sheets>
    <sheet name="Лист1" sheetId="1" r:id="rId1"/>
    <sheet name="Лист2" sheetId="2" r:id="rId2"/>
  </sheets>
  <definedNames>
    <definedName name="_xlnm.Print_Area" localSheetId="0">Лист1!$A$1:$I$132</definedName>
  </definedNames>
  <calcPr calcId="145621"/>
</workbook>
</file>

<file path=xl/calcChain.xml><?xml version="1.0" encoding="utf-8"?>
<calcChain xmlns="http://schemas.openxmlformats.org/spreadsheetml/2006/main">
  <c r="E69" i="2" l="1"/>
  <c r="D69" i="2"/>
  <c r="F68" i="2"/>
  <c r="F67" i="2"/>
  <c r="F66" i="2"/>
  <c r="F63" i="2"/>
  <c r="F64" i="2"/>
  <c r="F62" i="2"/>
  <c r="F60" i="2"/>
  <c r="F59" i="2"/>
  <c r="F57" i="2"/>
  <c r="F56" i="2"/>
  <c r="F54" i="2"/>
  <c r="F53" i="2"/>
  <c r="F52" i="2"/>
  <c r="F50" i="2"/>
  <c r="F49" i="2"/>
  <c r="F48" i="2"/>
  <c r="F41" i="2"/>
  <c r="F42" i="2"/>
  <c r="F40" i="2"/>
  <c r="F39" i="2"/>
  <c r="F37" i="2"/>
  <c r="F36" i="2"/>
  <c r="F34" i="2"/>
  <c r="F32" i="2"/>
  <c r="F46" i="2"/>
  <c r="F45" i="2"/>
  <c r="F44" i="2"/>
  <c r="F31" i="2"/>
  <c r="F29" i="2"/>
  <c r="F27" i="2"/>
  <c r="F26" i="2"/>
  <c r="F24" i="2"/>
  <c r="F22" i="2"/>
  <c r="F21" i="2"/>
  <c r="F19" i="2"/>
  <c r="F18" i="2"/>
  <c r="F17" i="2"/>
  <c r="F16" i="2"/>
  <c r="F13" i="2"/>
  <c r="F14" i="2"/>
  <c r="F12" i="2" l="1"/>
  <c r="F15" i="2"/>
  <c r="F20" i="2"/>
  <c r="F23" i="2"/>
  <c r="F25" i="2"/>
  <c r="F28" i="2"/>
  <c r="F30" i="2"/>
  <c r="F33" i="2"/>
  <c r="F35" i="2"/>
  <c r="F38" i="2"/>
  <c r="F43" i="2"/>
  <c r="F47" i="2"/>
  <c r="F51" i="2"/>
  <c r="F55" i="2"/>
  <c r="F58" i="2"/>
  <c r="F61" i="2"/>
  <c r="F65" i="2"/>
  <c r="F9" i="2"/>
  <c r="F69" i="2" l="1"/>
  <c r="I18" i="1"/>
  <c r="I49" i="1"/>
  <c r="I48" i="1"/>
  <c r="I46" i="1"/>
  <c r="I86" i="1"/>
  <c r="I92" i="1"/>
  <c r="I124" i="1"/>
  <c r="I123" i="1"/>
  <c r="H13" i="1"/>
  <c r="E13" i="1"/>
  <c r="H16" i="1"/>
  <c r="H15" i="1" s="1"/>
  <c r="E16" i="1"/>
  <c r="H21" i="1"/>
  <c r="E21" i="1"/>
  <c r="H25" i="1"/>
  <c r="G25" i="1"/>
  <c r="F25" i="1"/>
  <c r="E25" i="1"/>
  <c r="D25" i="1"/>
  <c r="H32" i="1"/>
  <c r="G32" i="1"/>
  <c r="F32" i="1"/>
  <c r="E32" i="1"/>
  <c r="D32" i="1"/>
  <c r="C32" i="1"/>
  <c r="H36" i="1"/>
  <c r="G36" i="1"/>
  <c r="F36" i="1"/>
  <c r="D36" i="1"/>
  <c r="E37" i="1"/>
  <c r="E36" i="1" s="1"/>
  <c r="H43" i="1"/>
  <c r="H42" i="1"/>
  <c r="G41" i="1"/>
  <c r="G40" i="1" s="1"/>
  <c r="F41" i="1"/>
  <c r="F40" i="1" s="1"/>
  <c r="D41" i="1"/>
  <c r="D40" i="1" s="1"/>
  <c r="E42" i="1"/>
  <c r="E41" i="1" s="1"/>
  <c r="E40" i="1" s="1"/>
  <c r="E43" i="1"/>
  <c r="H48" i="1"/>
  <c r="H46" i="1"/>
  <c r="E46" i="1"/>
  <c r="E48" i="1"/>
  <c r="G51" i="1"/>
  <c r="G50" i="1" s="1"/>
  <c r="F51" i="1"/>
  <c r="F50" i="1" s="1"/>
  <c r="D51" i="1"/>
  <c r="D50" i="1" s="1"/>
  <c r="H52" i="1"/>
  <c r="H51" i="1" s="1"/>
  <c r="H50" i="1" s="1"/>
  <c r="E52" i="1"/>
  <c r="E51" i="1" s="1"/>
  <c r="E50" i="1" s="1"/>
  <c r="H62" i="1"/>
  <c r="H61" i="1"/>
  <c r="H57" i="1"/>
  <c r="H56" i="1"/>
  <c r="E57" i="1"/>
  <c r="E56" i="1"/>
  <c r="H58" i="1"/>
  <c r="E58" i="1"/>
  <c r="E61" i="1"/>
  <c r="E62" i="1"/>
  <c r="H66" i="1"/>
  <c r="E66" i="1"/>
  <c r="H68" i="1"/>
  <c r="G68" i="1"/>
  <c r="F68" i="1"/>
  <c r="E68" i="1"/>
  <c r="D68" i="1"/>
  <c r="H70" i="1"/>
  <c r="G70" i="1"/>
  <c r="F70" i="1"/>
  <c r="E70" i="1"/>
  <c r="D70" i="1"/>
  <c r="H74" i="1"/>
  <c r="E74" i="1"/>
  <c r="H78" i="1"/>
  <c r="E78" i="1"/>
  <c r="H79" i="1"/>
  <c r="E79" i="1"/>
  <c r="H80" i="1"/>
  <c r="E80" i="1"/>
  <c r="H81" i="1"/>
  <c r="G81" i="1"/>
  <c r="F81" i="1"/>
  <c r="E81" i="1"/>
  <c r="D81" i="1"/>
  <c r="H86" i="1"/>
  <c r="E86" i="1"/>
  <c r="G87" i="1"/>
  <c r="F87" i="1"/>
  <c r="D87" i="1"/>
  <c r="H88" i="1"/>
  <c r="H87" i="1" s="1"/>
  <c r="E88" i="1"/>
  <c r="E87" i="1" s="1"/>
  <c r="H92" i="1"/>
  <c r="E92" i="1"/>
  <c r="H93" i="1"/>
  <c r="G93" i="1"/>
  <c r="F93" i="1"/>
  <c r="E93" i="1"/>
  <c r="D93" i="1"/>
  <c r="H95" i="1"/>
  <c r="G95" i="1"/>
  <c r="F95" i="1"/>
  <c r="E95" i="1"/>
  <c r="D95" i="1"/>
  <c r="H98" i="1"/>
  <c r="G98" i="1"/>
  <c r="F98" i="1"/>
  <c r="E98" i="1"/>
  <c r="D98" i="1"/>
  <c r="H103" i="1"/>
  <c r="H102" i="1" s="1"/>
  <c r="G103" i="1"/>
  <c r="G102" i="1" s="1"/>
  <c r="F103" i="1"/>
  <c r="F102" i="1" s="1"/>
  <c r="E103" i="1"/>
  <c r="E102" i="1" s="1"/>
  <c r="D103" i="1"/>
  <c r="D102" i="1" s="1"/>
  <c r="H107" i="1"/>
  <c r="H106" i="1" s="1"/>
  <c r="H105" i="1" s="1"/>
  <c r="G106" i="1"/>
  <c r="G105" i="1" s="1"/>
  <c r="F106" i="1"/>
  <c r="D106" i="1"/>
  <c r="E107" i="1"/>
  <c r="E106" i="1" s="1"/>
  <c r="E105" i="1" s="1"/>
  <c r="H109" i="1"/>
  <c r="G109" i="1"/>
  <c r="F109" i="1"/>
  <c r="E109" i="1"/>
  <c r="D109" i="1"/>
  <c r="H112" i="1"/>
  <c r="H111" i="1" s="1"/>
  <c r="E112" i="1"/>
  <c r="E111" i="1" s="1"/>
  <c r="G111" i="1"/>
  <c r="F111" i="1"/>
  <c r="D111" i="1"/>
  <c r="G114" i="1"/>
  <c r="F114" i="1"/>
  <c r="D114" i="1"/>
  <c r="H117" i="1"/>
  <c r="H114" i="1" s="1"/>
  <c r="E117" i="1"/>
  <c r="E114" i="1" s="1"/>
  <c r="H118" i="1"/>
  <c r="G118" i="1"/>
  <c r="F118" i="1"/>
  <c r="E118" i="1"/>
  <c r="D118" i="1"/>
  <c r="H125" i="1"/>
  <c r="G125" i="1"/>
  <c r="F125" i="1"/>
  <c r="E125" i="1"/>
  <c r="D125" i="1"/>
  <c r="H128" i="1"/>
  <c r="H127" i="1" s="1"/>
  <c r="G128" i="1"/>
  <c r="G127" i="1" s="1"/>
  <c r="F128" i="1"/>
  <c r="F127" i="1" s="1"/>
  <c r="E128" i="1"/>
  <c r="E127" i="1" s="1"/>
  <c r="D128" i="1"/>
  <c r="D127" i="1" s="1"/>
  <c r="H121" i="1"/>
  <c r="G121" i="1"/>
  <c r="F121" i="1"/>
  <c r="F120" i="1" s="1"/>
  <c r="E121" i="1"/>
  <c r="E120" i="1" s="1"/>
  <c r="D121" i="1"/>
  <c r="C121" i="1"/>
  <c r="D105" i="1"/>
  <c r="H100" i="1"/>
  <c r="H97" i="1" s="1"/>
  <c r="G100" i="1"/>
  <c r="F100" i="1"/>
  <c r="E100" i="1"/>
  <c r="E97" i="1" s="1"/>
  <c r="D100" i="1"/>
  <c r="D97" i="1" s="1"/>
  <c r="C100" i="1"/>
  <c r="H90" i="1"/>
  <c r="G90" i="1"/>
  <c r="F90" i="1"/>
  <c r="E90" i="1"/>
  <c r="E89" i="1" s="1"/>
  <c r="D90" i="1"/>
  <c r="C90" i="1"/>
  <c r="H85" i="1"/>
  <c r="G85" i="1"/>
  <c r="F85" i="1"/>
  <c r="E85" i="1"/>
  <c r="D85" i="1"/>
  <c r="C85" i="1"/>
  <c r="H73" i="1"/>
  <c r="G73" i="1"/>
  <c r="F73" i="1"/>
  <c r="E73" i="1"/>
  <c r="D73" i="1"/>
  <c r="C73" i="1"/>
  <c r="I77" i="1"/>
  <c r="I76" i="1"/>
  <c r="H64" i="1"/>
  <c r="H63" i="1" s="1"/>
  <c r="G64" i="1"/>
  <c r="G63" i="1" s="1"/>
  <c r="F64" i="1"/>
  <c r="F63" i="1" s="1"/>
  <c r="E64" i="1"/>
  <c r="E63" i="1" s="1"/>
  <c r="D64" i="1"/>
  <c r="D63" i="1" s="1"/>
  <c r="C64" i="1"/>
  <c r="C63" i="1" s="1"/>
  <c r="I66" i="1"/>
  <c r="H55" i="1"/>
  <c r="H54" i="1" s="1"/>
  <c r="G55" i="1"/>
  <c r="G54" i="1" s="1"/>
  <c r="F55" i="1"/>
  <c r="F54" i="1" s="1"/>
  <c r="E55" i="1"/>
  <c r="E54" i="1" s="1"/>
  <c r="D55" i="1"/>
  <c r="D54" i="1" s="1"/>
  <c r="C55" i="1"/>
  <c r="C54" i="1" s="1"/>
  <c r="I61" i="1"/>
  <c r="H45" i="1"/>
  <c r="G45" i="1"/>
  <c r="F45" i="1"/>
  <c r="E45" i="1"/>
  <c r="D45" i="1"/>
  <c r="C45" i="1"/>
  <c r="H47" i="1"/>
  <c r="G47" i="1"/>
  <c r="F47" i="1"/>
  <c r="E47" i="1"/>
  <c r="D47" i="1"/>
  <c r="C47" i="1"/>
  <c r="H38" i="1"/>
  <c r="G38" i="1"/>
  <c r="G35" i="1" s="1"/>
  <c r="F38" i="1"/>
  <c r="E38" i="1"/>
  <c r="D38" i="1"/>
  <c r="H30" i="1"/>
  <c r="G30" i="1"/>
  <c r="F30" i="1"/>
  <c r="E30" i="1"/>
  <c r="D30" i="1"/>
  <c r="C30" i="1"/>
  <c r="G20" i="1"/>
  <c r="F20" i="1"/>
  <c r="E20" i="1"/>
  <c r="D20" i="1"/>
  <c r="C20" i="1"/>
  <c r="H22" i="1"/>
  <c r="G22" i="1"/>
  <c r="F22" i="1"/>
  <c r="E22" i="1"/>
  <c r="D22" i="1"/>
  <c r="C22" i="1"/>
  <c r="G15" i="1"/>
  <c r="F15" i="1"/>
  <c r="E15" i="1"/>
  <c r="D15" i="1"/>
  <c r="C15" i="1"/>
  <c r="H17" i="1"/>
  <c r="G17" i="1"/>
  <c r="F17" i="1"/>
  <c r="E17" i="1"/>
  <c r="D17" i="1"/>
  <c r="C17" i="1"/>
  <c r="C12" i="1"/>
  <c r="C25" i="1"/>
  <c r="C24" i="1" s="1"/>
  <c r="C36" i="1"/>
  <c r="C38" i="1"/>
  <c r="C41" i="1"/>
  <c r="C40" i="1" s="1"/>
  <c r="C51" i="1"/>
  <c r="C50" i="1" s="1"/>
  <c r="C68" i="1"/>
  <c r="C70" i="1"/>
  <c r="C81" i="1"/>
  <c r="C87" i="1"/>
  <c r="C93" i="1"/>
  <c r="C95" i="1"/>
  <c r="C98" i="1"/>
  <c r="C97" i="1" s="1"/>
  <c r="C103" i="1"/>
  <c r="C102" i="1" s="1"/>
  <c r="C106" i="1"/>
  <c r="C105" i="1" s="1"/>
  <c r="C109" i="1"/>
  <c r="C111" i="1"/>
  <c r="C114" i="1"/>
  <c r="C118" i="1"/>
  <c r="C125" i="1"/>
  <c r="C120" i="1" s="1"/>
  <c r="C128" i="1"/>
  <c r="C127" i="1" s="1"/>
  <c r="F12" i="1"/>
  <c r="F97" i="1"/>
  <c r="F105" i="1"/>
  <c r="F11" i="1" l="1"/>
  <c r="I47" i="1"/>
  <c r="I45" i="1"/>
  <c r="I85" i="1"/>
  <c r="D89" i="1"/>
  <c r="F89" i="1"/>
  <c r="H89" i="1"/>
  <c r="H113" i="1"/>
  <c r="F113" i="1"/>
  <c r="E108" i="1"/>
  <c r="F67" i="1"/>
  <c r="H67" i="1"/>
  <c r="F24" i="1"/>
  <c r="I17" i="1"/>
  <c r="E113" i="1"/>
  <c r="F108" i="1"/>
  <c r="H108" i="1"/>
  <c r="E67" i="1"/>
  <c r="F35" i="1"/>
  <c r="H35" i="1"/>
  <c r="E24" i="1"/>
  <c r="G108" i="1"/>
  <c r="D67" i="1"/>
  <c r="E35" i="1"/>
  <c r="H24" i="1"/>
  <c r="G113" i="1"/>
  <c r="D108" i="1"/>
  <c r="G67" i="1"/>
  <c r="H41" i="1"/>
  <c r="H40" i="1" s="1"/>
  <c r="D113" i="1"/>
  <c r="G89" i="1"/>
  <c r="D35" i="1"/>
  <c r="G24" i="1"/>
  <c r="D24" i="1"/>
  <c r="G97" i="1"/>
  <c r="D120" i="1"/>
  <c r="H120" i="1"/>
  <c r="G120" i="1"/>
  <c r="G72" i="1"/>
  <c r="D72" i="1"/>
  <c r="H72" i="1"/>
  <c r="C72" i="1"/>
  <c r="F72" i="1"/>
  <c r="E72" i="1"/>
  <c r="D19" i="1"/>
  <c r="F19" i="1"/>
  <c r="D44" i="1"/>
  <c r="E19" i="1"/>
  <c r="C19" i="1"/>
  <c r="G19" i="1"/>
  <c r="C44" i="1"/>
  <c r="E44" i="1"/>
  <c r="C11" i="1"/>
  <c r="F44" i="1"/>
  <c r="H44" i="1"/>
  <c r="G44" i="1"/>
  <c r="C108" i="1"/>
  <c r="C89" i="1"/>
  <c r="C35" i="1"/>
  <c r="C67" i="1"/>
  <c r="C113" i="1"/>
  <c r="C130" i="1" s="1"/>
  <c r="I129" i="1"/>
  <c r="I126" i="1"/>
  <c r="I122" i="1"/>
  <c r="I119" i="1"/>
  <c r="I117" i="1"/>
  <c r="I116" i="1"/>
  <c r="I115" i="1"/>
  <c r="I112" i="1"/>
  <c r="I110" i="1"/>
  <c r="I107" i="1"/>
  <c r="I104" i="1"/>
  <c r="I101" i="1"/>
  <c r="I99" i="1"/>
  <c r="I96" i="1"/>
  <c r="I94" i="1"/>
  <c r="I91" i="1"/>
  <c r="I88" i="1"/>
  <c r="I84" i="1"/>
  <c r="I83" i="1"/>
  <c r="I82" i="1"/>
  <c r="I80" i="1"/>
  <c r="I79" i="1"/>
  <c r="I78" i="1"/>
  <c r="I75" i="1"/>
  <c r="I74" i="1"/>
  <c r="I71" i="1"/>
  <c r="I69" i="1"/>
  <c r="I65" i="1"/>
  <c r="I62" i="1"/>
  <c r="I60" i="1"/>
  <c r="I59" i="1"/>
  <c r="I58" i="1"/>
  <c r="I57" i="1"/>
  <c r="I56" i="1"/>
  <c r="I53" i="1"/>
  <c r="I52" i="1"/>
  <c r="I43" i="1"/>
  <c r="I42" i="1"/>
  <c r="I39" i="1"/>
  <c r="I37" i="1"/>
  <c r="I34" i="1"/>
  <c r="I33" i="1"/>
  <c r="I32" i="1"/>
  <c r="I31" i="1"/>
  <c r="I30" i="1"/>
  <c r="I29" i="1"/>
  <c r="I28" i="1"/>
  <c r="I27" i="1"/>
  <c r="I26" i="1"/>
  <c r="I23" i="1"/>
  <c r="I22" i="1"/>
  <c r="I21" i="1"/>
  <c r="I20" i="1"/>
  <c r="I16" i="1"/>
  <c r="I15" i="1"/>
  <c r="I14" i="1"/>
  <c r="I13" i="1"/>
  <c r="G12" i="1"/>
  <c r="G11" i="1" s="1"/>
  <c r="D12" i="1"/>
  <c r="D11" i="1" s="1"/>
  <c r="H12" i="1"/>
  <c r="H11" i="1" s="1"/>
  <c r="E12" i="1"/>
  <c r="E11" i="1" s="1"/>
  <c r="H20" i="1"/>
  <c r="H19" i="1" s="1"/>
  <c r="I44" i="1" l="1"/>
  <c r="E130" i="1"/>
  <c r="G130" i="1"/>
  <c r="F130" i="1"/>
  <c r="D130" i="1"/>
  <c r="H130" i="1"/>
  <c r="I68" i="1"/>
  <c r="I81" i="1"/>
  <c r="I95" i="1"/>
  <c r="I90" i="1"/>
  <c r="I102" i="1"/>
  <c r="I111" i="1"/>
  <c r="I118" i="1"/>
  <c r="I125" i="1"/>
  <c r="I24" i="1"/>
  <c r="I38" i="1"/>
  <c r="I50" i="1"/>
  <c r="I63" i="1"/>
  <c r="I70" i="1"/>
  <c r="I36" i="1"/>
  <c r="I73" i="1"/>
  <c r="I93" i="1"/>
  <c r="I100" i="1"/>
  <c r="I98" i="1"/>
  <c r="I106" i="1"/>
  <c r="I114" i="1"/>
  <c r="I128" i="1"/>
  <c r="I19" i="1"/>
  <c r="I40" i="1"/>
  <c r="I87" i="1"/>
  <c r="I54" i="1"/>
  <c r="I127" i="1"/>
  <c r="I12" i="1"/>
  <c r="I103" i="1"/>
  <c r="I51" i="1"/>
  <c r="I55" i="1"/>
  <c r="I64" i="1"/>
  <c r="I109" i="1"/>
  <c r="I121" i="1"/>
  <c r="I25" i="1"/>
  <c r="I41" i="1"/>
  <c r="I35" i="1" l="1"/>
  <c r="I105" i="1"/>
  <c r="I120" i="1"/>
  <c r="I108" i="1"/>
  <c r="I67" i="1"/>
  <c r="I89" i="1"/>
  <c r="I72" i="1"/>
  <c r="I97" i="1"/>
  <c r="I113" i="1"/>
  <c r="I130" i="1" l="1"/>
  <c r="I11" i="1" l="1"/>
</calcChain>
</file>

<file path=xl/sharedStrings.xml><?xml version="1.0" encoding="utf-8"?>
<sst xmlns="http://schemas.openxmlformats.org/spreadsheetml/2006/main" count="344" uniqueCount="279">
  <si>
    <t>№п/п</t>
  </si>
  <si>
    <t>Наименование муниципальной программы</t>
  </si>
  <si>
    <t>1.</t>
  </si>
  <si>
    <t>2.</t>
  </si>
  <si>
    <t xml:space="preserve">Объем финансирования </t>
  </si>
  <si>
    <t>средства местного бюджета</t>
  </si>
  <si>
    <t>в том числе:</t>
  </si>
  <si>
    <t>ПЛАН</t>
  </si>
  <si>
    <t>Всего (гр.4+гр.5)</t>
  </si>
  <si>
    <t>Всего (гр.7+гр.8)</t>
  </si>
  <si>
    <t>% освоения (гр.6/гр.3*100)</t>
  </si>
  <si>
    <t>средства республиканского бюджета ЧР*</t>
  </si>
  <si>
    <t>Муниципальная программа "Модернизация и развитие сферы жилищно-коммунального хозяйства"</t>
  </si>
  <si>
    <t>Муниципальная программа "Обеспечение общественного порядка и противодействие преступности"</t>
  </si>
  <si>
    <t>Муниципальная программа "Развитие земельных и имущественных отношений"</t>
  </si>
  <si>
    <t>Муниципальная  программа "Формирование современной городской среды на территории Чувашской Республики"</t>
  </si>
  <si>
    <t xml:space="preserve">Муниципальная программа "Социальная поддержка граждан" </t>
  </si>
  <si>
    <t xml:space="preserve">Муниципальная программа "Развитие культуры и туризма" </t>
  </si>
  <si>
    <t>Муниципальная  программа "Развитие физической культуры и спорта"</t>
  </si>
  <si>
    <t>Муниципальная программа "Содействие занятости населения"</t>
  </si>
  <si>
    <t xml:space="preserve">Муниципальная программа "Развитие образования" </t>
  </si>
  <si>
    <t>Муниципальная программа  "Повышение безопасности жизнедеятельности населения и территорий Чувашской Республики</t>
  </si>
  <si>
    <t xml:space="preserve">Муниципальная программа  "Развитие сельского хозяйства и регулирование рынка сельскохозяйственной продукции, сырья и продовольствия" </t>
  </si>
  <si>
    <t>Муниципальная программа "Экономическое развитие"</t>
  </si>
  <si>
    <t>Муниципальная программа "Развитие транспортной системы"</t>
  </si>
  <si>
    <t>Муниципальная  программа  "Развитие потенциала природно-сырьевых ресурсов и повышение экологической безопасности"</t>
  </si>
  <si>
    <t xml:space="preserve">Муниципальная программа "Управление общественными финансами и муниципальным долгом" </t>
  </si>
  <si>
    <t xml:space="preserve">Муниципальная программа "Развитие потенциала муниципального управления" </t>
  </si>
  <si>
    <t xml:space="preserve">Муниципальная  программа "Информационное общество Чувашии" </t>
  </si>
  <si>
    <t>Подпрограмма "Модернизация коммунальной инфраструктуры на территории Чувашской Республики" государственной программы Чувашской Республики "Модернизация и развитие сферы жилищно-коммунального хозяйства"</t>
  </si>
  <si>
    <t>Основное мероприятие "Обеспечение качества жилищно-коммунальных услуг"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</si>
  <si>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</si>
  <si>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Подпрограмма "Строительство и реконструкция (модернизация) объектов питьевого водоснабжения и водоподготовки и безопасности питьевой воды" муниципальной программы "Модернизация и развитие сферы жилищно-коммунального хозяйства"</t>
  </si>
  <si>
    <t>Основное мероприятие "Развитие систем водоснабжения муниципальных образований"</t>
  </si>
  <si>
    <t>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</si>
  <si>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Чувашской Ре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</si>
  <si>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</si>
  <si>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"Обеспечение граждан доступным жильем"</t>
  </si>
  <si>
    <t>Подпрограмма "Профилактика правонарушений" муниципальная программы "Обеспечение общественного порядка и противодействие преступности"</t>
  </si>
  <si>
    <t>Основное мероприятие "Дальнейшее развитие многоуровневой системы профилактики правонарушений"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</si>
  <si>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</si>
  <si>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</si>
  <si>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</si>
  <si>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</si>
  <si>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Основное мероприятие "Совершенствование системы мер по сокращению спроса на наркотики"</t>
  </si>
  <si>
    <t>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</si>
  <si>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Обеспечение реализации муниципальной программы "Обеспечение общественного порядка и противодействие преступности"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</si>
  <si>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</si>
  <si>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Подпрограмма "Управление муниципальным имуществом" муниципальной программы "Развитие земельных и имущественных отношений"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</si>
  <si>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</si>
  <si>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Подпрограмма "Формирование эффективного государственного сектора экономики Чувашской Республики" муниципальной программы "Развитие земельных и имущественных отношений"</t>
  </si>
  <si>
    <t>Основное мероприятие "Эффективное управление муниципальным имуществом"</t>
  </si>
  <si>
    <t>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</si>
  <si>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Основное мероприятие "Содействие благоустройству населенных пунктов Чувашской Республики"</t>
  </si>
  <si>
    <t>Основное мероприятие "Реализация мероприятий регионального проекта "Формирование комфортной городской среды"</t>
  </si>
  <si>
    <t>Подпрограмма "Социальная защита населения Чувашской Республики" муниципальной программы "Социальная поддержка граждан"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</si>
  <si>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</si>
  <si>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</si>
  <si>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"Сохранение, использование, популяризация и государственная охрана объектов культурного наследия"</t>
  </si>
  <si>
    <t>Подпрограмма "Развитие культуры в Чувашской Республике" муниципальной программы "Развитие культуры и туризма"</t>
  </si>
  <si>
    <t>Основное мероприятие "Развитие музейного дела"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</si>
  <si>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</si>
  <si>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</si>
  <si>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"Поддержка детского и юношеского творчества"</t>
  </si>
  <si>
    <t>Основное мероприятие "Развитие муниципальных учреждений культуры"</t>
  </si>
  <si>
    <t>Подпрограмма "Развитие физической культуры и массового спорта" муниципальной программы "Развитие физической культуры и спорта"</t>
  </si>
  <si>
    <t>Основное мероприятие "Физкультурно-оздоровительная и спортивно-массовая работа с населением"</t>
  </si>
  <si>
    <t>Подпрограмма "Активная политика занятости населения и социальная поддержка безработных граждан" муниципальной программы "Содействие занятости населения"</t>
  </si>
  <si>
    <t>Основное мероприятие "Мероприятия в области содействия занятости населения Чувашской Республики"</t>
  </si>
  <si>
    <t>Подпрограмма "Безопасный труд" муниципальной программы "Содействие занятости населения"</t>
  </si>
  <si>
    <t>Основное мероприятие "Организационно-техническое обеспечение охраны труда и здоровья работающих"</t>
  </si>
  <si>
    <t>Подпрограмма "Поддержка развития образования" муниципальной программы "Развитие образования"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</si>
  <si>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</si>
  <si>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</si>
  <si>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"Меры социальной поддержки"</t>
  </si>
  <si>
    <t>Основное мероприятие "Капитальный ремонт объектов образования"</t>
  </si>
  <si>
    <t>Основное мероприятие "Реализация мероприятий регионального проекта "Успех каждого ребенка"</t>
  </si>
  <si>
    <t>Подпрограмма "Молодежь Чувашской Республики" государственной программы Чувашской Республики "Развитие образования"</t>
  </si>
  <si>
    <t>Основное мероприятие "Государственная поддержка талантливой и одаренной молодежи"</t>
  </si>
  <si>
    <t>Основное мероприятие "Организация отдыха детей"</t>
  </si>
  <si>
    <t>Основное мероприятие "Патриотическое воспитание и допризывная подготовка молодежи"</t>
  </si>
  <si>
    <t>Обеспечение реализации муниципальной программы "Развитие образования"</t>
  </si>
  <si>
    <t>Основное мероприятие "Общепрограммные расходы"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</si>
  <si>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</t>
  </si>
  <si>
    <t>Основное мероприятие "Обеспечение деятельности муниципальных учреждений, реализующих на территории Чувашской Республики государственную политику в области пожарной безопасности"</t>
  </si>
  <si>
    <t>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</si>
  <si>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Основное мероприятие "Мероприятия по профилактике и соблюдению правопорядка на улицах и в других общественных местах"</t>
  </si>
  <si>
    <t>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</si>
  <si>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Основное мероприятие "Обеспечение управления оперативной обстановкой в муниципальном образовании"</t>
  </si>
  <si>
    <t>Подпрограмма "Организация научного и информационного обслуживания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 "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</si>
  <si>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</si>
  <si>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Подпрограмма "Устойчивое развитие сельских территорий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"</t>
  </si>
  <si>
    <t>Основное мероприятие "Улучшение жилищных условий граждан на селе"</t>
  </si>
  <si>
    <t>Основное мероприятие "Комплексное обустройство населенных пунктов, расположенных в сельской местности, объектами социальной и инженерной инфраструктуры, а также строительство и реконструкция автомобильных дорог"</t>
  </si>
  <si>
    <t>Подпрограмма "Совершенствование системы управления экономическим развитием" муниципальной программы "Экономическое развити"</t>
  </si>
  <si>
    <t>Основное мероприятие "Организация предоставления государственных и муниципальных услуг по принципу "одного окна""</t>
  </si>
  <si>
    <t>Подпрограмма "Безопасные и качественные автомобильные дороги" муниципальной программы "Развитие транспортной системы "</t>
  </si>
  <si>
    <t>Основное мероприятие "Мероприятия, реализуемые с привлечением межбюджетных трансфертов бюджетам другого уровня"</t>
  </si>
  <si>
    <t>Подпрограмма "Повышение экологической безопасности в Чувашской Республике" муниципальной программы "Развитие потенциала природно-сырьевых ресурсов и повышение экологической безопасности"</t>
  </si>
  <si>
    <t>Основное мероприятие "Проведение государственной экологической экспертизы объектов регионального уровня"</t>
  </si>
  <si>
    <t>Подпрограмма "Развитие водохозяйственного комплекса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</si>
  <si>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Основное мероприятие "Повышение эксплуатационной надежности гидротехнических сооружений, в том числе бесхозяйных"</t>
  </si>
  <si>
    <t>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</si>
  <si>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Основное мероприятие "Развитие бюджетного планирования, формирование республиканского бюджета Чувашской Республики на очередной финансовый год и плановый период"</t>
  </si>
  <si>
    <t>Основное мероприятие "Организация исполнения и подготовка отчетов об исполнении муниципального бюджета"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</si>
  <si>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</si>
  <si>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Обеспечение реализации муниципальной программы "Управление общественными финансами и муниципальным долгом"</t>
  </si>
  <si>
    <t>Подпрограмма "Совершенствование государственного управления в сфере юстиции" государственной программы Чувашской Республики "Развитие потенциала государственного управления"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</si>
  <si>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</si>
  <si>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</si>
  <si>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Обеспечение реализации государственной программы Чувашской Республики "Развитие потенциала государственного управления"</t>
  </si>
  <si>
    <t>Подпрограмма "Развитие информационных технологий" муниципальной программы "Информационное общество Чувашии"</t>
  </si>
  <si>
    <t>Основное мероприятие "Формирование электронного правительства"</t>
  </si>
  <si>
    <t xml:space="preserve"> рублей</t>
  </si>
  <si>
    <t>ВСЕГО</t>
  </si>
  <si>
    <t>Финансирование муниципальных программ Шемуршинского района   Чувашской Республики на 01 января 2021 года</t>
  </si>
  <si>
    <r>
      <t>ФАКТ (</t>
    </r>
    <r>
      <rPr>
        <b/>
        <sz val="12"/>
        <color theme="1"/>
        <rFont val="Times New Roman"/>
        <family val="1"/>
        <charset val="204"/>
      </rPr>
      <t>на 01.01.2021</t>
    </r>
    <r>
      <rPr>
        <sz val="12"/>
        <color theme="1"/>
        <rFont val="Times New Roman"/>
        <family val="1"/>
        <charset val="204"/>
      </rPr>
      <t>)</t>
    </r>
  </si>
  <si>
    <t>Развитие водоснабжения в сельской местности</t>
  </si>
  <si>
    <t>Подпрограмма "Создание условий для обеспечения доступным и комфортным жильем сельского населения"</t>
  </si>
  <si>
    <t>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</si>
  <si>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"Модернизация и развитие сферы жилищно-коммунального хозяйства"</t>
  </si>
  <si>
    <t>Муниципальная программа "Комплексное раззвитиесельских территорий Шемуршинского района Чувашской Республики"</t>
  </si>
  <si>
    <t>Основное мероприятие "Реализация проектов, направленных на благоустройство и развитие территорий населенных пунктов Чувашской Республики"</t>
  </si>
  <si>
    <t>Основное мероприятие "Мероприятия, связанные с подготовкой и проведением празднования 100-летия образования Чувашской автономной области"</t>
  </si>
  <si>
    <t>Основное мероприятие "Развитие спортивной инфраструктуры, в том числе с использованием принципов государственно-частного партнерства и софинансирования из всех уровней бюджетов"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</si>
  <si>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общеобразовательных организаций Чувашской Республики"</t>
  </si>
  <si>
    <t>Основное мероприятие "Стипендии, гранты, премии и денежные поощрения"</t>
  </si>
  <si>
    <t>Подпрограмма "Создание в Чувашской Республике новых мест в общеобразовательных организациях в соответствии с прогнозируемой потребностью и современными условиями обучения" государственной программы Чувашской Республики "Развитие образования"</t>
  </si>
  <si>
    <t>Основное мероприятие "Капитальный ремонт зданий государственных общеобразовательных организаций Чувашской Республики, муниципальных общеобразовательных организаций, имеющих износ 50 процентов и выше"</t>
  </si>
  <si>
    <t>Основное мероприятие "Обеспечение безопасности населения и муниципальной (коммунальной) инфраструктуры"</t>
  </si>
  <si>
    <t>Основное мероприятие "Проведение регионального этапа Всероссийского конкурса "Лучшая муниципальная практика"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</si>
  <si>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</si>
  <si>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</si>
  <si>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</si>
  <si>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</si>
  <si>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</si>
  <si>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</si>
  <si>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</si>
  <si>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</si>
  <si>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</si>
  <si>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</si>
  <si>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</si>
  <si>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</si>
  <si>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</si>
  <si>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</si>
  <si>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</si>
  <si>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</si>
  <si>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</si>
  <si>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тыс. рублей</t>
  </si>
  <si>
    <t>Муниципальная программа "Комплексное раззвитие сельских территорий Шемуршинского района Чувашской Республики"</t>
  </si>
  <si>
    <t>% исполнения</t>
  </si>
  <si>
    <t>Муниципальная программа "Обеспечение граждан доступным и комфортным жильем"</t>
  </si>
  <si>
    <t>Финансирование муниципальных программ Шемуршинского района   Чувашской Республики на 01 января 2023 года</t>
  </si>
  <si>
    <t>ЦСР</t>
  </si>
  <si>
    <t>Утверждено</t>
  </si>
  <si>
    <t>Кассовое исполнение</t>
  </si>
  <si>
    <t>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</si>
  <si>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1.1</t>
  </si>
  <si>
    <t>A110000000</t>
  </si>
  <si>
    <t>A100000000</t>
  </si>
  <si>
    <t>1.2</t>
  </si>
  <si>
    <t>A120000000</t>
  </si>
  <si>
    <t>Подпрограмма "Развитие систем коммунальной инфраструктуры и объектов, используемых для очистки сточных вод" муниципальной программы "Модернизация и развитие сферы жилищно-коммунального хозяйства"</t>
  </si>
  <si>
    <t>A210000000</t>
  </si>
  <si>
    <t>A200000000</t>
  </si>
  <si>
    <t>2.1</t>
  </si>
  <si>
    <t>A220000000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</si>
  <si>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</t>
  </si>
  <si>
    <t>2.2</t>
  </si>
  <si>
    <t>3.1</t>
  </si>
  <si>
    <t>3.2</t>
  </si>
  <si>
    <t>3.3</t>
  </si>
  <si>
    <t>A300000000</t>
  </si>
  <si>
    <t>A310000000</t>
  </si>
  <si>
    <t>A320000000</t>
  </si>
  <si>
    <t>A330000000</t>
  </si>
  <si>
    <t>Подпрограмма "Профилактика правонарушений" муниципальной программы "Обеспечение общественного порядка и противодействие преступности"</t>
  </si>
  <si>
    <t>3.4</t>
  </si>
  <si>
    <t>A3Э0000000</t>
  </si>
  <si>
    <t>4.1</t>
  </si>
  <si>
    <t>4.2</t>
  </si>
  <si>
    <t>A400000000</t>
  </si>
  <si>
    <t>A410000000</t>
  </si>
  <si>
    <t>A420000000</t>
  </si>
  <si>
    <t>5.1</t>
  </si>
  <si>
    <t>A500000000</t>
  </si>
  <si>
    <t>A510000000</t>
  </si>
  <si>
    <t>6.1</t>
  </si>
  <si>
    <t>6.2</t>
  </si>
  <si>
    <t>A620000000</t>
  </si>
  <si>
    <t>A610000000</t>
  </si>
  <si>
    <t>A600000000</t>
  </si>
  <si>
    <t>Подпрограмма "Социальное обеспечение граждан" муниципальной программы "Социальная поддержка граждан"</t>
  </si>
  <si>
    <t>7.1</t>
  </si>
  <si>
    <t>Ц310000000</t>
  </si>
  <si>
    <t>Ц300000000</t>
  </si>
  <si>
    <t>8.1</t>
  </si>
  <si>
    <t>Ц800000000</t>
  </si>
  <si>
    <t>8.2</t>
  </si>
  <si>
    <t>Ц810000000</t>
  </si>
  <si>
    <t>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</si>
  <si>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Ц830000000</t>
  </si>
  <si>
    <t>Ц850000000</t>
  </si>
  <si>
    <t>Ц400000000</t>
  </si>
  <si>
    <t>Ц410000000</t>
  </si>
  <si>
    <t>Подпрограмма "Развитие культуры в Чувашской Республике" муниципальной программы "Развитие культуры"</t>
  </si>
  <si>
    <t>Подпрограмма "Строительство (реконструкция) и модернизация муниципальных учреждений культуры клубного типа" государственной программы Чувашской Республики "Развитие культуры и туризма"</t>
  </si>
  <si>
    <t>Ц460000000</t>
  </si>
  <si>
    <t>9.1</t>
  </si>
  <si>
    <t>Ц500000000</t>
  </si>
  <si>
    <t>Ц510000000</t>
  </si>
  <si>
    <t>Ц600000000</t>
  </si>
  <si>
    <t>Ц610000000</t>
  </si>
  <si>
    <t>Ц630000000</t>
  </si>
  <si>
    <t>10.1</t>
  </si>
  <si>
    <t>10.2</t>
  </si>
  <si>
    <t>11.1</t>
  </si>
  <si>
    <t>11.2</t>
  </si>
  <si>
    <t>11.3</t>
  </si>
  <si>
    <t>Ц700000000</t>
  </si>
  <si>
    <t>Ц710000000</t>
  </si>
  <si>
    <t>Подпрограмма "Муниципальная поддержка развития образования" муниципальной программы "Развитие образования"</t>
  </si>
  <si>
    <t>Подпрограмма "Молодежь Чувашской Республики" муниципальной  программы "Развитие образования"</t>
  </si>
  <si>
    <t>Ц720000000</t>
  </si>
  <si>
    <t>Ц7Э0000000</t>
  </si>
  <si>
    <t>11.4</t>
  </si>
  <si>
    <t>Ц760000000</t>
  </si>
  <si>
    <t>12.1</t>
  </si>
  <si>
    <t>12.2</t>
  </si>
  <si>
    <t>12.3</t>
  </si>
  <si>
    <t>13.1</t>
  </si>
  <si>
    <t>13.2</t>
  </si>
  <si>
    <t>13.3</t>
  </si>
  <si>
    <t>Ц900000000</t>
  </si>
  <si>
    <t>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</si>
  <si>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Ц970000000</t>
  </si>
  <si>
    <t>Ц9Б0000000</t>
  </si>
  <si>
    <t>Подпрограмма "Развитие мелиорации земель сельскохозяйственного назначения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</t>
  </si>
  <si>
    <t>Ц9И0000000</t>
  </si>
  <si>
    <t>Подпрограмма "Развитие отраслей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Республики"</t>
  </si>
  <si>
    <t>14.1</t>
  </si>
  <si>
    <t>14.2</t>
  </si>
  <si>
    <t>14.3</t>
  </si>
  <si>
    <t>Ч210000000</t>
  </si>
  <si>
    <t>Ч200000000</t>
  </si>
  <si>
    <t>Ч220000000</t>
  </si>
  <si>
    <t>Ч230000000</t>
  </si>
  <si>
    <t>Подпрограмма "Пассажирский транспорт" муниципальной программы "Развитие транспортной системы"</t>
  </si>
  <si>
    <t>Подпрограмма "Безопасность дорожного движения" муниципальной программы "Развитие транспортной системы"</t>
  </si>
  <si>
    <t>16.1</t>
  </si>
  <si>
    <t>16.2</t>
  </si>
  <si>
    <t>Ч300000000</t>
  </si>
  <si>
    <t>Ч320000000</t>
  </si>
  <si>
    <t>Подпрограмма "Обеспечение экологической безопасности на территории Чувашской Республики" муниципальной программы "Развитие потенциала природно-сырьевых ресурсов и повышение экологической безопасности"</t>
  </si>
  <si>
    <t>Подпрограмма "Обращение с отходами, в том числе с твердыми коммунальными отходами, на территории Чувашской Республики" муниципальной программы "Развитие потенциала природно-сырьевых ресурсов и обеспечение экологической безопасности"</t>
  </si>
  <si>
    <t>Ч360000000</t>
  </si>
  <si>
    <t>15.1</t>
  </si>
  <si>
    <t>15.2</t>
  </si>
  <si>
    <t>Ч400000000</t>
  </si>
  <si>
    <t>Ч410000000</t>
  </si>
  <si>
    <t>Ч4Э0000000</t>
  </si>
  <si>
    <t>17.1</t>
  </si>
  <si>
    <t>17.2</t>
  </si>
  <si>
    <t>17.3</t>
  </si>
  <si>
    <t>Ч500000000</t>
  </si>
  <si>
    <t>Подпрограмма "Совершенствование государственного управления в сфере юстиции" муниципальной программы "Развитие потенциала муниципального управления"</t>
  </si>
  <si>
    <t>Ч540000000</t>
  </si>
  <si>
    <t>Ч530000000</t>
  </si>
  <si>
    <t>Подпрограмма "Развитие муниципальной службы в Чувашской Республике" муниципальной программы Чувашской Республики "Развитие потенциала государственного управления"</t>
  </si>
  <si>
    <t>Ч5Э0000000</t>
  </si>
  <si>
    <t>Обеспечение реализации муниципальной программы "Развитие потенциала муниципального управления"</t>
  </si>
  <si>
    <t>18.1</t>
  </si>
  <si>
    <t>Ч600000000</t>
  </si>
  <si>
    <t>Ч610000000</t>
  </si>
  <si>
    <t>Ч900000000</t>
  </si>
  <si>
    <t>Муниципальная программа "Градостроительная деятельность" муниципальной программы "Развитие строительного комплекса и архитектуры"</t>
  </si>
  <si>
    <t>Ч910000000</t>
  </si>
  <si>
    <t>19.1</t>
  </si>
  <si>
    <t>Подпрограмма "Градостроительная деятельность " муниципальной программы "Развитие строительного комплекса и архитектуры"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</si>
</sst>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\ _₽_-;_-@_-"/>
  </numFmts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TimesET"/>
    </font>
    <font>
      <b/>
      <sz val="13"/>
      <color theme="1"/>
      <name val="TimesET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Arial Cyr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Arial Cyr"/>
    </font>
    <font>
      <i/>
      <sz val="10"/>
      <color rgb="FF00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0"/>
      <color rgb="FF000000"/>
      <name val="Arial Cy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9" fontId="9" fillId="0" borderId="5">
      <alignment vertical="top" wrapText="1"/>
    </xf>
    <xf numFmtId="43" fontId="25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49" fontId="18" fillId="0" borderId="5" xfId="1" quotePrefix="1" applyNumberFormat="1" applyFont="1" applyAlignment="1" applyProtection="1">
      <alignment vertical="center" wrapText="1"/>
    </xf>
    <xf numFmtId="2" fontId="12" fillId="0" borderId="1" xfId="0" applyNumberFormat="1" applyFont="1" applyBorder="1" applyAlignment="1">
      <alignment horizontal="center" vertical="center"/>
    </xf>
    <xf numFmtId="49" fontId="9" fillId="0" borderId="5" xfId="1" quotePrefix="1" applyNumberFormat="1" applyAlignment="1" applyProtection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49" fontId="18" fillId="0" borderId="5" xfId="1" applyNumberFormat="1" applyFont="1" applyAlignment="1" applyProtection="1">
      <alignment vertical="center" wrapText="1"/>
    </xf>
    <xf numFmtId="49" fontId="19" fillId="0" borderId="5" xfId="1" applyNumberFormat="1" applyFont="1" applyAlignment="1" applyProtection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22" fillId="0" borderId="5" xfId="1" applyNumberFormat="1" applyFont="1" applyAlignment="1" applyProtection="1">
      <alignment vertical="center" wrapText="1"/>
    </xf>
    <xf numFmtId="0" fontId="22" fillId="0" borderId="1" xfId="0" applyFont="1" applyBorder="1" applyAlignment="1">
      <alignment vertical="center"/>
    </xf>
    <xf numFmtId="0" fontId="21" fillId="0" borderId="6" xfId="0" applyFont="1" applyBorder="1" applyAlignment="1">
      <alignment horizontal="left" vertical="center" wrapText="1"/>
    </xf>
    <xf numFmtId="49" fontId="23" fillId="0" borderId="5" xfId="1" quotePrefix="1" applyNumberFormat="1" applyFont="1" applyAlignment="1" applyProtection="1">
      <alignment vertical="center" wrapText="1"/>
    </xf>
    <xf numFmtId="49" fontId="24" fillId="0" borderId="5" xfId="1" quotePrefix="1" applyNumberFormat="1" applyFont="1" applyAlignment="1" applyProtection="1">
      <alignment vertical="center" wrapText="1"/>
    </xf>
    <xf numFmtId="49" fontId="23" fillId="0" borderId="5" xfId="1" applyNumberFormat="1" applyFont="1" applyAlignment="1" applyProtection="1">
      <alignment vertical="center" wrapText="1"/>
    </xf>
    <xf numFmtId="43" fontId="0" fillId="0" borderId="0" xfId="0" applyNumberFormat="1"/>
    <xf numFmtId="0" fontId="27" fillId="0" borderId="0" xfId="0" applyFont="1"/>
    <xf numFmtId="0" fontId="28" fillId="0" borderId="2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/>
    <xf numFmtId="49" fontId="2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3" fontId="26" fillId="0" borderId="1" xfId="2" applyFont="1" applyBorder="1" applyAlignment="1">
      <alignment horizontal="center"/>
    </xf>
    <xf numFmtId="49" fontId="2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3" fontId="27" fillId="0" borderId="1" xfId="2" applyFont="1" applyBorder="1" applyAlignment="1">
      <alignment horizontal="center"/>
    </xf>
    <xf numFmtId="0" fontId="30" fillId="0" borderId="0" xfId="0" applyFont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9" fillId="2" borderId="3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0" fillId="2" borderId="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49" fontId="29" fillId="0" borderId="10" xfId="1" applyNumberFormat="1" applyFont="1" applyBorder="1" applyAlignment="1" applyProtection="1">
      <alignment vertical="center" wrapText="1"/>
    </xf>
    <xf numFmtId="49" fontId="29" fillId="0" borderId="1" xfId="1" applyNumberFormat="1" applyFont="1" applyBorder="1" applyAlignment="1" applyProtection="1">
      <alignment vertical="center" wrapText="1"/>
    </xf>
    <xf numFmtId="49" fontId="30" fillId="0" borderId="1" xfId="1" applyNumberFormat="1" applyFont="1" applyBorder="1" applyAlignment="1" applyProtection="1">
      <alignment vertical="center" wrapText="1"/>
    </xf>
    <xf numFmtId="49" fontId="30" fillId="0" borderId="0" xfId="1" applyNumberFormat="1" applyFont="1" applyBorder="1" applyAlignment="1" applyProtection="1">
      <alignment vertical="center" wrapText="1"/>
    </xf>
    <xf numFmtId="0" fontId="29" fillId="0" borderId="3" xfId="0" applyFont="1" applyBorder="1" applyAlignment="1">
      <alignment vertical="center"/>
    </xf>
    <xf numFmtId="0" fontId="30" fillId="2" borderId="4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164" fontId="26" fillId="0" borderId="1" xfId="2" applyNumberFormat="1" applyFont="1" applyBorder="1" applyAlignment="1">
      <alignment horizontal="center" wrapText="1"/>
    </xf>
    <xf numFmtId="164" fontId="27" fillId="0" borderId="1" xfId="2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7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center" vertical="center" wrapText="1"/>
    </xf>
    <xf numFmtId="2" fontId="27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3">
    <cellStyle name="st16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2"/>
  <sheetViews>
    <sheetView view="pageBreakPreview" zoomScale="85" zoomScaleNormal="70" zoomScaleSheetLayoutView="85" workbookViewId="0">
      <selection activeCell="A3" sqref="A3:I131"/>
    </sheetView>
  </sheetViews>
  <sheetFormatPr defaultRowHeight="15"/>
  <cols>
    <col min="1" max="1" width="10.85546875" customWidth="1"/>
    <col min="2" max="2" width="57.7109375" customWidth="1"/>
    <col min="3" max="3" width="14.42578125" customWidth="1"/>
    <col min="4" max="4" width="14.5703125" customWidth="1"/>
    <col min="5" max="9" width="14.85546875" customWidth="1"/>
  </cols>
  <sheetData>
    <row r="1" spans="1:9" ht="2.25" customHeight="1">
      <c r="A1" s="1"/>
    </row>
    <row r="2" spans="1:9" ht="15.75" hidden="1">
      <c r="A2" s="1"/>
    </row>
    <row r="3" spans="1:9" ht="16.5">
      <c r="A3" s="70" t="s">
        <v>115</v>
      </c>
      <c r="B3" s="71"/>
      <c r="C3" s="71"/>
      <c r="D3" s="71"/>
      <c r="E3" s="71"/>
      <c r="F3" s="71"/>
      <c r="G3" s="71"/>
      <c r="H3" s="71"/>
      <c r="I3" s="71"/>
    </row>
    <row r="4" spans="1:9" ht="23.25" customHeight="1">
      <c r="A4" s="75" t="s">
        <v>113</v>
      </c>
      <c r="B4" s="76"/>
      <c r="C4" s="76"/>
      <c r="D4" s="76"/>
      <c r="E4" s="76"/>
      <c r="F4" s="76"/>
      <c r="G4" s="76"/>
      <c r="H4" s="76"/>
      <c r="I4" s="76"/>
    </row>
    <row r="5" spans="1:9" ht="24.75" customHeight="1">
      <c r="A5" s="72" t="s">
        <v>0</v>
      </c>
      <c r="B5" s="72" t="s">
        <v>1</v>
      </c>
      <c r="C5" s="72" t="s">
        <v>4</v>
      </c>
      <c r="D5" s="72"/>
      <c r="E5" s="72"/>
      <c r="F5" s="72"/>
      <c r="G5" s="72"/>
      <c r="H5" s="72"/>
      <c r="I5" s="72"/>
    </row>
    <row r="6" spans="1:9" ht="15.75" customHeight="1">
      <c r="A6" s="72"/>
      <c r="B6" s="72"/>
      <c r="C6" s="73">
        <v>2020</v>
      </c>
      <c r="D6" s="74"/>
      <c r="E6" s="74"/>
      <c r="F6" s="74"/>
      <c r="G6" s="74"/>
      <c r="H6" s="74"/>
      <c r="I6" s="74"/>
    </row>
    <row r="7" spans="1:9" ht="15.75" customHeight="1">
      <c r="A7" s="72"/>
      <c r="B7" s="72"/>
      <c r="C7" s="72" t="s">
        <v>7</v>
      </c>
      <c r="D7" s="72"/>
      <c r="E7" s="72"/>
      <c r="F7" s="72" t="s">
        <v>116</v>
      </c>
      <c r="G7" s="72"/>
      <c r="H7" s="72"/>
      <c r="I7" s="72" t="s">
        <v>10</v>
      </c>
    </row>
    <row r="8" spans="1:9" ht="15.75" customHeight="1">
      <c r="A8" s="72"/>
      <c r="B8" s="72"/>
      <c r="C8" s="72" t="s">
        <v>8</v>
      </c>
      <c r="D8" s="72" t="s">
        <v>6</v>
      </c>
      <c r="E8" s="72"/>
      <c r="F8" s="72" t="s">
        <v>9</v>
      </c>
      <c r="G8" s="72" t="s">
        <v>6</v>
      </c>
      <c r="H8" s="72"/>
      <c r="I8" s="72"/>
    </row>
    <row r="9" spans="1:9" ht="117" customHeight="1">
      <c r="A9" s="72"/>
      <c r="B9" s="72"/>
      <c r="C9" s="72"/>
      <c r="D9" s="3" t="s">
        <v>11</v>
      </c>
      <c r="E9" s="3" t="s">
        <v>5</v>
      </c>
      <c r="F9" s="72"/>
      <c r="G9" s="4" t="s">
        <v>11</v>
      </c>
      <c r="H9" s="4" t="s">
        <v>5</v>
      </c>
      <c r="I9" s="72"/>
    </row>
    <row r="10" spans="1:9" ht="15.7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4">
        <v>9</v>
      </c>
    </row>
    <row r="11" spans="1:9" ht="28.5">
      <c r="A11" s="26" t="s">
        <v>2</v>
      </c>
      <c r="B11" s="27" t="s">
        <v>12</v>
      </c>
      <c r="C11" s="28">
        <f>C12+C15+C17</f>
        <v>7494859.75</v>
      </c>
      <c r="D11" s="28">
        <f t="shared" ref="D11:H11" si="0">D12+D15+D17</f>
        <v>5113080.68</v>
      </c>
      <c r="E11" s="28">
        <f t="shared" si="0"/>
        <v>2381779.0699999998</v>
      </c>
      <c r="F11" s="28">
        <f t="shared" si="0"/>
        <v>7207272.6600000001</v>
      </c>
      <c r="G11" s="28">
        <f t="shared" si="0"/>
        <v>4874001.0500000007</v>
      </c>
      <c r="H11" s="28">
        <f t="shared" si="0"/>
        <v>2333271.6099999994</v>
      </c>
      <c r="I11" s="29">
        <f t="shared" ref="I11:I130" si="1">F11/C11*100</f>
        <v>96.162875629527292</v>
      </c>
    </row>
    <row r="12" spans="1:9" ht="59.25" customHeight="1">
      <c r="A12" s="25"/>
      <c r="B12" s="13" t="s">
        <v>29</v>
      </c>
      <c r="C12" s="5">
        <f t="shared" ref="C12:H12" si="2">C13+C14</f>
        <v>3638680.68</v>
      </c>
      <c r="D12" s="5">
        <f t="shared" si="2"/>
        <v>2240480.6800000002</v>
      </c>
      <c r="E12" s="5">
        <f t="shared" si="2"/>
        <v>1398200</v>
      </c>
      <c r="F12" s="5">
        <f t="shared" si="2"/>
        <v>3606377.9299999997</v>
      </c>
      <c r="G12" s="5">
        <f t="shared" si="2"/>
        <v>2240480.6800000002</v>
      </c>
      <c r="H12" s="5">
        <f t="shared" si="2"/>
        <v>1365897.2499999998</v>
      </c>
      <c r="I12" s="12">
        <f t="shared" si="1"/>
        <v>99.112240044103004</v>
      </c>
    </row>
    <row r="13" spans="1:9" ht="31.5" customHeight="1">
      <c r="A13" s="2"/>
      <c r="B13" s="14" t="s">
        <v>30</v>
      </c>
      <c r="C13" s="7">
        <v>3589680.68</v>
      </c>
      <c r="D13" s="7">
        <v>2240480.6800000002</v>
      </c>
      <c r="E13" s="7">
        <f>C13-D13</f>
        <v>1349200</v>
      </c>
      <c r="F13" s="7">
        <v>3573393.07</v>
      </c>
      <c r="G13" s="7">
        <v>2240480.6800000002</v>
      </c>
      <c r="H13" s="7">
        <f>F13-G13</f>
        <v>1332912.3899999997</v>
      </c>
      <c r="I13" s="15">
        <f t="shared" si="1"/>
        <v>99.546265769800996</v>
      </c>
    </row>
    <row r="14" spans="1:9" ht="49.5" customHeight="1">
      <c r="A14" s="2"/>
      <c r="B14" s="14" t="s">
        <v>31</v>
      </c>
      <c r="C14" s="7">
        <v>49000</v>
      </c>
      <c r="D14" s="7">
        <v>0</v>
      </c>
      <c r="E14" s="7">
        <v>49000</v>
      </c>
      <c r="F14" s="7">
        <v>32984.86</v>
      </c>
      <c r="G14" s="7">
        <v>0</v>
      </c>
      <c r="H14" s="7">
        <v>32984.86</v>
      </c>
      <c r="I14" s="15">
        <f t="shared" si="1"/>
        <v>67.316040816326534</v>
      </c>
    </row>
    <row r="15" spans="1:9" ht="73.5" customHeight="1">
      <c r="A15" s="2"/>
      <c r="B15" s="13" t="s">
        <v>32</v>
      </c>
      <c r="C15" s="5">
        <f>C16</f>
        <v>3612829.07</v>
      </c>
      <c r="D15" s="5">
        <f t="shared" ref="D15:H15" si="3">D16</f>
        <v>2872600</v>
      </c>
      <c r="E15" s="5">
        <f t="shared" si="3"/>
        <v>740229.06999999983</v>
      </c>
      <c r="F15" s="5">
        <f t="shared" si="3"/>
        <v>3357544.73</v>
      </c>
      <c r="G15" s="5">
        <f t="shared" si="3"/>
        <v>2633520.37</v>
      </c>
      <c r="H15" s="5">
        <f t="shared" si="3"/>
        <v>724024.35999999987</v>
      </c>
      <c r="I15" s="12">
        <f t="shared" si="1"/>
        <v>92.933949128127452</v>
      </c>
    </row>
    <row r="16" spans="1:9" ht="46.5" customHeight="1">
      <c r="A16" s="2"/>
      <c r="B16" s="14" t="s">
        <v>33</v>
      </c>
      <c r="C16" s="7">
        <v>3612829.07</v>
      </c>
      <c r="D16" s="7">
        <v>2872600</v>
      </c>
      <c r="E16" s="7">
        <f>C16-D16</f>
        <v>740229.06999999983</v>
      </c>
      <c r="F16" s="7">
        <v>3357544.73</v>
      </c>
      <c r="G16" s="7">
        <v>2633520.37</v>
      </c>
      <c r="H16" s="7">
        <f>F16-G16</f>
        <v>724024.35999999987</v>
      </c>
      <c r="I16" s="15">
        <f t="shared" si="1"/>
        <v>92.933949128127452</v>
      </c>
    </row>
    <row r="17" spans="1:9" ht="71.25" customHeight="1">
      <c r="A17" s="2"/>
      <c r="B17" s="13" t="s">
        <v>120</v>
      </c>
      <c r="C17" s="5">
        <f>C18</f>
        <v>243350</v>
      </c>
      <c r="D17" s="5">
        <f t="shared" ref="D17:H17" si="4">D18</f>
        <v>0</v>
      </c>
      <c r="E17" s="5">
        <f t="shared" si="4"/>
        <v>243350</v>
      </c>
      <c r="F17" s="5">
        <f t="shared" si="4"/>
        <v>243350</v>
      </c>
      <c r="G17" s="5">
        <f t="shared" si="4"/>
        <v>0</v>
      </c>
      <c r="H17" s="5">
        <f t="shared" si="4"/>
        <v>243350</v>
      </c>
      <c r="I17" s="12">
        <f t="shared" si="1"/>
        <v>100</v>
      </c>
    </row>
    <row r="18" spans="1:9" ht="30.75" customHeight="1">
      <c r="A18" s="2"/>
      <c r="B18" s="14" t="s">
        <v>117</v>
      </c>
      <c r="C18" s="7">
        <v>243350</v>
      </c>
      <c r="D18" s="7">
        <v>0</v>
      </c>
      <c r="E18" s="7">
        <v>243350</v>
      </c>
      <c r="F18" s="7">
        <v>243350</v>
      </c>
      <c r="G18" s="7">
        <v>0</v>
      </c>
      <c r="H18" s="7">
        <v>243350</v>
      </c>
      <c r="I18" s="15">
        <f t="shared" si="1"/>
        <v>100</v>
      </c>
    </row>
    <row r="19" spans="1:9" ht="28.5">
      <c r="A19" s="26" t="s">
        <v>3</v>
      </c>
      <c r="B19" s="30" t="s">
        <v>12</v>
      </c>
      <c r="C19" s="28">
        <f>C20+C22</f>
        <v>6321989.5499999998</v>
      </c>
      <c r="D19" s="28">
        <f t="shared" ref="D19:H19" si="5">D20+D22</f>
        <v>6007539</v>
      </c>
      <c r="E19" s="28">
        <f t="shared" si="5"/>
        <v>314450.55000000005</v>
      </c>
      <c r="F19" s="28">
        <f t="shared" si="5"/>
        <v>6321989.5499999998</v>
      </c>
      <c r="G19" s="28">
        <f t="shared" si="5"/>
        <v>6007539</v>
      </c>
      <c r="H19" s="28">
        <f t="shared" si="5"/>
        <v>314450.55000000005</v>
      </c>
      <c r="I19" s="29">
        <f t="shared" si="1"/>
        <v>100</v>
      </c>
    </row>
    <row r="20" spans="1:9" ht="45.75" customHeight="1">
      <c r="A20" s="2"/>
      <c r="B20" s="13" t="s">
        <v>34</v>
      </c>
      <c r="C20" s="5">
        <f>C21</f>
        <v>2270700</v>
      </c>
      <c r="D20" s="5">
        <f t="shared" ref="D20:H20" si="6">D21</f>
        <v>1956249.45</v>
      </c>
      <c r="E20" s="5">
        <f t="shared" si="6"/>
        <v>314450.55000000005</v>
      </c>
      <c r="F20" s="5">
        <f t="shared" si="6"/>
        <v>2270700</v>
      </c>
      <c r="G20" s="5">
        <f t="shared" si="6"/>
        <v>1956249.45</v>
      </c>
      <c r="H20" s="5">
        <f t="shared" si="6"/>
        <v>314450.55000000005</v>
      </c>
      <c r="I20" s="12">
        <f t="shared" si="1"/>
        <v>100</v>
      </c>
    </row>
    <row r="21" spans="1:9" ht="33" customHeight="1">
      <c r="A21" s="2"/>
      <c r="B21" s="14" t="s">
        <v>37</v>
      </c>
      <c r="C21" s="7">
        <v>2270700</v>
      </c>
      <c r="D21" s="7">
        <v>1956249.45</v>
      </c>
      <c r="E21" s="7">
        <f>C21-D21</f>
        <v>314450.55000000005</v>
      </c>
      <c r="F21" s="7">
        <v>2270700</v>
      </c>
      <c r="G21" s="7">
        <v>1956249.45</v>
      </c>
      <c r="H21" s="7">
        <f>F21-G21</f>
        <v>314450.55000000005</v>
      </c>
      <c r="I21" s="15">
        <f t="shared" si="1"/>
        <v>100</v>
      </c>
    </row>
    <row r="22" spans="1:9" ht="62.25" customHeight="1">
      <c r="A22" s="2"/>
      <c r="B22" s="13" t="s">
        <v>35</v>
      </c>
      <c r="C22" s="5">
        <f>C23</f>
        <v>4051289.55</v>
      </c>
      <c r="D22" s="5">
        <f t="shared" ref="D22:H22" si="7">D23</f>
        <v>4051289.55</v>
      </c>
      <c r="E22" s="5">
        <f t="shared" si="7"/>
        <v>0</v>
      </c>
      <c r="F22" s="5">
        <f t="shared" si="7"/>
        <v>4051289.55</v>
      </c>
      <c r="G22" s="5">
        <f t="shared" si="7"/>
        <v>4051289.55</v>
      </c>
      <c r="H22" s="5">
        <f t="shared" si="7"/>
        <v>0</v>
      </c>
      <c r="I22" s="12">
        <f t="shared" si="1"/>
        <v>100</v>
      </c>
    </row>
    <row r="23" spans="1:9" ht="45.75" customHeight="1">
      <c r="A23" s="2"/>
      <c r="B23" s="14" t="s">
        <v>36</v>
      </c>
      <c r="C23" s="7">
        <v>4051289.55</v>
      </c>
      <c r="D23" s="7">
        <v>4051289.55</v>
      </c>
      <c r="E23" s="7">
        <v>0</v>
      </c>
      <c r="F23" s="7">
        <v>4051289.55</v>
      </c>
      <c r="G23" s="7">
        <v>4051289.55</v>
      </c>
      <c r="H23" s="7">
        <v>0</v>
      </c>
      <c r="I23" s="15">
        <f t="shared" si="1"/>
        <v>100</v>
      </c>
    </row>
    <row r="24" spans="1:9" ht="42.75">
      <c r="A24" s="26" t="s">
        <v>131</v>
      </c>
      <c r="B24" s="31" t="s">
        <v>13</v>
      </c>
      <c r="C24" s="28">
        <f t="shared" ref="C24:H24" si="8">C25+C30+C32+C34</f>
        <v>456265.6</v>
      </c>
      <c r="D24" s="28">
        <f t="shared" si="8"/>
        <v>322600</v>
      </c>
      <c r="E24" s="28">
        <f t="shared" si="8"/>
        <v>133665.60000000001</v>
      </c>
      <c r="F24" s="28">
        <f t="shared" si="8"/>
        <v>456265.6</v>
      </c>
      <c r="G24" s="28">
        <f t="shared" si="8"/>
        <v>322600</v>
      </c>
      <c r="H24" s="28">
        <f t="shared" si="8"/>
        <v>133665.60000000001</v>
      </c>
      <c r="I24" s="29">
        <f t="shared" si="1"/>
        <v>100</v>
      </c>
    </row>
    <row r="25" spans="1:9" ht="39" customHeight="1">
      <c r="A25" s="2"/>
      <c r="B25" s="16" t="s">
        <v>38</v>
      </c>
      <c r="C25" s="5">
        <f>C26+C27+C28+C29</f>
        <v>126665.60000000001</v>
      </c>
      <c r="D25" s="5">
        <f t="shared" ref="D25:H25" si="9">D26+D27+D28+D29</f>
        <v>0</v>
      </c>
      <c r="E25" s="5">
        <f t="shared" si="9"/>
        <v>126665.60000000001</v>
      </c>
      <c r="F25" s="5">
        <f t="shared" si="9"/>
        <v>126665.60000000001</v>
      </c>
      <c r="G25" s="5">
        <f t="shared" si="9"/>
        <v>0</v>
      </c>
      <c r="H25" s="5">
        <f t="shared" si="9"/>
        <v>126665.60000000001</v>
      </c>
      <c r="I25" s="12">
        <f t="shared" si="1"/>
        <v>100</v>
      </c>
    </row>
    <row r="26" spans="1:9" ht="25.5">
      <c r="A26" s="2"/>
      <c r="B26" s="17" t="s">
        <v>39</v>
      </c>
      <c r="C26" s="7">
        <v>103665.60000000001</v>
      </c>
      <c r="D26" s="7">
        <v>0</v>
      </c>
      <c r="E26" s="7">
        <v>103665.60000000001</v>
      </c>
      <c r="F26" s="7">
        <v>103665.60000000001</v>
      </c>
      <c r="G26" s="7">
        <v>0</v>
      </c>
      <c r="H26" s="7">
        <v>103665.60000000001</v>
      </c>
      <c r="I26" s="15">
        <f t="shared" si="1"/>
        <v>100</v>
      </c>
    </row>
    <row r="27" spans="1:9" ht="55.5" customHeight="1">
      <c r="A27" s="2"/>
      <c r="B27" s="17" t="s">
        <v>40</v>
      </c>
      <c r="C27" s="7">
        <v>7000</v>
      </c>
      <c r="D27" s="7">
        <v>0</v>
      </c>
      <c r="E27" s="7">
        <v>7000</v>
      </c>
      <c r="F27" s="7">
        <v>7000</v>
      </c>
      <c r="G27" s="7">
        <v>0</v>
      </c>
      <c r="H27" s="7">
        <v>7000</v>
      </c>
      <c r="I27" s="15">
        <f t="shared" si="1"/>
        <v>100</v>
      </c>
    </row>
    <row r="28" spans="1:9" ht="45.75" customHeight="1">
      <c r="A28" s="2"/>
      <c r="B28" s="17" t="s">
        <v>41</v>
      </c>
      <c r="C28" s="7">
        <v>6000</v>
      </c>
      <c r="D28" s="7">
        <v>0</v>
      </c>
      <c r="E28" s="7">
        <v>6000</v>
      </c>
      <c r="F28" s="7">
        <v>6000</v>
      </c>
      <c r="G28" s="7">
        <v>0</v>
      </c>
      <c r="H28" s="7">
        <v>6000</v>
      </c>
      <c r="I28" s="15">
        <f t="shared" si="1"/>
        <v>100</v>
      </c>
    </row>
    <row r="29" spans="1:9" ht="45.75" customHeight="1">
      <c r="A29" s="2"/>
      <c r="B29" s="17" t="s">
        <v>42</v>
      </c>
      <c r="C29" s="7">
        <v>10000</v>
      </c>
      <c r="D29" s="7">
        <v>0</v>
      </c>
      <c r="E29" s="7">
        <v>10000</v>
      </c>
      <c r="F29" s="7">
        <v>10000</v>
      </c>
      <c r="G29" s="7">
        <v>0</v>
      </c>
      <c r="H29" s="7">
        <v>10000</v>
      </c>
      <c r="I29" s="15">
        <f t="shared" si="1"/>
        <v>100</v>
      </c>
    </row>
    <row r="30" spans="1:9" ht="63.75" customHeight="1">
      <c r="A30" s="2"/>
      <c r="B30" s="16" t="s">
        <v>43</v>
      </c>
      <c r="C30" s="6">
        <f>C31</f>
        <v>7000</v>
      </c>
      <c r="D30" s="6">
        <f t="shared" ref="D30:H30" si="10">D31</f>
        <v>0</v>
      </c>
      <c r="E30" s="6">
        <f t="shared" si="10"/>
        <v>7000</v>
      </c>
      <c r="F30" s="6">
        <f t="shared" si="10"/>
        <v>7000</v>
      </c>
      <c r="G30" s="6">
        <f t="shared" si="10"/>
        <v>0</v>
      </c>
      <c r="H30" s="6">
        <f t="shared" si="10"/>
        <v>7000</v>
      </c>
      <c r="I30" s="10">
        <f t="shared" si="1"/>
        <v>100</v>
      </c>
    </row>
    <row r="31" spans="1:9" ht="36.75" customHeight="1">
      <c r="A31" s="2"/>
      <c r="B31" s="17" t="s">
        <v>44</v>
      </c>
      <c r="C31" s="7">
        <v>7000</v>
      </c>
      <c r="D31" s="7">
        <v>0</v>
      </c>
      <c r="E31" s="7">
        <v>7000</v>
      </c>
      <c r="F31" s="7">
        <v>7000</v>
      </c>
      <c r="G31" s="7">
        <v>0</v>
      </c>
      <c r="H31" s="7">
        <v>7000</v>
      </c>
      <c r="I31" s="15">
        <f t="shared" si="1"/>
        <v>100</v>
      </c>
    </row>
    <row r="32" spans="1:9" ht="63.75" customHeight="1">
      <c r="A32" s="2"/>
      <c r="B32" s="16" t="s">
        <v>45</v>
      </c>
      <c r="C32" s="5">
        <f>C33</f>
        <v>321600</v>
      </c>
      <c r="D32" s="5">
        <f t="shared" ref="D32:H32" si="11">D33</f>
        <v>321600</v>
      </c>
      <c r="E32" s="5">
        <f t="shared" si="11"/>
        <v>0</v>
      </c>
      <c r="F32" s="5">
        <f t="shared" si="11"/>
        <v>321600</v>
      </c>
      <c r="G32" s="5">
        <f t="shared" si="11"/>
        <v>321600</v>
      </c>
      <c r="H32" s="5">
        <f t="shared" si="11"/>
        <v>0</v>
      </c>
      <c r="I32" s="12">
        <f t="shared" si="1"/>
        <v>100</v>
      </c>
    </row>
    <row r="33" spans="1:9" ht="58.5" customHeight="1">
      <c r="A33" s="2"/>
      <c r="B33" s="17" t="s">
        <v>47</v>
      </c>
      <c r="C33" s="7">
        <v>321600</v>
      </c>
      <c r="D33" s="7">
        <v>321600</v>
      </c>
      <c r="E33" s="7">
        <v>0</v>
      </c>
      <c r="F33" s="7">
        <v>321600</v>
      </c>
      <c r="G33" s="7">
        <v>321600</v>
      </c>
      <c r="H33" s="7">
        <v>0</v>
      </c>
      <c r="I33" s="15">
        <f t="shared" si="1"/>
        <v>100</v>
      </c>
    </row>
    <row r="34" spans="1:9" ht="27.75" customHeight="1">
      <c r="A34" s="2"/>
      <c r="B34" s="17" t="s">
        <v>46</v>
      </c>
      <c r="C34" s="7">
        <v>1000</v>
      </c>
      <c r="D34" s="7">
        <v>1000</v>
      </c>
      <c r="E34" s="7">
        <v>0</v>
      </c>
      <c r="F34" s="7">
        <v>1000</v>
      </c>
      <c r="G34" s="7">
        <v>1000</v>
      </c>
      <c r="H34" s="7">
        <v>0</v>
      </c>
      <c r="I34" s="15">
        <f t="shared" si="1"/>
        <v>100</v>
      </c>
    </row>
    <row r="35" spans="1:9" ht="33" customHeight="1">
      <c r="A35" s="26" t="s">
        <v>132</v>
      </c>
      <c r="B35" s="30" t="s">
        <v>14</v>
      </c>
      <c r="C35" s="28">
        <f t="shared" ref="C35:H35" si="12">C36+C38</f>
        <v>1195639.1800000002</v>
      </c>
      <c r="D35" s="28">
        <f t="shared" si="12"/>
        <v>0</v>
      </c>
      <c r="E35" s="28">
        <f t="shared" si="12"/>
        <v>1195639.1800000002</v>
      </c>
      <c r="F35" s="28">
        <f t="shared" si="12"/>
        <v>1177679.67</v>
      </c>
      <c r="G35" s="28">
        <f t="shared" si="12"/>
        <v>0</v>
      </c>
      <c r="H35" s="28">
        <f t="shared" si="12"/>
        <v>1177679.67</v>
      </c>
      <c r="I35" s="29">
        <f t="shared" si="1"/>
        <v>98.497915566801666</v>
      </c>
    </row>
    <row r="36" spans="1:9" ht="38.25">
      <c r="A36" s="2"/>
      <c r="B36" s="36" t="s">
        <v>48</v>
      </c>
      <c r="C36" s="5">
        <f>C37</f>
        <v>854939.18</v>
      </c>
      <c r="D36" s="5">
        <f t="shared" ref="D36:H36" si="13">D37</f>
        <v>0</v>
      </c>
      <c r="E36" s="5">
        <f t="shared" si="13"/>
        <v>854939.18</v>
      </c>
      <c r="F36" s="5">
        <f t="shared" si="13"/>
        <v>852597</v>
      </c>
      <c r="G36" s="5">
        <f t="shared" si="13"/>
        <v>0</v>
      </c>
      <c r="H36" s="5">
        <f t="shared" si="13"/>
        <v>852597</v>
      </c>
      <c r="I36" s="12">
        <f t="shared" si="1"/>
        <v>99.726041330799688</v>
      </c>
    </row>
    <row r="37" spans="1:9" ht="51">
      <c r="A37" s="2"/>
      <c r="B37" s="9" t="s">
        <v>49</v>
      </c>
      <c r="C37" s="6">
        <v>854939.18</v>
      </c>
      <c r="D37" s="6">
        <v>0</v>
      </c>
      <c r="E37" s="6">
        <f>C37-D37</f>
        <v>854939.18</v>
      </c>
      <c r="F37" s="6">
        <v>852597</v>
      </c>
      <c r="G37" s="6">
        <v>0</v>
      </c>
      <c r="H37" s="6">
        <v>852597</v>
      </c>
      <c r="I37" s="10">
        <f t="shared" si="1"/>
        <v>99.726041330799688</v>
      </c>
    </row>
    <row r="38" spans="1:9" ht="50.25" customHeight="1">
      <c r="A38" s="18"/>
      <c r="B38" s="35" t="s">
        <v>50</v>
      </c>
      <c r="C38" s="5">
        <f>C39</f>
        <v>340700</v>
      </c>
      <c r="D38" s="5">
        <f t="shared" ref="D38:H38" si="14">D39</f>
        <v>0</v>
      </c>
      <c r="E38" s="5">
        <f t="shared" si="14"/>
        <v>340700</v>
      </c>
      <c r="F38" s="5">
        <f t="shared" si="14"/>
        <v>325082.67</v>
      </c>
      <c r="G38" s="5">
        <f t="shared" si="14"/>
        <v>0</v>
      </c>
      <c r="H38" s="5">
        <f t="shared" si="14"/>
        <v>325082.67</v>
      </c>
      <c r="I38" s="12">
        <f t="shared" si="1"/>
        <v>95.416105077781026</v>
      </c>
    </row>
    <row r="39" spans="1:9" ht="39.75" customHeight="1">
      <c r="A39" s="11"/>
      <c r="B39" s="9" t="s">
        <v>51</v>
      </c>
      <c r="C39" s="7">
        <v>340700</v>
      </c>
      <c r="D39" s="7">
        <v>0</v>
      </c>
      <c r="E39" s="7">
        <v>340700</v>
      </c>
      <c r="F39" s="7">
        <v>325082.67</v>
      </c>
      <c r="G39" s="7">
        <v>0</v>
      </c>
      <c r="H39" s="7">
        <v>325082.67</v>
      </c>
      <c r="I39" s="15">
        <f t="shared" si="1"/>
        <v>95.416105077781026</v>
      </c>
    </row>
    <row r="40" spans="1:9" ht="37.5" customHeight="1">
      <c r="A40" s="26" t="s">
        <v>133</v>
      </c>
      <c r="B40" s="30" t="s">
        <v>15</v>
      </c>
      <c r="C40" s="28">
        <f t="shared" ref="C40:H40" si="15">C41</f>
        <v>36790617.699999996</v>
      </c>
      <c r="D40" s="28">
        <f t="shared" si="15"/>
        <v>29026623.920000002</v>
      </c>
      <c r="E40" s="28">
        <f t="shared" si="15"/>
        <v>7763993.7799999975</v>
      </c>
      <c r="F40" s="28">
        <f t="shared" si="15"/>
        <v>25710836.420000002</v>
      </c>
      <c r="G40" s="28">
        <f t="shared" si="15"/>
        <v>18242729.539999999</v>
      </c>
      <c r="H40" s="28">
        <f t="shared" si="15"/>
        <v>7468106.8800000008</v>
      </c>
      <c r="I40" s="29">
        <f t="shared" si="1"/>
        <v>69.884220563113857</v>
      </c>
    </row>
    <row r="41" spans="1:9" ht="37.5" customHeight="1">
      <c r="A41" s="2"/>
      <c r="B41" s="35" t="s">
        <v>52</v>
      </c>
      <c r="C41" s="5">
        <f t="shared" ref="C41:H41" si="16">C42+C43</f>
        <v>36790617.699999996</v>
      </c>
      <c r="D41" s="5">
        <f t="shared" si="16"/>
        <v>29026623.920000002</v>
      </c>
      <c r="E41" s="5">
        <f t="shared" si="16"/>
        <v>7763993.7799999975</v>
      </c>
      <c r="F41" s="5">
        <f t="shared" si="16"/>
        <v>25710836.420000002</v>
      </c>
      <c r="G41" s="5">
        <f t="shared" si="16"/>
        <v>18242729.539999999</v>
      </c>
      <c r="H41" s="5">
        <f t="shared" si="16"/>
        <v>7468106.8800000008</v>
      </c>
      <c r="I41" s="12">
        <f t="shared" si="1"/>
        <v>69.884220563113857</v>
      </c>
    </row>
    <row r="42" spans="1:9" ht="37.5" customHeight="1">
      <c r="A42" s="2"/>
      <c r="B42" s="9" t="s">
        <v>53</v>
      </c>
      <c r="C42" s="7">
        <v>33491385.879999999</v>
      </c>
      <c r="D42" s="7">
        <v>25737289.800000001</v>
      </c>
      <c r="E42" s="7">
        <f>C42-D42</f>
        <v>7754096.0799999982</v>
      </c>
      <c r="F42" s="7">
        <v>22411604.600000001</v>
      </c>
      <c r="G42" s="7">
        <v>14953395.42</v>
      </c>
      <c r="H42" s="7">
        <f>F42-G42</f>
        <v>7458209.1800000016</v>
      </c>
      <c r="I42" s="15">
        <f t="shared" si="1"/>
        <v>66.917519269883385</v>
      </c>
    </row>
    <row r="43" spans="1:9" ht="37.5" customHeight="1">
      <c r="A43" s="2"/>
      <c r="B43" s="9" t="s">
        <v>54</v>
      </c>
      <c r="C43" s="7">
        <v>3299231.82</v>
      </c>
      <c r="D43" s="7">
        <v>3289334.12</v>
      </c>
      <c r="E43" s="7">
        <f>C43-D43</f>
        <v>9897.6999999997206</v>
      </c>
      <c r="F43" s="7">
        <v>3299231.82</v>
      </c>
      <c r="G43" s="7">
        <v>3289334.12</v>
      </c>
      <c r="H43" s="7">
        <f>F43-G43</f>
        <v>9897.6999999997206</v>
      </c>
      <c r="I43" s="15">
        <f t="shared" si="1"/>
        <v>100</v>
      </c>
    </row>
    <row r="44" spans="1:9" ht="47.25" customHeight="1">
      <c r="A44" s="26" t="s">
        <v>134</v>
      </c>
      <c r="B44" s="32" t="s">
        <v>121</v>
      </c>
      <c r="C44" s="28">
        <f>C45+C47</f>
        <v>33123650.77</v>
      </c>
      <c r="D44" s="28">
        <f t="shared" ref="D44:H44" si="17">D45+D47</f>
        <v>28441465.370000001</v>
      </c>
      <c r="E44" s="28">
        <f t="shared" si="17"/>
        <v>4682185.3999999985</v>
      </c>
      <c r="F44" s="28">
        <f t="shared" si="17"/>
        <v>32981770.68</v>
      </c>
      <c r="G44" s="28">
        <f t="shared" si="17"/>
        <v>28321087.32</v>
      </c>
      <c r="H44" s="28">
        <f t="shared" si="17"/>
        <v>4660683.3599999994</v>
      </c>
      <c r="I44" s="12">
        <f t="shared" si="1"/>
        <v>99.571665300467117</v>
      </c>
    </row>
    <row r="45" spans="1:9" ht="37.5" customHeight="1">
      <c r="A45" s="2"/>
      <c r="B45" s="37" t="s">
        <v>118</v>
      </c>
      <c r="C45" s="5">
        <f>C46</f>
        <v>4503596.3</v>
      </c>
      <c r="D45" s="5">
        <f t="shared" ref="D45:H45" si="18">D46</f>
        <v>4440165.37</v>
      </c>
      <c r="E45" s="5">
        <f t="shared" si="18"/>
        <v>63430.929999999702</v>
      </c>
      <c r="F45" s="5">
        <f t="shared" si="18"/>
        <v>4503596.3</v>
      </c>
      <c r="G45" s="5">
        <f t="shared" si="18"/>
        <v>4440165.37</v>
      </c>
      <c r="H45" s="5">
        <f t="shared" si="18"/>
        <v>63430.929999999702</v>
      </c>
      <c r="I45" s="12">
        <f t="shared" si="1"/>
        <v>100</v>
      </c>
    </row>
    <row r="46" spans="1:9" ht="37.5" customHeight="1">
      <c r="A46" s="2"/>
      <c r="B46" s="23" t="s">
        <v>92</v>
      </c>
      <c r="C46" s="7">
        <v>4503596.3</v>
      </c>
      <c r="D46" s="7">
        <v>4440165.37</v>
      </c>
      <c r="E46" s="7">
        <f>C46-D46</f>
        <v>63430.929999999702</v>
      </c>
      <c r="F46" s="7">
        <v>4503596.3</v>
      </c>
      <c r="G46" s="7">
        <v>4440165.37</v>
      </c>
      <c r="H46" s="7">
        <f>F46-G46</f>
        <v>63430.929999999702</v>
      </c>
      <c r="I46" s="15">
        <f t="shared" si="1"/>
        <v>100</v>
      </c>
    </row>
    <row r="47" spans="1:9" ht="37.5" customHeight="1">
      <c r="A47" s="2"/>
      <c r="B47" s="37" t="s">
        <v>119</v>
      </c>
      <c r="C47" s="5">
        <f>C48+C49</f>
        <v>28620054.469999999</v>
      </c>
      <c r="D47" s="5">
        <f t="shared" ref="D47:H47" si="19">D48+D49</f>
        <v>24001300</v>
      </c>
      <c r="E47" s="5">
        <f t="shared" si="19"/>
        <v>4618754.4699999988</v>
      </c>
      <c r="F47" s="5">
        <f t="shared" si="19"/>
        <v>28478174.379999999</v>
      </c>
      <c r="G47" s="5">
        <f t="shared" si="19"/>
        <v>23880921.949999999</v>
      </c>
      <c r="H47" s="5">
        <f t="shared" si="19"/>
        <v>4597252.43</v>
      </c>
      <c r="I47" s="12">
        <f t="shared" si="1"/>
        <v>99.504263382347077</v>
      </c>
    </row>
    <row r="48" spans="1:9" ht="37.5" customHeight="1">
      <c r="A48" s="2"/>
      <c r="B48" s="24" t="s">
        <v>93</v>
      </c>
      <c r="C48" s="7">
        <v>22883354.469999999</v>
      </c>
      <c r="D48" s="7">
        <v>18264600</v>
      </c>
      <c r="E48" s="7">
        <f>C48-D48</f>
        <v>4618754.4699999988</v>
      </c>
      <c r="F48" s="7">
        <v>22741474.379999999</v>
      </c>
      <c r="G48" s="7">
        <v>18144221.949999999</v>
      </c>
      <c r="H48" s="7">
        <f>F48-G48</f>
        <v>4597252.43</v>
      </c>
      <c r="I48" s="15">
        <f t="shared" si="1"/>
        <v>99.379985612747447</v>
      </c>
    </row>
    <row r="49" spans="1:9" ht="37.5" customHeight="1">
      <c r="A49" s="2"/>
      <c r="B49" s="9" t="s">
        <v>122</v>
      </c>
      <c r="C49" s="6">
        <v>5736700</v>
      </c>
      <c r="D49" s="6">
        <v>5736700</v>
      </c>
      <c r="E49" s="6">
        <v>0</v>
      </c>
      <c r="F49" s="6">
        <v>5736700</v>
      </c>
      <c r="G49" s="6">
        <v>5736700</v>
      </c>
      <c r="H49" s="6">
        <v>0</v>
      </c>
      <c r="I49" s="10">
        <f t="shared" si="1"/>
        <v>100</v>
      </c>
    </row>
    <row r="50" spans="1:9" ht="28.5">
      <c r="A50" s="26" t="s">
        <v>135</v>
      </c>
      <c r="B50" s="31" t="s">
        <v>16</v>
      </c>
      <c r="C50" s="28">
        <f t="shared" ref="C50:H50" si="20">C51</f>
        <v>3448261</v>
      </c>
      <c r="D50" s="28">
        <f t="shared" si="20"/>
        <v>3278100</v>
      </c>
      <c r="E50" s="28">
        <f t="shared" si="20"/>
        <v>170161</v>
      </c>
      <c r="F50" s="28">
        <f t="shared" si="20"/>
        <v>3447322.49</v>
      </c>
      <c r="G50" s="28">
        <f t="shared" si="20"/>
        <v>3278100</v>
      </c>
      <c r="H50" s="28">
        <f t="shared" si="20"/>
        <v>169222.49000000022</v>
      </c>
      <c r="I50" s="29">
        <f t="shared" si="1"/>
        <v>99.972783092695138</v>
      </c>
    </row>
    <row r="51" spans="1:9" ht="38.25">
      <c r="A51" s="2"/>
      <c r="B51" s="35" t="s">
        <v>55</v>
      </c>
      <c r="C51" s="5">
        <f t="shared" ref="C51:H51" si="21">C52+C53</f>
        <v>3448261</v>
      </c>
      <c r="D51" s="5">
        <f t="shared" si="21"/>
        <v>3278100</v>
      </c>
      <c r="E51" s="5">
        <f t="shared" si="21"/>
        <v>170161</v>
      </c>
      <c r="F51" s="5">
        <f t="shared" si="21"/>
        <v>3447322.49</v>
      </c>
      <c r="G51" s="5">
        <f t="shared" si="21"/>
        <v>3278100</v>
      </c>
      <c r="H51" s="5">
        <f t="shared" si="21"/>
        <v>169222.49000000022</v>
      </c>
      <c r="I51" s="12">
        <f t="shared" si="1"/>
        <v>99.972783092695138</v>
      </c>
    </row>
    <row r="52" spans="1:9" ht="38.25">
      <c r="A52" s="2"/>
      <c r="B52" s="9" t="s">
        <v>56</v>
      </c>
      <c r="C52" s="7">
        <v>3447323</v>
      </c>
      <c r="D52" s="7">
        <v>3278100</v>
      </c>
      <c r="E52" s="7">
        <f>C52-D52</f>
        <v>169223</v>
      </c>
      <c r="F52" s="7">
        <v>3447322.49</v>
      </c>
      <c r="G52" s="7">
        <v>3278100</v>
      </c>
      <c r="H52" s="7">
        <f>F52-G52</f>
        <v>169222.49000000022</v>
      </c>
      <c r="I52" s="15">
        <f t="shared" si="1"/>
        <v>99.999985205911955</v>
      </c>
    </row>
    <row r="53" spans="1:9" ht="38.25">
      <c r="A53" s="2"/>
      <c r="B53" s="9" t="s">
        <v>57</v>
      </c>
      <c r="C53" s="7">
        <v>938</v>
      </c>
      <c r="D53" s="7">
        <v>0</v>
      </c>
      <c r="E53" s="7">
        <v>938</v>
      </c>
      <c r="F53" s="7">
        <v>0</v>
      </c>
      <c r="G53" s="7">
        <v>0</v>
      </c>
      <c r="H53" s="7">
        <v>0</v>
      </c>
      <c r="I53" s="15">
        <f t="shared" si="1"/>
        <v>0</v>
      </c>
    </row>
    <row r="54" spans="1:9" ht="28.5">
      <c r="A54" s="26" t="s">
        <v>136</v>
      </c>
      <c r="B54" s="31" t="s">
        <v>17</v>
      </c>
      <c r="C54" s="28">
        <f>C55</f>
        <v>31311806.920000002</v>
      </c>
      <c r="D54" s="28">
        <f t="shared" ref="D54:H54" si="22">D55</f>
        <v>14073666.82</v>
      </c>
      <c r="E54" s="28">
        <f t="shared" si="22"/>
        <v>17238140.100000001</v>
      </c>
      <c r="F54" s="28">
        <f t="shared" si="22"/>
        <v>31141015.57</v>
      </c>
      <c r="G54" s="28">
        <f t="shared" si="22"/>
        <v>14073493.25</v>
      </c>
      <c r="H54" s="28">
        <f t="shared" si="22"/>
        <v>17067522.32</v>
      </c>
      <c r="I54" s="29">
        <f t="shared" si="1"/>
        <v>99.454546489647285</v>
      </c>
    </row>
    <row r="55" spans="1:9" ht="38.25">
      <c r="A55" s="2"/>
      <c r="B55" s="35" t="s">
        <v>59</v>
      </c>
      <c r="C55" s="5">
        <f>C56+C57+C58+C59+C60+C61+C62</f>
        <v>31311806.920000002</v>
      </c>
      <c r="D55" s="5">
        <f t="shared" ref="D55:H55" si="23">D56+D57+D58+D59+D60+D61+D62</f>
        <v>14073666.82</v>
      </c>
      <c r="E55" s="5">
        <f t="shared" si="23"/>
        <v>17238140.100000001</v>
      </c>
      <c r="F55" s="5">
        <f t="shared" si="23"/>
        <v>31141015.57</v>
      </c>
      <c r="G55" s="5">
        <f t="shared" si="23"/>
        <v>14073493.25</v>
      </c>
      <c r="H55" s="5">
        <f t="shared" si="23"/>
        <v>17067522.32</v>
      </c>
      <c r="I55" s="12">
        <f t="shared" si="1"/>
        <v>99.454546489647285</v>
      </c>
    </row>
    <row r="56" spans="1:9" ht="38.25">
      <c r="A56" s="2"/>
      <c r="B56" s="9" t="s">
        <v>58</v>
      </c>
      <c r="C56" s="7">
        <v>4040687</v>
      </c>
      <c r="D56" s="7">
        <v>0</v>
      </c>
      <c r="E56" s="7">
        <f t="shared" ref="E56:E57" si="24">C56-D56</f>
        <v>4040687</v>
      </c>
      <c r="F56" s="7">
        <v>4040687</v>
      </c>
      <c r="G56" s="7">
        <v>0</v>
      </c>
      <c r="H56" s="7">
        <f t="shared" ref="H56:H57" si="25">F56-G56</f>
        <v>4040687</v>
      </c>
      <c r="I56" s="15">
        <f t="shared" si="1"/>
        <v>100</v>
      </c>
    </row>
    <row r="57" spans="1:9" ht="15.75">
      <c r="A57" s="2"/>
      <c r="B57" s="9" t="s">
        <v>60</v>
      </c>
      <c r="C57" s="7">
        <v>186100</v>
      </c>
      <c r="D57" s="7">
        <v>0</v>
      </c>
      <c r="E57" s="7">
        <f t="shared" si="24"/>
        <v>186100</v>
      </c>
      <c r="F57" s="7">
        <v>186100</v>
      </c>
      <c r="G57" s="7">
        <v>0</v>
      </c>
      <c r="H57" s="7">
        <f t="shared" si="25"/>
        <v>186100</v>
      </c>
      <c r="I57" s="15">
        <f t="shared" si="1"/>
        <v>100</v>
      </c>
    </row>
    <row r="58" spans="1:9" ht="25.5">
      <c r="A58" s="2"/>
      <c r="B58" s="9" t="s">
        <v>61</v>
      </c>
      <c r="C58" s="7">
        <v>1537518.55</v>
      </c>
      <c r="D58" s="7">
        <v>1460650</v>
      </c>
      <c r="E58" s="7">
        <f>C58-D58</f>
        <v>76868.550000000047</v>
      </c>
      <c r="F58" s="7">
        <v>1537370.95</v>
      </c>
      <c r="G58" s="7">
        <v>1460502.4</v>
      </c>
      <c r="H58" s="7">
        <f>F58-G58</f>
        <v>76868.550000000047</v>
      </c>
      <c r="I58" s="15">
        <f t="shared" si="1"/>
        <v>99.990400115822979</v>
      </c>
    </row>
    <row r="59" spans="1:9" ht="25.5">
      <c r="A59" s="2"/>
      <c r="B59" s="9" t="s">
        <v>62</v>
      </c>
      <c r="C59" s="7">
        <v>12103228.51</v>
      </c>
      <c r="D59" s="7">
        <v>0</v>
      </c>
      <c r="E59" s="7">
        <v>12103228.51</v>
      </c>
      <c r="F59" s="7">
        <v>11956602.82</v>
      </c>
      <c r="G59" s="7">
        <v>0</v>
      </c>
      <c r="H59" s="7">
        <v>11956602.82</v>
      </c>
      <c r="I59" s="15">
        <f t="shared" si="1"/>
        <v>98.788540678391286</v>
      </c>
    </row>
    <row r="60" spans="1:9" ht="25.5">
      <c r="A60" s="2"/>
      <c r="B60" s="9" t="s">
        <v>63</v>
      </c>
      <c r="C60" s="7">
        <v>207359.21</v>
      </c>
      <c r="D60" s="7">
        <v>0</v>
      </c>
      <c r="E60" s="7">
        <v>207359.21</v>
      </c>
      <c r="F60" s="7">
        <v>199635</v>
      </c>
      <c r="G60" s="7">
        <v>0</v>
      </c>
      <c r="H60" s="7">
        <v>199635</v>
      </c>
      <c r="I60" s="15">
        <f t="shared" si="1"/>
        <v>96.274961695697044</v>
      </c>
    </row>
    <row r="61" spans="1:9" ht="38.25">
      <c r="A61" s="2"/>
      <c r="B61" s="9" t="s">
        <v>123</v>
      </c>
      <c r="C61" s="7">
        <v>3041494.19</v>
      </c>
      <c r="D61" s="7">
        <v>3000000</v>
      </c>
      <c r="E61" s="7">
        <f>C61-D61</f>
        <v>41494.189999999944</v>
      </c>
      <c r="F61" s="7">
        <v>3041494.19</v>
      </c>
      <c r="G61" s="7">
        <v>3000000</v>
      </c>
      <c r="H61" s="7">
        <f>F61-G61</f>
        <v>41494.189999999944</v>
      </c>
      <c r="I61" s="15">
        <f t="shared" si="1"/>
        <v>100</v>
      </c>
    </row>
    <row r="62" spans="1:9" ht="25.5">
      <c r="A62" s="2"/>
      <c r="B62" s="9" t="s">
        <v>64</v>
      </c>
      <c r="C62" s="7">
        <v>10195419.460000001</v>
      </c>
      <c r="D62" s="7">
        <v>9613016.8200000003</v>
      </c>
      <c r="E62" s="7">
        <f>C62-D62</f>
        <v>582402.6400000006</v>
      </c>
      <c r="F62" s="7">
        <v>10179125.609999999</v>
      </c>
      <c r="G62" s="7">
        <v>9612990.8499999996</v>
      </c>
      <c r="H62" s="7">
        <f>F62-G62</f>
        <v>566134.75999999978</v>
      </c>
      <c r="I62" s="15">
        <f t="shared" si="1"/>
        <v>99.840184603841678</v>
      </c>
    </row>
    <row r="63" spans="1:9" ht="28.5">
      <c r="A63" s="26" t="s">
        <v>137</v>
      </c>
      <c r="B63" s="31" t="s">
        <v>18</v>
      </c>
      <c r="C63" s="28">
        <f>C64</f>
        <v>2489274</v>
      </c>
      <c r="D63" s="28">
        <f t="shared" ref="D63:H63" si="26">D64</f>
        <v>2165999.7000000002</v>
      </c>
      <c r="E63" s="28">
        <f t="shared" si="26"/>
        <v>323274.29999999981</v>
      </c>
      <c r="F63" s="28">
        <f t="shared" si="26"/>
        <v>2456812.5700000003</v>
      </c>
      <c r="G63" s="28">
        <f t="shared" si="26"/>
        <v>2165999.7000000002</v>
      </c>
      <c r="H63" s="28">
        <f t="shared" si="26"/>
        <v>290812.87</v>
      </c>
      <c r="I63" s="29">
        <f t="shared" si="1"/>
        <v>98.695947894848075</v>
      </c>
    </row>
    <row r="64" spans="1:9" ht="38.25">
      <c r="A64" s="2"/>
      <c r="B64" s="35" t="s">
        <v>65</v>
      </c>
      <c r="C64" s="5">
        <f>C65+C66</f>
        <v>2489274</v>
      </c>
      <c r="D64" s="5">
        <f t="shared" ref="D64:H64" si="27">D65+D66</f>
        <v>2165999.7000000002</v>
      </c>
      <c r="E64" s="5">
        <f t="shared" si="27"/>
        <v>323274.29999999981</v>
      </c>
      <c r="F64" s="5">
        <f t="shared" si="27"/>
        <v>2456812.5700000003</v>
      </c>
      <c r="G64" s="5">
        <f t="shared" si="27"/>
        <v>2165999.7000000002</v>
      </c>
      <c r="H64" s="5">
        <f t="shared" si="27"/>
        <v>290812.87</v>
      </c>
      <c r="I64" s="12">
        <f t="shared" si="1"/>
        <v>98.695947894848075</v>
      </c>
    </row>
    <row r="65" spans="1:9" ht="25.5">
      <c r="A65" s="2"/>
      <c r="B65" s="9" t="s">
        <v>66</v>
      </c>
      <c r="C65" s="7">
        <v>209274</v>
      </c>
      <c r="D65" s="7">
        <v>0</v>
      </c>
      <c r="E65" s="7">
        <v>209274</v>
      </c>
      <c r="F65" s="7">
        <v>176812.87</v>
      </c>
      <c r="G65" s="7">
        <v>0</v>
      </c>
      <c r="H65" s="7">
        <v>176812.87</v>
      </c>
      <c r="I65" s="15">
        <f t="shared" si="1"/>
        <v>84.488694247732639</v>
      </c>
    </row>
    <row r="66" spans="1:9" ht="60" customHeight="1">
      <c r="A66" s="2"/>
      <c r="B66" s="9" t="s">
        <v>124</v>
      </c>
      <c r="C66" s="7">
        <v>2280000</v>
      </c>
      <c r="D66" s="7">
        <v>2165999.7000000002</v>
      </c>
      <c r="E66" s="7">
        <f>C66-D66</f>
        <v>114000.29999999981</v>
      </c>
      <c r="F66" s="7">
        <v>2279999.7000000002</v>
      </c>
      <c r="G66" s="7">
        <v>2165999.7000000002</v>
      </c>
      <c r="H66" s="7">
        <f>F66-G66</f>
        <v>114000</v>
      </c>
      <c r="I66" s="15">
        <f t="shared" si="1"/>
        <v>99.999986842105272</v>
      </c>
    </row>
    <row r="67" spans="1:9" ht="28.5">
      <c r="A67" s="26" t="s">
        <v>138</v>
      </c>
      <c r="B67" s="31" t="s">
        <v>19</v>
      </c>
      <c r="C67" s="28">
        <f t="shared" ref="C67:H67" si="28">C68+C70</f>
        <v>129000</v>
      </c>
      <c r="D67" s="28">
        <f t="shared" si="28"/>
        <v>57600</v>
      </c>
      <c r="E67" s="28">
        <f t="shared" si="28"/>
        <v>71400</v>
      </c>
      <c r="F67" s="28">
        <f t="shared" si="28"/>
        <v>125530.16</v>
      </c>
      <c r="G67" s="28">
        <f t="shared" si="28"/>
        <v>57600</v>
      </c>
      <c r="H67" s="28">
        <f t="shared" si="28"/>
        <v>67930.16</v>
      </c>
      <c r="I67" s="29">
        <f t="shared" si="1"/>
        <v>97.310201550387603</v>
      </c>
    </row>
    <row r="68" spans="1:9" ht="51">
      <c r="A68" s="2"/>
      <c r="B68" s="35" t="s">
        <v>67</v>
      </c>
      <c r="C68" s="5">
        <f t="shared" ref="C68:H68" si="29">C69</f>
        <v>71400</v>
      </c>
      <c r="D68" s="5">
        <f t="shared" si="29"/>
        <v>0</v>
      </c>
      <c r="E68" s="5">
        <f t="shared" si="29"/>
        <v>71400</v>
      </c>
      <c r="F68" s="5">
        <f t="shared" si="29"/>
        <v>67930.16</v>
      </c>
      <c r="G68" s="5">
        <f t="shared" si="29"/>
        <v>0</v>
      </c>
      <c r="H68" s="5">
        <f t="shared" si="29"/>
        <v>67930.16</v>
      </c>
      <c r="I68" s="12">
        <f t="shared" si="1"/>
        <v>95.140280112044834</v>
      </c>
    </row>
    <row r="69" spans="1:9" ht="25.5">
      <c r="A69" s="2"/>
      <c r="B69" s="9" t="s">
        <v>68</v>
      </c>
      <c r="C69" s="7">
        <v>71400</v>
      </c>
      <c r="D69" s="7">
        <v>0</v>
      </c>
      <c r="E69" s="7">
        <v>71400</v>
      </c>
      <c r="F69" s="7">
        <v>67930.16</v>
      </c>
      <c r="G69" s="7">
        <v>0</v>
      </c>
      <c r="H69" s="7">
        <v>67930.16</v>
      </c>
      <c r="I69" s="15">
        <f t="shared" si="1"/>
        <v>95.140280112044834</v>
      </c>
    </row>
    <row r="70" spans="1:9" ht="25.5">
      <c r="A70" s="2"/>
      <c r="B70" s="35" t="s">
        <v>69</v>
      </c>
      <c r="C70" s="5">
        <f>C71</f>
        <v>57600</v>
      </c>
      <c r="D70" s="5">
        <f t="shared" ref="D70:H70" si="30">D71</f>
        <v>57600</v>
      </c>
      <c r="E70" s="5">
        <f t="shared" si="30"/>
        <v>0</v>
      </c>
      <c r="F70" s="5">
        <f t="shared" si="30"/>
        <v>57600</v>
      </c>
      <c r="G70" s="5">
        <f t="shared" si="30"/>
        <v>57600</v>
      </c>
      <c r="H70" s="5">
        <f t="shared" si="30"/>
        <v>0</v>
      </c>
      <c r="I70" s="12">
        <f t="shared" si="1"/>
        <v>100</v>
      </c>
    </row>
    <row r="71" spans="1:9" ht="25.5">
      <c r="A71" s="2"/>
      <c r="B71" s="9" t="s">
        <v>70</v>
      </c>
      <c r="C71" s="7">
        <v>57600</v>
      </c>
      <c r="D71" s="7">
        <v>57600</v>
      </c>
      <c r="E71" s="7"/>
      <c r="F71" s="7">
        <v>57600</v>
      </c>
      <c r="G71" s="7">
        <v>57600</v>
      </c>
      <c r="H71" s="7"/>
      <c r="I71" s="15">
        <f t="shared" si="1"/>
        <v>100</v>
      </c>
    </row>
    <row r="72" spans="1:9" ht="23.25" customHeight="1">
      <c r="A72" s="26" t="s">
        <v>139</v>
      </c>
      <c r="B72" s="33" t="s">
        <v>20</v>
      </c>
      <c r="C72" s="28">
        <f>C73+C85+C87+C81</f>
        <v>178703048.28</v>
      </c>
      <c r="D72" s="28">
        <f t="shared" ref="D72:H72" si="31">D73+D85+D87+D81</f>
        <v>152615954.82999998</v>
      </c>
      <c r="E72" s="28">
        <f t="shared" si="31"/>
        <v>26087093.450000003</v>
      </c>
      <c r="F72" s="28">
        <f t="shared" si="31"/>
        <v>178254222.77000004</v>
      </c>
      <c r="G72" s="28">
        <f t="shared" si="31"/>
        <v>152398865.38999999</v>
      </c>
      <c r="H72" s="28">
        <f t="shared" si="31"/>
        <v>25855357.379999999</v>
      </c>
      <c r="I72" s="29">
        <f t="shared" si="1"/>
        <v>99.748842834904124</v>
      </c>
    </row>
    <row r="73" spans="1:9" ht="33.75" customHeight="1">
      <c r="A73" s="2"/>
      <c r="B73" s="35" t="s">
        <v>71</v>
      </c>
      <c r="C73" s="5">
        <f>C74+C75+C76+C77+C78+C79+C80</f>
        <v>161417483.78</v>
      </c>
      <c r="D73" s="5">
        <f t="shared" ref="D73:H73" si="32">D74+D75+D76+D77+D78+D79+D80</f>
        <v>140237950.50999999</v>
      </c>
      <c r="E73" s="5">
        <f t="shared" si="32"/>
        <v>21179533.270000003</v>
      </c>
      <c r="F73" s="5">
        <f t="shared" si="32"/>
        <v>161061288.97000003</v>
      </c>
      <c r="G73" s="5">
        <f t="shared" si="32"/>
        <v>140038800.38999999</v>
      </c>
      <c r="H73" s="5">
        <f t="shared" si="32"/>
        <v>21022488.579999998</v>
      </c>
      <c r="I73" s="12">
        <f t="shared" si="1"/>
        <v>99.779333191387479</v>
      </c>
    </row>
    <row r="74" spans="1:9" ht="33.75" customHeight="1">
      <c r="A74" s="2"/>
      <c r="B74" s="9" t="s">
        <v>72</v>
      </c>
      <c r="C74" s="7">
        <v>18101063.530000001</v>
      </c>
      <c r="D74" s="7">
        <v>705800</v>
      </c>
      <c r="E74" s="7">
        <f>C74-D74</f>
        <v>17395263.530000001</v>
      </c>
      <c r="F74" s="7">
        <v>18064697</v>
      </c>
      <c r="G74" s="7">
        <v>705800</v>
      </c>
      <c r="H74" s="7">
        <f>F74-G74</f>
        <v>17358897</v>
      </c>
      <c r="I74" s="15">
        <f t="shared" si="1"/>
        <v>99.799091749831561</v>
      </c>
    </row>
    <row r="75" spans="1:9" ht="45.75" customHeight="1">
      <c r="A75" s="2"/>
      <c r="B75" s="9" t="s">
        <v>73</v>
      </c>
      <c r="C75" s="7">
        <v>121446000</v>
      </c>
      <c r="D75" s="7">
        <v>121446000</v>
      </c>
      <c r="E75" s="7">
        <v>0</v>
      </c>
      <c r="F75" s="7">
        <v>121345898.51000001</v>
      </c>
      <c r="G75" s="7">
        <v>121345898.51000001</v>
      </c>
      <c r="H75" s="7">
        <v>0</v>
      </c>
      <c r="I75" s="15">
        <f t="shared" si="1"/>
        <v>99.917575309190923</v>
      </c>
    </row>
    <row r="76" spans="1:9" ht="53.25" customHeight="1">
      <c r="A76" s="2"/>
      <c r="B76" s="9" t="s">
        <v>125</v>
      </c>
      <c r="C76" s="7">
        <v>2395680</v>
      </c>
      <c r="D76" s="7">
        <v>2395680</v>
      </c>
      <c r="E76" s="7">
        <v>0</v>
      </c>
      <c r="F76" s="7">
        <v>2296703.7999999998</v>
      </c>
      <c r="G76" s="7">
        <v>2296703.7999999998</v>
      </c>
      <c r="H76" s="7">
        <v>0</v>
      </c>
      <c r="I76" s="15">
        <f t="shared" si="1"/>
        <v>95.868555065785074</v>
      </c>
    </row>
    <row r="77" spans="1:9" ht="37.5" customHeight="1">
      <c r="A77" s="2"/>
      <c r="B77" s="9" t="s">
        <v>126</v>
      </c>
      <c r="C77" s="7">
        <v>200000</v>
      </c>
      <c r="D77" s="7">
        <v>200000</v>
      </c>
      <c r="E77" s="7">
        <v>0</v>
      </c>
      <c r="F77" s="7">
        <v>200000</v>
      </c>
      <c r="G77" s="7">
        <v>200000</v>
      </c>
      <c r="H77" s="7">
        <v>0</v>
      </c>
      <c r="I77" s="15">
        <f t="shared" si="1"/>
        <v>100</v>
      </c>
    </row>
    <row r="78" spans="1:9" ht="27.75" customHeight="1">
      <c r="A78" s="2"/>
      <c r="B78" s="9" t="s">
        <v>74</v>
      </c>
      <c r="C78" s="7">
        <v>3875749.55</v>
      </c>
      <c r="D78" s="7">
        <v>2311250.5499999998</v>
      </c>
      <c r="E78" s="7">
        <f>C78-D78</f>
        <v>1564499</v>
      </c>
      <c r="F78" s="7">
        <v>3875298.36</v>
      </c>
      <c r="G78" s="7">
        <v>2311250.5499999998</v>
      </c>
      <c r="H78" s="7">
        <f>F78-G78</f>
        <v>1564047.81</v>
      </c>
      <c r="I78" s="15">
        <f t="shared" si="1"/>
        <v>99.988358638911535</v>
      </c>
    </row>
    <row r="79" spans="1:9" ht="33.75" customHeight="1">
      <c r="A79" s="2"/>
      <c r="B79" s="9" t="s">
        <v>75</v>
      </c>
      <c r="C79" s="7">
        <v>11642832</v>
      </c>
      <c r="D79" s="7">
        <v>11060691.4</v>
      </c>
      <c r="E79" s="7">
        <f>C79-D79</f>
        <v>582140.59999999963</v>
      </c>
      <c r="F79" s="7">
        <v>11642812</v>
      </c>
      <c r="G79" s="7">
        <v>11060671.4</v>
      </c>
      <c r="H79" s="7">
        <f>F79-G79</f>
        <v>582140.59999999963</v>
      </c>
      <c r="I79" s="15">
        <f t="shared" si="1"/>
        <v>99.999828220487942</v>
      </c>
    </row>
    <row r="80" spans="1:9" ht="33.75" customHeight="1">
      <c r="A80" s="2"/>
      <c r="B80" s="9" t="s">
        <v>76</v>
      </c>
      <c r="C80" s="7">
        <v>3756158.7</v>
      </c>
      <c r="D80" s="7">
        <v>2118528.56</v>
      </c>
      <c r="E80" s="7">
        <f>C80-D80</f>
        <v>1637630.1400000001</v>
      </c>
      <c r="F80" s="7">
        <v>3635879.3</v>
      </c>
      <c r="G80" s="7">
        <v>2118476.13</v>
      </c>
      <c r="H80" s="7">
        <f>F80-G80</f>
        <v>1517403.17</v>
      </c>
      <c r="I80" s="15">
        <f t="shared" si="1"/>
        <v>96.79780835671292</v>
      </c>
    </row>
    <row r="81" spans="1:9" ht="45" customHeight="1">
      <c r="A81" s="2"/>
      <c r="B81" s="35" t="s">
        <v>77</v>
      </c>
      <c r="C81" s="5">
        <f t="shared" ref="C81:H81" si="33">C82+C83+C84</f>
        <v>232000</v>
      </c>
      <c r="D81" s="5">
        <f t="shared" si="33"/>
        <v>0</v>
      </c>
      <c r="E81" s="5">
        <f t="shared" si="33"/>
        <v>232000</v>
      </c>
      <c r="F81" s="5">
        <f t="shared" si="33"/>
        <v>173921.6</v>
      </c>
      <c r="G81" s="5">
        <f t="shared" si="33"/>
        <v>0</v>
      </c>
      <c r="H81" s="5">
        <f t="shared" si="33"/>
        <v>173921.6</v>
      </c>
      <c r="I81" s="12">
        <f t="shared" si="1"/>
        <v>74.966206896551725</v>
      </c>
    </row>
    <row r="82" spans="1:9" ht="33.75" customHeight="1">
      <c r="A82" s="2"/>
      <c r="B82" s="9" t="s">
        <v>78</v>
      </c>
      <c r="C82" s="7">
        <v>102000</v>
      </c>
      <c r="D82" s="7">
        <v>0</v>
      </c>
      <c r="E82" s="7">
        <v>102000</v>
      </c>
      <c r="F82" s="7">
        <v>101952</v>
      </c>
      <c r="G82" s="7">
        <v>0</v>
      </c>
      <c r="H82" s="7">
        <v>101952</v>
      </c>
      <c r="I82" s="15">
        <f t="shared" si="1"/>
        <v>99.952941176470588</v>
      </c>
    </row>
    <row r="83" spans="1:9" ht="27" customHeight="1">
      <c r="A83" s="2"/>
      <c r="B83" s="9" t="s">
        <v>79</v>
      </c>
      <c r="C83" s="7">
        <v>70000</v>
      </c>
      <c r="D83" s="7">
        <v>0</v>
      </c>
      <c r="E83" s="7">
        <v>70000</v>
      </c>
      <c r="F83" s="7">
        <v>11969.6</v>
      </c>
      <c r="G83" s="7">
        <v>0</v>
      </c>
      <c r="H83" s="7">
        <v>11969.6</v>
      </c>
      <c r="I83" s="15">
        <f t="shared" si="1"/>
        <v>17.099428571428572</v>
      </c>
    </row>
    <row r="84" spans="1:9" ht="27" customHeight="1">
      <c r="A84" s="2"/>
      <c r="B84" s="9" t="s">
        <v>80</v>
      </c>
      <c r="C84" s="7">
        <v>60000</v>
      </c>
      <c r="D84" s="7">
        <v>0</v>
      </c>
      <c r="E84" s="7">
        <v>60000</v>
      </c>
      <c r="F84" s="7">
        <v>60000</v>
      </c>
      <c r="G84" s="7">
        <v>0</v>
      </c>
      <c r="H84" s="7">
        <v>60000</v>
      </c>
      <c r="I84" s="15">
        <f t="shared" si="1"/>
        <v>100</v>
      </c>
    </row>
    <row r="85" spans="1:9" ht="27" customHeight="1">
      <c r="A85" s="2"/>
      <c r="B85" s="35" t="s">
        <v>127</v>
      </c>
      <c r="C85" s="5">
        <f>C86</f>
        <v>12399060.5</v>
      </c>
      <c r="D85" s="5">
        <f t="shared" ref="D85:H85" si="34">D86</f>
        <v>11780004.32</v>
      </c>
      <c r="E85" s="5">
        <f t="shared" si="34"/>
        <v>619056.1799999997</v>
      </c>
      <c r="F85" s="5">
        <f t="shared" si="34"/>
        <v>12381121.18</v>
      </c>
      <c r="G85" s="5">
        <f t="shared" si="34"/>
        <v>11762065</v>
      </c>
      <c r="H85" s="5">
        <f t="shared" si="34"/>
        <v>619056.1799999997</v>
      </c>
      <c r="I85" s="12">
        <f t="shared" si="1"/>
        <v>99.855317102453043</v>
      </c>
    </row>
    <row r="86" spans="1:9" ht="27" customHeight="1">
      <c r="A86" s="2"/>
      <c r="B86" s="9" t="s">
        <v>128</v>
      </c>
      <c r="C86" s="7">
        <v>12399060.5</v>
      </c>
      <c r="D86" s="7">
        <v>11780004.32</v>
      </c>
      <c r="E86" s="7">
        <f>C86-D86</f>
        <v>619056.1799999997</v>
      </c>
      <c r="F86" s="7">
        <v>12381121.18</v>
      </c>
      <c r="G86" s="7">
        <v>11762065</v>
      </c>
      <c r="H86" s="7">
        <f>F86-G86</f>
        <v>619056.1799999997</v>
      </c>
      <c r="I86" s="15">
        <f t="shared" si="1"/>
        <v>99.855317102453043</v>
      </c>
    </row>
    <row r="87" spans="1:9" ht="33.75" customHeight="1">
      <c r="A87" s="2"/>
      <c r="B87" s="35" t="s">
        <v>81</v>
      </c>
      <c r="C87" s="5">
        <f t="shared" ref="C87:H87" si="35">C88</f>
        <v>4654504</v>
      </c>
      <c r="D87" s="5">
        <f t="shared" si="35"/>
        <v>598000</v>
      </c>
      <c r="E87" s="5">
        <f t="shared" si="35"/>
        <v>4056504</v>
      </c>
      <c r="F87" s="5">
        <f t="shared" si="35"/>
        <v>4637891.0199999996</v>
      </c>
      <c r="G87" s="5">
        <f t="shared" si="35"/>
        <v>598000</v>
      </c>
      <c r="H87" s="5">
        <f t="shared" si="35"/>
        <v>4039891.0199999996</v>
      </c>
      <c r="I87" s="12">
        <f t="shared" si="1"/>
        <v>99.643077328969952</v>
      </c>
    </row>
    <row r="88" spans="1:9" ht="18.75" customHeight="1">
      <c r="A88" s="2"/>
      <c r="B88" s="9" t="s">
        <v>82</v>
      </c>
      <c r="C88" s="7">
        <v>4654504</v>
      </c>
      <c r="D88" s="7">
        <v>598000</v>
      </c>
      <c r="E88" s="7">
        <f>C88-D88</f>
        <v>4056504</v>
      </c>
      <c r="F88" s="7">
        <v>4637891.0199999996</v>
      </c>
      <c r="G88" s="7">
        <v>598000</v>
      </c>
      <c r="H88" s="7">
        <f>F88-G88</f>
        <v>4039891.0199999996</v>
      </c>
      <c r="I88" s="15">
        <f t="shared" si="1"/>
        <v>99.643077328969952</v>
      </c>
    </row>
    <row r="89" spans="1:9" ht="48" customHeight="1">
      <c r="A89" s="26" t="s">
        <v>140</v>
      </c>
      <c r="B89" s="30" t="s">
        <v>21</v>
      </c>
      <c r="C89" s="28">
        <f>C90+C93+C95</f>
        <v>2312380.7599999998</v>
      </c>
      <c r="D89" s="28">
        <f t="shared" ref="D89:H89" si="36">D90+D93+D95</f>
        <v>266100</v>
      </c>
      <c r="E89" s="28">
        <f t="shared" si="36"/>
        <v>2046280.76</v>
      </c>
      <c r="F89" s="28">
        <f t="shared" si="36"/>
        <v>2305975.2800000003</v>
      </c>
      <c r="G89" s="28">
        <f t="shared" si="36"/>
        <v>266100</v>
      </c>
      <c r="H89" s="28">
        <f t="shared" si="36"/>
        <v>2039875.28</v>
      </c>
      <c r="I89" s="29">
        <f t="shared" si="1"/>
        <v>99.722991986838721</v>
      </c>
    </row>
    <row r="90" spans="1:9" ht="36" customHeight="1">
      <c r="A90" s="2"/>
      <c r="B90" s="35" t="s">
        <v>83</v>
      </c>
      <c r="C90" s="5">
        <f>C91+C92</f>
        <v>1061856.29</v>
      </c>
      <c r="D90" s="5">
        <f t="shared" ref="D90:H90" si="37">D91+D92</f>
        <v>266100</v>
      </c>
      <c r="E90" s="5">
        <f t="shared" si="37"/>
        <v>795756.29</v>
      </c>
      <c r="F90" s="5">
        <f t="shared" si="37"/>
        <v>1055719.69</v>
      </c>
      <c r="G90" s="5">
        <f t="shared" si="37"/>
        <v>266100</v>
      </c>
      <c r="H90" s="5">
        <f t="shared" si="37"/>
        <v>789619.69</v>
      </c>
      <c r="I90" s="12">
        <f t="shared" si="1"/>
        <v>99.422087521843466</v>
      </c>
    </row>
    <row r="91" spans="1:9" ht="36" customHeight="1">
      <c r="A91" s="2"/>
      <c r="B91" s="9" t="s">
        <v>84</v>
      </c>
      <c r="C91" s="7">
        <v>745398.36</v>
      </c>
      <c r="D91" s="7">
        <v>0</v>
      </c>
      <c r="E91" s="7">
        <v>745398.36</v>
      </c>
      <c r="F91" s="7">
        <v>739261.76</v>
      </c>
      <c r="G91" s="7">
        <v>0</v>
      </c>
      <c r="H91" s="7">
        <v>739261.76</v>
      </c>
      <c r="I91" s="15">
        <f t="shared" si="1"/>
        <v>99.17673551092868</v>
      </c>
    </row>
    <row r="92" spans="1:9" ht="36" customHeight="1">
      <c r="A92" s="2"/>
      <c r="B92" s="9" t="s">
        <v>129</v>
      </c>
      <c r="C92" s="7">
        <v>316457.93</v>
      </c>
      <c r="D92" s="7">
        <v>266100</v>
      </c>
      <c r="E92" s="7">
        <f>C92-D92</f>
        <v>50357.929999999993</v>
      </c>
      <c r="F92" s="7">
        <v>316457.93</v>
      </c>
      <c r="G92" s="7">
        <v>266100</v>
      </c>
      <c r="H92" s="7">
        <f>F92-G92</f>
        <v>50357.929999999993</v>
      </c>
      <c r="I92" s="15">
        <f t="shared" si="1"/>
        <v>100</v>
      </c>
    </row>
    <row r="93" spans="1:9" ht="36" customHeight="1">
      <c r="A93" s="2"/>
      <c r="B93" s="36" t="s">
        <v>85</v>
      </c>
      <c r="C93" s="5">
        <f t="shared" ref="C93:H93" si="38">C94</f>
        <v>16000</v>
      </c>
      <c r="D93" s="5">
        <f t="shared" si="38"/>
        <v>0</v>
      </c>
      <c r="E93" s="5">
        <f t="shared" si="38"/>
        <v>16000</v>
      </c>
      <c r="F93" s="5">
        <f t="shared" si="38"/>
        <v>16000</v>
      </c>
      <c r="G93" s="5">
        <f t="shared" si="38"/>
        <v>0</v>
      </c>
      <c r="H93" s="5">
        <f t="shared" si="38"/>
        <v>16000</v>
      </c>
      <c r="I93" s="12">
        <f t="shared" si="1"/>
        <v>100</v>
      </c>
    </row>
    <row r="94" spans="1:9" ht="36" customHeight="1">
      <c r="A94" s="2"/>
      <c r="B94" s="9" t="s">
        <v>86</v>
      </c>
      <c r="C94" s="7">
        <v>16000</v>
      </c>
      <c r="D94" s="7">
        <v>0</v>
      </c>
      <c r="E94" s="7">
        <v>16000</v>
      </c>
      <c r="F94" s="7">
        <v>16000</v>
      </c>
      <c r="G94" s="7">
        <v>0</v>
      </c>
      <c r="H94" s="7">
        <v>16000</v>
      </c>
      <c r="I94" s="15">
        <f t="shared" si="1"/>
        <v>100</v>
      </c>
    </row>
    <row r="95" spans="1:9" ht="36" customHeight="1">
      <c r="A95" s="2"/>
      <c r="B95" s="35" t="s">
        <v>87</v>
      </c>
      <c r="C95" s="5">
        <f t="shared" ref="C95:H95" si="39">C96</f>
        <v>1234524.47</v>
      </c>
      <c r="D95" s="5">
        <f t="shared" si="39"/>
        <v>0</v>
      </c>
      <c r="E95" s="5">
        <f t="shared" si="39"/>
        <v>1234524.47</v>
      </c>
      <c r="F95" s="5">
        <f t="shared" si="39"/>
        <v>1234255.5900000001</v>
      </c>
      <c r="G95" s="5">
        <f t="shared" si="39"/>
        <v>0</v>
      </c>
      <c r="H95" s="5">
        <f t="shared" si="39"/>
        <v>1234255.5900000001</v>
      </c>
      <c r="I95" s="12">
        <f t="shared" si="1"/>
        <v>99.978219953793229</v>
      </c>
    </row>
    <row r="96" spans="1:9" ht="36" customHeight="1">
      <c r="A96" s="2"/>
      <c r="B96" s="9" t="s">
        <v>88</v>
      </c>
      <c r="C96" s="7">
        <v>1234524.47</v>
      </c>
      <c r="D96" s="7">
        <v>0</v>
      </c>
      <c r="E96" s="7">
        <v>1234524.47</v>
      </c>
      <c r="F96" s="7">
        <v>1234255.5900000001</v>
      </c>
      <c r="G96" s="7">
        <v>0</v>
      </c>
      <c r="H96" s="7">
        <v>1234255.5900000001</v>
      </c>
      <c r="I96" s="15">
        <f t="shared" si="1"/>
        <v>99.978219953793229</v>
      </c>
    </row>
    <row r="97" spans="1:9" ht="57">
      <c r="A97" s="26" t="s">
        <v>141</v>
      </c>
      <c r="B97" s="31" t="s">
        <v>22</v>
      </c>
      <c r="C97" s="28">
        <f>C98+C100</f>
        <v>158856</v>
      </c>
      <c r="D97" s="28">
        <f t="shared" ref="D97:H97" si="40">D98+D100</f>
        <v>0</v>
      </c>
      <c r="E97" s="28">
        <f t="shared" si="40"/>
        <v>158856</v>
      </c>
      <c r="F97" s="28">
        <f t="shared" si="40"/>
        <v>152879</v>
      </c>
      <c r="G97" s="28">
        <f t="shared" si="40"/>
        <v>0</v>
      </c>
      <c r="H97" s="28">
        <f t="shared" si="40"/>
        <v>152879</v>
      </c>
      <c r="I97" s="29">
        <f t="shared" si="1"/>
        <v>96.237472931459934</v>
      </c>
    </row>
    <row r="98" spans="1:9" ht="76.5">
      <c r="A98" s="2"/>
      <c r="B98" s="35" t="s">
        <v>89</v>
      </c>
      <c r="C98" s="5">
        <f t="shared" ref="C98:H98" si="41">C99</f>
        <v>53110</v>
      </c>
      <c r="D98" s="5">
        <f t="shared" si="41"/>
        <v>0</v>
      </c>
      <c r="E98" s="5">
        <f t="shared" si="41"/>
        <v>53110</v>
      </c>
      <c r="F98" s="5">
        <f t="shared" si="41"/>
        <v>47133</v>
      </c>
      <c r="G98" s="5">
        <f t="shared" si="41"/>
        <v>0</v>
      </c>
      <c r="H98" s="5">
        <f t="shared" si="41"/>
        <v>47133</v>
      </c>
      <c r="I98" s="12">
        <f t="shared" si="1"/>
        <v>88.745998870269247</v>
      </c>
    </row>
    <row r="99" spans="1:9" ht="51">
      <c r="A99" s="2"/>
      <c r="B99" s="9" t="s">
        <v>90</v>
      </c>
      <c r="C99" s="7">
        <v>53110</v>
      </c>
      <c r="D99" s="7">
        <v>0</v>
      </c>
      <c r="E99" s="7">
        <v>53110</v>
      </c>
      <c r="F99" s="7">
        <v>47133</v>
      </c>
      <c r="G99" s="7">
        <v>0</v>
      </c>
      <c r="H99" s="7">
        <v>47133</v>
      </c>
      <c r="I99" s="15">
        <f t="shared" si="1"/>
        <v>88.745998870269247</v>
      </c>
    </row>
    <row r="100" spans="1:9" ht="63.75">
      <c r="A100" s="2"/>
      <c r="B100" s="35" t="s">
        <v>91</v>
      </c>
      <c r="C100" s="5">
        <f>C101</f>
        <v>105746</v>
      </c>
      <c r="D100" s="5">
        <f t="shared" ref="D100:H100" si="42">D101</f>
        <v>0</v>
      </c>
      <c r="E100" s="5">
        <f t="shared" si="42"/>
        <v>105746</v>
      </c>
      <c r="F100" s="5">
        <f t="shared" si="42"/>
        <v>105746</v>
      </c>
      <c r="G100" s="5">
        <f t="shared" si="42"/>
        <v>0</v>
      </c>
      <c r="H100" s="5">
        <f t="shared" si="42"/>
        <v>105746</v>
      </c>
      <c r="I100" s="12">
        <f t="shared" si="1"/>
        <v>100</v>
      </c>
    </row>
    <row r="101" spans="1:9" ht="60" customHeight="1">
      <c r="A101" s="2"/>
      <c r="B101" s="9" t="s">
        <v>93</v>
      </c>
      <c r="C101" s="7">
        <v>105746</v>
      </c>
      <c r="D101" s="7">
        <v>0</v>
      </c>
      <c r="E101" s="7">
        <v>105746</v>
      </c>
      <c r="F101" s="7">
        <v>105746</v>
      </c>
      <c r="G101" s="7">
        <v>0</v>
      </c>
      <c r="H101" s="7">
        <v>105746</v>
      </c>
      <c r="I101" s="15">
        <f t="shared" si="1"/>
        <v>100</v>
      </c>
    </row>
    <row r="102" spans="1:9" ht="28.5">
      <c r="A102" s="26" t="s">
        <v>142</v>
      </c>
      <c r="B102" s="31" t="s">
        <v>23</v>
      </c>
      <c r="C102" s="28">
        <f t="shared" ref="C102:H103" si="43">C103</f>
        <v>1824000</v>
      </c>
      <c r="D102" s="28">
        <f t="shared" si="43"/>
        <v>0</v>
      </c>
      <c r="E102" s="28">
        <f t="shared" si="43"/>
        <v>1824000</v>
      </c>
      <c r="F102" s="28">
        <f t="shared" si="43"/>
        <v>1824000</v>
      </c>
      <c r="G102" s="28">
        <f t="shared" si="43"/>
        <v>0</v>
      </c>
      <c r="H102" s="28">
        <f t="shared" si="43"/>
        <v>1824000</v>
      </c>
      <c r="I102" s="29">
        <f t="shared" si="1"/>
        <v>100</v>
      </c>
    </row>
    <row r="103" spans="1:9" ht="38.25">
      <c r="A103" s="2"/>
      <c r="B103" s="35" t="s">
        <v>94</v>
      </c>
      <c r="C103" s="5">
        <f>C104</f>
        <v>1824000</v>
      </c>
      <c r="D103" s="5">
        <f t="shared" ref="D103:E103" si="44">D104</f>
        <v>0</v>
      </c>
      <c r="E103" s="5">
        <f t="shared" si="44"/>
        <v>1824000</v>
      </c>
      <c r="F103" s="5">
        <f t="shared" si="43"/>
        <v>1824000</v>
      </c>
      <c r="G103" s="5">
        <f t="shared" si="43"/>
        <v>0</v>
      </c>
      <c r="H103" s="5">
        <f t="shared" si="43"/>
        <v>1824000</v>
      </c>
      <c r="I103" s="12">
        <f t="shared" si="1"/>
        <v>100</v>
      </c>
    </row>
    <row r="104" spans="1:9" ht="38.25">
      <c r="A104" s="2"/>
      <c r="B104" s="9" t="s">
        <v>95</v>
      </c>
      <c r="C104" s="7">
        <v>1824000</v>
      </c>
      <c r="D104" s="7">
        <v>0</v>
      </c>
      <c r="E104" s="7">
        <v>1824000</v>
      </c>
      <c r="F104" s="7">
        <v>1824000</v>
      </c>
      <c r="G104" s="7">
        <v>0</v>
      </c>
      <c r="H104" s="7">
        <v>1824000</v>
      </c>
      <c r="I104" s="15">
        <f t="shared" si="1"/>
        <v>100</v>
      </c>
    </row>
    <row r="105" spans="1:9" ht="48" customHeight="1">
      <c r="A105" s="26" t="s">
        <v>143</v>
      </c>
      <c r="B105" s="31" t="s">
        <v>24</v>
      </c>
      <c r="C105" s="28">
        <f>C106</f>
        <v>27223034</v>
      </c>
      <c r="D105" s="28">
        <f t="shared" ref="D105:H105" si="45">D106</f>
        <v>20740600</v>
      </c>
      <c r="E105" s="28">
        <f t="shared" si="45"/>
        <v>6482434</v>
      </c>
      <c r="F105" s="28">
        <f t="shared" si="45"/>
        <v>27215975.34</v>
      </c>
      <c r="G105" s="28">
        <f t="shared" si="45"/>
        <v>20734437.68</v>
      </c>
      <c r="H105" s="28">
        <f t="shared" si="45"/>
        <v>6481537.6600000001</v>
      </c>
      <c r="I105" s="29">
        <f t="shared" si="1"/>
        <v>99.974071001784736</v>
      </c>
    </row>
    <row r="106" spans="1:9" ht="48" customHeight="1">
      <c r="A106" s="2"/>
      <c r="B106" s="35" t="s">
        <v>96</v>
      </c>
      <c r="C106" s="5">
        <f t="shared" ref="C106:H106" si="46">C107</f>
        <v>27223034</v>
      </c>
      <c r="D106" s="5">
        <f t="shared" si="46"/>
        <v>20740600</v>
      </c>
      <c r="E106" s="5">
        <f t="shared" si="46"/>
        <v>6482434</v>
      </c>
      <c r="F106" s="5">
        <f t="shared" si="46"/>
        <v>27215975.34</v>
      </c>
      <c r="G106" s="5">
        <f t="shared" si="46"/>
        <v>20734437.68</v>
      </c>
      <c r="H106" s="5">
        <f t="shared" si="46"/>
        <v>6481537.6600000001</v>
      </c>
      <c r="I106" s="12">
        <f t="shared" si="1"/>
        <v>99.974071001784736</v>
      </c>
    </row>
    <row r="107" spans="1:9" ht="48" customHeight="1">
      <c r="A107" s="2"/>
      <c r="B107" s="9" t="s">
        <v>97</v>
      </c>
      <c r="C107" s="6">
        <v>27223034</v>
      </c>
      <c r="D107" s="6">
        <v>20740600</v>
      </c>
      <c r="E107" s="6">
        <f>C107-D107</f>
        <v>6482434</v>
      </c>
      <c r="F107" s="6">
        <v>27215975.34</v>
      </c>
      <c r="G107" s="6">
        <v>20734437.68</v>
      </c>
      <c r="H107" s="6">
        <f>F107-G107</f>
        <v>6481537.6600000001</v>
      </c>
      <c r="I107" s="10">
        <f t="shared" si="1"/>
        <v>99.974071001784736</v>
      </c>
    </row>
    <row r="108" spans="1:9" ht="42.75">
      <c r="A108" s="26" t="s">
        <v>144</v>
      </c>
      <c r="B108" s="31" t="s">
        <v>25</v>
      </c>
      <c r="C108" s="28">
        <f t="shared" ref="C108:H108" si="47">C109+C111</f>
        <v>1539500</v>
      </c>
      <c r="D108" s="28">
        <f t="shared" si="47"/>
        <v>843900</v>
      </c>
      <c r="E108" s="28">
        <f t="shared" si="47"/>
        <v>695600</v>
      </c>
      <c r="F108" s="28">
        <f t="shared" si="47"/>
        <v>1539488.1600000001</v>
      </c>
      <c r="G108" s="28">
        <f t="shared" si="47"/>
        <v>843900</v>
      </c>
      <c r="H108" s="28">
        <f t="shared" si="47"/>
        <v>695588.16</v>
      </c>
      <c r="I108" s="29">
        <f t="shared" si="1"/>
        <v>99.999230919129602</v>
      </c>
    </row>
    <row r="109" spans="1:9" ht="51">
      <c r="A109" s="2"/>
      <c r="B109" s="35" t="s">
        <v>98</v>
      </c>
      <c r="C109" s="5">
        <f>C110</f>
        <v>692800</v>
      </c>
      <c r="D109" s="5">
        <f t="shared" ref="D109:H109" si="48">D110</f>
        <v>0</v>
      </c>
      <c r="E109" s="5">
        <f t="shared" si="48"/>
        <v>692800</v>
      </c>
      <c r="F109" s="5">
        <f t="shared" si="48"/>
        <v>692788.16</v>
      </c>
      <c r="G109" s="5">
        <f t="shared" si="48"/>
        <v>0</v>
      </c>
      <c r="H109" s="5">
        <f t="shared" si="48"/>
        <v>692788.16</v>
      </c>
      <c r="I109" s="12">
        <f t="shared" si="1"/>
        <v>99.998290993071606</v>
      </c>
    </row>
    <row r="110" spans="1:9" ht="42" customHeight="1">
      <c r="A110" s="2"/>
      <c r="B110" s="9" t="s">
        <v>99</v>
      </c>
      <c r="C110" s="7">
        <v>692800</v>
      </c>
      <c r="D110" s="7">
        <v>0</v>
      </c>
      <c r="E110" s="7">
        <v>692800</v>
      </c>
      <c r="F110" s="7">
        <v>692788.16</v>
      </c>
      <c r="G110" s="7">
        <v>0</v>
      </c>
      <c r="H110" s="7">
        <v>692788.16</v>
      </c>
      <c r="I110" s="15">
        <f t="shared" si="1"/>
        <v>99.998290993071606</v>
      </c>
    </row>
    <row r="111" spans="1:9" ht="51">
      <c r="A111" s="2"/>
      <c r="B111" s="35" t="s">
        <v>100</v>
      </c>
      <c r="C111" s="5">
        <f>C112</f>
        <v>846700</v>
      </c>
      <c r="D111" s="5">
        <f t="shared" ref="D111:H111" si="49">D112</f>
        <v>843900</v>
      </c>
      <c r="E111" s="5">
        <f t="shared" si="49"/>
        <v>2800</v>
      </c>
      <c r="F111" s="5">
        <f t="shared" si="49"/>
        <v>846700</v>
      </c>
      <c r="G111" s="5">
        <f t="shared" si="49"/>
        <v>843900</v>
      </c>
      <c r="H111" s="5">
        <f t="shared" si="49"/>
        <v>2800</v>
      </c>
      <c r="I111" s="12">
        <f t="shared" si="1"/>
        <v>100</v>
      </c>
    </row>
    <row r="112" spans="1:9" ht="39.75" customHeight="1">
      <c r="A112" s="2"/>
      <c r="B112" s="9" t="s">
        <v>101</v>
      </c>
      <c r="C112" s="7">
        <v>846700</v>
      </c>
      <c r="D112" s="7">
        <v>843900</v>
      </c>
      <c r="E112" s="7">
        <f>C112-D112</f>
        <v>2800</v>
      </c>
      <c r="F112" s="7">
        <v>846700</v>
      </c>
      <c r="G112" s="7">
        <v>843900</v>
      </c>
      <c r="H112" s="7">
        <f>F112-G112</f>
        <v>2800</v>
      </c>
      <c r="I112" s="15">
        <f t="shared" si="1"/>
        <v>100</v>
      </c>
    </row>
    <row r="113" spans="1:9" ht="42.75">
      <c r="A113" s="26" t="s">
        <v>145</v>
      </c>
      <c r="B113" s="31" t="s">
        <v>26</v>
      </c>
      <c r="C113" s="28">
        <f t="shared" ref="C113:H113" si="50">C114+C118</f>
        <v>23712768.399999999</v>
      </c>
      <c r="D113" s="28">
        <f t="shared" si="50"/>
        <v>17448700</v>
      </c>
      <c r="E113" s="28">
        <f t="shared" si="50"/>
        <v>6264068.4000000004</v>
      </c>
      <c r="F113" s="28">
        <f t="shared" si="50"/>
        <v>23494106.869999997</v>
      </c>
      <c r="G113" s="28">
        <f t="shared" si="50"/>
        <v>17448700</v>
      </c>
      <c r="H113" s="28">
        <f t="shared" si="50"/>
        <v>6045406.8699999992</v>
      </c>
      <c r="I113" s="29">
        <f t="shared" si="1"/>
        <v>99.077874306738465</v>
      </c>
    </row>
    <row r="114" spans="1:9" ht="51">
      <c r="A114" s="2"/>
      <c r="B114" s="35" t="s">
        <v>102</v>
      </c>
      <c r="C114" s="5">
        <f t="shared" ref="C114:H114" si="51">C115+C116+C117</f>
        <v>19467307</v>
      </c>
      <c r="D114" s="5">
        <f t="shared" si="51"/>
        <v>17448700</v>
      </c>
      <c r="E114" s="5">
        <f t="shared" si="51"/>
        <v>2018607</v>
      </c>
      <c r="F114" s="5">
        <f t="shared" si="51"/>
        <v>19264963.399999999</v>
      </c>
      <c r="G114" s="5">
        <f t="shared" si="51"/>
        <v>17448700</v>
      </c>
      <c r="H114" s="5">
        <f t="shared" si="51"/>
        <v>1816263.4</v>
      </c>
      <c r="I114" s="12">
        <f t="shared" si="1"/>
        <v>98.960597888552329</v>
      </c>
    </row>
    <row r="115" spans="1:9" ht="38.25" customHeight="1">
      <c r="A115" s="2"/>
      <c r="B115" s="9" t="s">
        <v>103</v>
      </c>
      <c r="C115" s="7">
        <v>190000</v>
      </c>
      <c r="D115" s="7">
        <v>0</v>
      </c>
      <c r="E115" s="7">
        <v>190000</v>
      </c>
      <c r="F115" s="7">
        <v>0</v>
      </c>
      <c r="G115" s="7">
        <v>0</v>
      </c>
      <c r="H115" s="7">
        <v>0</v>
      </c>
      <c r="I115" s="15">
        <f t="shared" si="1"/>
        <v>0</v>
      </c>
    </row>
    <row r="116" spans="1:9" ht="36" customHeight="1">
      <c r="A116" s="2"/>
      <c r="B116" s="9" t="s">
        <v>104</v>
      </c>
      <c r="C116" s="7">
        <v>1695675</v>
      </c>
      <c r="D116" s="7">
        <v>0</v>
      </c>
      <c r="E116" s="7">
        <v>1695675</v>
      </c>
      <c r="F116" s="7">
        <v>1683331.4</v>
      </c>
      <c r="G116" s="7">
        <v>0</v>
      </c>
      <c r="H116" s="7">
        <v>1683331.4</v>
      </c>
      <c r="I116" s="15">
        <f t="shared" si="1"/>
        <v>99.272053901838504</v>
      </c>
    </row>
    <row r="117" spans="1:9" ht="63.75" customHeight="1">
      <c r="A117" s="2"/>
      <c r="B117" s="9" t="s">
        <v>105</v>
      </c>
      <c r="C117" s="7">
        <v>17581632</v>
      </c>
      <c r="D117" s="7">
        <v>17448700</v>
      </c>
      <c r="E117" s="7">
        <f>C117-D117</f>
        <v>132932</v>
      </c>
      <c r="F117" s="7">
        <v>17581632</v>
      </c>
      <c r="G117" s="7">
        <v>17448700</v>
      </c>
      <c r="H117" s="7">
        <f>F117-G117</f>
        <v>132932</v>
      </c>
      <c r="I117" s="15">
        <f t="shared" si="1"/>
        <v>100</v>
      </c>
    </row>
    <row r="118" spans="1:9" ht="38.25">
      <c r="A118" s="2"/>
      <c r="B118" s="35" t="s">
        <v>106</v>
      </c>
      <c r="C118" s="8">
        <f>C119</f>
        <v>4245461.4000000004</v>
      </c>
      <c r="D118" s="8">
        <f t="shared" ref="D118:H118" si="52">D119</f>
        <v>0</v>
      </c>
      <c r="E118" s="8">
        <f t="shared" si="52"/>
        <v>4245461.4000000004</v>
      </c>
      <c r="F118" s="8">
        <f t="shared" si="52"/>
        <v>4229143.47</v>
      </c>
      <c r="G118" s="8">
        <f t="shared" si="52"/>
        <v>0</v>
      </c>
      <c r="H118" s="8">
        <f t="shared" si="52"/>
        <v>4229143.47</v>
      </c>
      <c r="I118" s="22">
        <f t="shared" si="1"/>
        <v>99.615638243701838</v>
      </c>
    </row>
    <row r="119" spans="1:9" ht="15.75">
      <c r="A119" s="2"/>
      <c r="B119" s="9" t="s">
        <v>82</v>
      </c>
      <c r="C119" s="7">
        <v>4245461.4000000004</v>
      </c>
      <c r="D119" s="7">
        <v>0</v>
      </c>
      <c r="E119" s="7">
        <v>4245461.4000000004</v>
      </c>
      <c r="F119" s="7">
        <v>4229143.47</v>
      </c>
      <c r="G119" s="7">
        <v>0</v>
      </c>
      <c r="H119" s="7">
        <v>4229143.47</v>
      </c>
      <c r="I119" s="15">
        <f t="shared" si="1"/>
        <v>99.615638243701838</v>
      </c>
    </row>
    <row r="120" spans="1:9" ht="28.5">
      <c r="A120" s="26" t="s">
        <v>146</v>
      </c>
      <c r="B120" s="31" t="s">
        <v>27</v>
      </c>
      <c r="C120" s="28">
        <f>C121+C125</f>
        <v>40139586.729999997</v>
      </c>
      <c r="D120" s="28">
        <f t="shared" ref="D120:H120" si="53">D121+D125</f>
        <v>2461190</v>
      </c>
      <c r="E120" s="28">
        <f t="shared" si="53"/>
        <v>37678396.729999997</v>
      </c>
      <c r="F120" s="28">
        <f t="shared" si="53"/>
        <v>39885490.07</v>
      </c>
      <c r="G120" s="28">
        <f t="shared" si="53"/>
        <v>2461190</v>
      </c>
      <c r="H120" s="28">
        <f t="shared" si="53"/>
        <v>37424300.07</v>
      </c>
      <c r="I120" s="29">
        <f t="shared" si="1"/>
        <v>99.366967423682794</v>
      </c>
    </row>
    <row r="121" spans="1:9" ht="51">
      <c r="A121" s="2"/>
      <c r="B121" s="35" t="s">
        <v>107</v>
      </c>
      <c r="C121" s="5">
        <f>C122+C123+C124</f>
        <v>2461190</v>
      </c>
      <c r="D121" s="5">
        <f t="shared" ref="D121:H121" si="54">D122+D123+D124</f>
        <v>2461190</v>
      </c>
      <c r="E121" s="5">
        <f t="shared" si="54"/>
        <v>0</v>
      </c>
      <c r="F121" s="5">
        <f t="shared" si="54"/>
        <v>2461190</v>
      </c>
      <c r="G121" s="5">
        <f t="shared" si="54"/>
        <v>2461190</v>
      </c>
      <c r="H121" s="5">
        <f t="shared" si="54"/>
        <v>0</v>
      </c>
      <c r="I121" s="12">
        <f t="shared" si="1"/>
        <v>100</v>
      </c>
    </row>
    <row r="122" spans="1:9" ht="54" customHeight="1">
      <c r="A122" s="2"/>
      <c r="B122" s="9" t="s">
        <v>108</v>
      </c>
      <c r="C122" s="7">
        <v>4200</v>
      </c>
      <c r="D122" s="7">
        <v>4200</v>
      </c>
      <c r="E122" s="7">
        <v>0</v>
      </c>
      <c r="F122" s="7">
        <v>4200</v>
      </c>
      <c r="G122" s="7">
        <v>4200</v>
      </c>
      <c r="H122" s="7">
        <v>0</v>
      </c>
      <c r="I122" s="15">
        <f t="shared" si="1"/>
        <v>100</v>
      </c>
    </row>
    <row r="123" spans="1:9" ht="54" customHeight="1">
      <c r="A123" s="2"/>
      <c r="B123" s="9" t="s">
        <v>109</v>
      </c>
      <c r="C123" s="7">
        <v>2376990</v>
      </c>
      <c r="D123" s="7">
        <v>2376990</v>
      </c>
      <c r="E123" s="7">
        <v>0</v>
      </c>
      <c r="F123" s="7">
        <v>2376990</v>
      </c>
      <c r="G123" s="7">
        <v>2376990</v>
      </c>
      <c r="H123" s="7">
        <v>0</v>
      </c>
      <c r="I123" s="15">
        <f t="shared" si="1"/>
        <v>100</v>
      </c>
    </row>
    <row r="124" spans="1:9" ht="54" customHeight="1">
      <c r="A124" s="2"/>
      <c r="B124" s="9" t="s">
        <v>130</v>
      </c>
      <c r="C124" s="7">
        <v>80000</v>
      </c>
      <c r="D124" s="7">
        <v>80000</v>
      </c>
      <c r="E124" s="7">
        <v>0</v>
      </c>
      <c r="F124" s="7">
        <v>80000</v>
      </c>
      <c r="G124" s="7">
        <v>80000</v>
      </c>
      <c r="H124" s="7">
        <v>0</v>
      </c>
      <c r="I124" s="15">
        <f t="shared" si="1"/>
        <v>100</v>
      </c>
    </row>
    <row r="125" spans="1:9" ht="38.25">
      <c r="A125" s="2"/>
      <c r="B125" s="11" t="s">
        <v>110</v>
      </c>
      <c r="C125" s="5">
        <f>C126</f>
        <v>37678396.729999997</v>
      </c>
      <c r="D125" s="5">
        <f t="shared" ref="D125:H125" si="55">D126</f>
        <v>0</v>
      </c>
      <c r="E125" s="5">
        <f t="shared" si="55"/>
        <v>37678396.729999997</v>
      </c>
      <c r="F125" s="5">
        <f t="shared" si="55"/>
        <v>37424300.07</v>
      </c>
      <c r="G125" s="5">
        <f t="shared" si="55"/>
        <v>0</v>
      </c>
      <c r="H125" s="5">
        <f t="shared" si="55"/>
        <v>37424300.07</v>
      </c>
      <c r="I125" s="12">
        <f t="shared" si="1"/>
        <v>99.32561711205274</v>
      </c>
    </row>
    <row r="126" spans="1:9" ht="15.75">
      <c r="A126" s="2"/>
      <c r="B126" s="9" t="s">
        <v>82</v>
      </c>
      <c r="C126" s="6">
        <v>37678396.729999997</v>
      </c>
      <c r="D126" s="6">
        <v>0</v>
      </c>
      <c r="E126" s="6">
        <v>37678396.729999997</v>
      </c>
      <c r="F126" s="6">
        <v>37424300.07</v>
      </c>
      <c r="G126" s="6">
        <v>0</v>
      </c>
      <c r="H126" s="6">
        <v>37424300.07</v>
      </c>
      <c r="I126" s="10">
        <f t="shared" si="1"/>
        <v>99.32561711205274</v>
      </c>
    </row>
    <row r="127" spans="1:9" ht="33.75" customHeight="1">
      <c r="A127" s="26" t="s">
        <v>147</v>
      </c>
      <c r="B127" s="31" t="s">
        <v>28</v>
      </c>
      <c r="C127" s="28">
        <f>C128</f>
        <v>221100</v>
      </c>
      <c r="D127" s="28">
        <f t="shared" ref="D127:H127" si="56">D128</f>
        <v>0</v>
      </c>
      <c r="E127" s="28">
        <f t="shared" si="56"/>
        <v>221100</v>
      </c>
      <c r="F127" s="28">
        <f t="shared" si="56"/>
        <v>221058.7</v>
      </c>
      <c r="G127" s="28">
        <f t="shared" si="56"/>
        <v>0</v>
      </c>
      <c r="H127" s="28">
        <f t="shared" si="56"/>
        <v>221058.7</v>
      </c>
      <c r="I127" s="29">
        <f t="shared" si="1"/>
        <v>99.981320669380381</v>
      </c>
    </row>
    <row r="128" spans="1:9" ht="42" customHeight="1">
      <c r="A128" s="2"/>
      <c r="B128" s="35" t="s">
        <v>111</v>
      </c>
      <c r="C128" s="5">
        <f>C129</f>
        <v>221100</v>
      </c>
      <c r="D128" s="5">
        <f t="shared" ref="D128:H128" si="57">D129</f>
        <v>0</v>
      </c>
      <c r="E128" s="5">
        <f t="shared" si="57"/>
        <v>221100</v>
      </c>
      <c r="F128" s="5">
        <f t="shared" si="57"/>
        <v>221058.7</v>
      </c>
      <c r="G128" s="5">
        <f t="shared" si="57"/>
        <v>0</v>
      </c>
      <c r="H128" s="5">
        <f t="shared" si="57"/>
        <v>221058.7</v>
      </c>
      <c r="I128" s="12">
        <f t="shared" si="1"/>
        <v>99.981320669380381</v>
      </c>
    </row>
    <row r="129" spans="1:9" ht="33.75" customHeight="1">
      <c r="A129" s="2"/>
      <c r="B129" s="9" t="s">
        <v>112</v>
      </c>
      <c r="C129" s="7">
        <v>221100</v>
      </c>
      <c r="D129" s="7">
        <v>0</v>
      </c>
      <c r="E129" s="7">
        <v>221100</v>
      </c>
      <c r="F129" s="7">
        <v>221058.7</v>
      </c>
      <c r="G129" s="7">
        <v>0</v>
      </c>
      <c r="H129" s="7">
        <v>221058.7</v>
      </c>
      <c r="I129" s="15">
        <f t="shared" si="1"/>
        <v>99.981320669380381</v>
      </c>
    </row>
    <row r="130" spans="1:9" ht="15" customHeight="1">
      <c r="A130" s="26"/>
      <c r="B130" s="34" t="s">
        <v>114</v>
      </c>
      <c r="C130" s="28">
        <f>C127+C120+C113+C108+C105+C102+C97+C89+C72+C67+C63+C54+C50+C44+C40+C24+C35+C19+C11</f>
        <v>398595638.64000005</v>
      </c>
      <c r="D130" s="28">
        <f t="shared" ref="D130:H130" si="58">D127+D120+D113+D108+D105+D102+D97+D89+D72+D67+D63+D54+D50+D44+D40+D24+D35+D19+D11</f>
        <v>282863120.31999999</v>
      </c>
      <c r="E130" s="28">
        <f t="shared" si="58"/>
        <v>115732518.32000001</v>
      </c>
      <c r="F130" s="28">
        <f t="shared" si="58"/>
        <v>385919691.56000018</v>
      </c>
      <c r="G130" s="28">
        <f t="shared" si="58"/>
        <v>271496342.92999995</v>
      </c>
      <c r="H130" s="28">
        <f t="shared" si="58"/>
        <v>114423348.62999998</v>
      </c>
      <c r="I130" s="29">
        <f t="shared" si="1"/>
        <v>96.819848023613616</v>
      </c>
    </row>
    <row r="131" spans="1:9" ht="15.75">
      <c r="A131" s="19"/>
      <c r="B131" s="20"/>
      <c r="C131" s="21"/>
      <c r="D131" s="21"/>
      <c r="E131" s="21"/>
      <c r="F131" s="21"/>
      <c r="G131" s="21"/>
      <c r="H131" s="21"/>
      <c r="I131" s="18"/>
    </row>
    <row r="132" spans="1:9">
      <c r="A132" s="18"/>
      <c r="B132" s="18"/>
      <c r="C132" s="18"/>
      <c r="D132" s="18"/>
      <c r="E132" s="18"/>
      <c r="F132" s="18"/>
      <c r="G132" s="18"/>
      <c r="H132" s="18"/>
      <c r="I132" s="18"/>
    </row>
  </sheetData>
  <mergeCells count="13">
    <mergeCell ref="A3:I3"/>
    <mergeCell ref="A5:A9"/>
    <mergeCell ref="B5:B9"/>
    <mergeCell ref="C8:C9"/>
    <mergeCell ref="D8:E8"/>
    <mergeCell ref="C7:E7"/>
    <mergeCell ref="C5:I5"/>
    <mergeCell ref="F7:H7"/>
    <mergeCell ref="C6:I6"/>
    <mergeCell ref="A4:I4"/>
    <mergeCell ref="I7:I9"/>
    <mergeCell ref="F8:F9"/>
    <mergeCell ref="G8:H8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H5" sqref="H5"/>
    </sheetView>
  </sheetViews>
  <sheetFormatPr defaultRowHeight="15"/>
  <cols>
    <col min="1" max="1" width="6" customWidth="1"/>
    <col min="2" max="2" width="47.140625" customWidth="1"/>
    <col min="3" max="5" width="11.28515625" customWidth="1"/>
    <col min="6" max="6" width="8" customWidth="1"/>
  </cols>
  <sheetData>
    <row r="1" spans="1:6" ht="32.25" customHeight="1">
      <c r="A1" s="86" t="s">
        <v>152</v>
      </c>
      <c r="B1" s="87"/>
      <c r="C1" s="87"/>
      <c r="D1" s="87"/>
      <c r="E1" s="87"/>
      <c r="F1" s="39"/>
    </row>
    <row r="2" spans="1:6">
      <c r="A2" s="39"/>
      <c r="B2" s="39"/>
      <c r="C2" s="39"/>
      <c r="D2" s="39"/>
      <c r="E2" s="40" t="s">
        <v>148</v>
      </c>
      <c r="F2" s="41"/>
    </row>
    <row r="3" spans="1:6" ht="15.75" customHeight="1">
      <c r="A3" s="88" t="s">
        <v>0</v>
      </c>
      <c r="B3" s="89" t="s">
        <v>1</v>
      </c>
      <c r="C3" s="90" t="s">
        <v>153</v>
      </c>
      <c r="D3" s="80" t="s">
        <v>154</v>
      </c>
      <c r="E3" s="83" t="s">
        <v>155</v>
      </c>
      <c r="F3" s="77" t="s">
        <v>150</v>
      </c>
    </row>
    <row r="4" spans="1:6" ht="15.75" customHeight="1">
      <c r="A4" s="88"/>
      <c r="B4" s="89"/>
      <c r="C4" s="91"/>
      <c r="D4" s="81"/>
      <c r="E4" s="84"/>
      <c r="F4" s="78"/>
    </row>
    <row r="5" spans="1:6" ht="15.75" customHeight="1">
      <c r="A5" s="88"/>
      <c r="B5" s="89"/>
      <c r="C5" s="91"/>
      <c r="D5" s="81"/>
      <c r="E5" s="84"/>
      <c r="F5" s="78"/>
    </row>
    <row r="6" spans="1:6" ht="15.75" customHeight="1">
      <c r="A6" s="88"/>
      <c r="B6" s="89"/>
      <c r="C6" s="91"/>
      <c r="D6" s="81"/>
      <c r="E6" s="84"/>
      <c r="F6" s="78"/>
    </row>
    <row r="7" spans="1:6" ht="15.75" customHeight="1">
      <c r="A7" s="88"/>
      <c r="B7" s="89"/>
      <c r="C7" s="92"/>
      <c r="D7" s="82"/>
      <c r="E7" s="85"/>
      <c r="F7" s="79"/>
    </row>
    <row r="8" spans="1:6">
      <c r="A8" s="42">
        <v>1</v>
      </c>
      <c r="B8" s="43">
        <v>2</v>
      </c>
      <c r="C8" s="43"/>
      <c r="D8" s="44"/>
      <c r="E8" s="44"/>
      <c r="F8" s="44"/>
    </row>
    <row r="9" spans="1:6" ht="30" customHeight="1">
      <c r="A9" s="45" t="s">
        <v>2</v>
      </c>
      <c r="B9" s="46" t="s">
        <v>12</v>
      </c>
      <c r="C9" s="46" t="s">
        <v>159</v>
      </c>
      <c r="D9" s="47">
        <v>6533</v>
      </c>
      <c r="E9" s="47">
        <v>3148.5</v>
      </c>
      <c r="F9" s="68">
        <f>E9/D9*100</f>
        <v>48.193785397214143</v>
      </c>
    </row>
    <row r="10" spans="1:6" ht="60">
      <c r="A10" s="48" t="s">
        <v>157</v>
      </c>
      <c r="B10" s="49" t="s">
        <v>156</v>
      </c>
      <c r="C10" s="49" t="s">
        <v>158</v>
      </c>
      <c r="D10" s="50">
        <v>470.6</v>
      </c>
      <c r="E10" s="50">
        <v>470.3</v>
      </c>
      <c r="F10" s="69">
        <v>100</v>
      </c>
    </row>
    <row r="11" spans="1:6" ht="48">
      <c r="A11" s="48" t="s">
        <v>160</v>
      </c>
      <c r="B11" s="51" t="s">
        <v>162</v>
      </c>
      <c r="C11" s="49" t="s">
        <v>161</v>
      </c>
      <c r="D11" s="50">
        <v>6062.4</v>
      </c>
      <c r="E11" s="50">
        <v>2678.2</v>
      </c>
      <c r="F11" s="69">
        <v>100</v>
      </c>
    </row>
    <row r="12" spans="1:6" ht="29.25" customHeight="1">
      <c r="A12" s="45" t="s">
        <v>3</v>
      </c>
      <c r="B12" s="52" t="s">
        <v>151</v>
      </c>
      <c r="C12" s="46" t="s">
        <v>164</v>
      </c>
      <c r="D12" s="47">
        <v>78432.5</v>
      </c>
      <c r="E12" s="47">
        <v>8130.2</v>
      </c>
      <c r="F12" s="68">
        <f t="shared" ref="F12:F69" si="0">E12/D12*100</f>
        <v>10.365855990820132</v>
      </c>
    </row>
    <row r="13" spans="1:6" ht="48">
      <c r="A13" s="48" t="s">
        <v>165</v>
      </c>
      <c r="B13" s="53" t="s">
        <v>34</v>
      </c>
      <c r="C13" s="49" t="s">
        <v>163</v>
      </c>
      <c r="D13" s="50">
        <v>73126.600000000006</v>
      </c>
      <c r="E13" s="50">
        <v>2824.3</v>
      </c>
      <c r="F13" s="68">
        <f t="shared" si="0"/>
        <v>3.8622060919008954</v>
      </c>
    </row>
    <row r="14" spans="1:6" ht="60">
      <c r="A14" s="48" t="s">
        <v>168</v>
      </c>
      <c r="B14" s="53" t="s">
        <v>167</v>
      </c>
      <c r="C14" s="49" t="s">
        <v>166</v>
      </c>
      <c r="D14" s="50">
        <v>5305.9</v>
      </c>
      <c r="E14" s="50">
        <v>5305.9</v>
      </c>
      <c r="F14" s="68">
        <f t="shared" si="0"/>
        <v>100</v>
      </c>
    </row>
    <row r="15" spans="1:6" ht="36">
      <c r="A15" s="45" t="s">
        <v>131</v>
      </c>
      <c r="B15" s="54" t="s">
        <v>13</v>
      </c>
      <c r="C15" s="55" t="s">
        <v>172</v>
      </c>
      <c r="D15" s="47">
        <v>638.1</v>
      </c>
      <c r="E15" s="47">
        <v>638</v>
      </c>
      <c r="F15" s="68">
        <f t="shared" si="0"/>
        <v>99.984328475160638</v>
      </c>
    </row>
    <row r="16" spans="1:6" ht="36">
      <c r="A16" s="48" t="s">
        <v>169</v>
      </c>
      <c r="B16" s="56" t="s">
        <v>176</v>
      </c>
      <c r="C16" s="57" t="s">
        <v>173</v>
      </c>
      <c r="D16" s="50">
        <v>285.60000000000002</v>
      </c>
      <c r="E16" s="50">
        <v>285.5</v>
      </c>
      <c r="F16" s="69">
        <f t="shared" si="0"/>
        <v>99.96498599439775</v>
      </c>
    </row>
    <row r="17" spans="1:6" ht="60">
      <c r="A17" s="48" t="s">
        <v>170</v>
      </c>
      <c r="B17" s="56" t="s">
        <v>43</v>
      </c>
      <c r="C17" s="57" t="s">
        <v>174</v>
      </c>
      <c r="D17" s="50">
        <v>8</v>
      </c>
      <c r="E17" s="50">
        <v>8</v>
      </c>
      <c r="F17" s="69">
        <f t="shared" si="0"/>
        <v>100</v>
      </c>
    </row>
    <row r="18" spans="1:6" ht="48">
      <c r="A18" s="48" t="s">
        <v>171</v>
      </c>
      <c r="B18" s="56" t="s">
        <v>45</v>
      </c>
      <c r="C18" s="57" t="s">
        <v>175</v>
      </c>
      <c r="D18" s="50">
        <v>342.4</v>
      </c>
      <c r="E18" s="50">
        <v>342.4</v>
      </c>
      <c r="F18" s="69">
        <f t="shared" si="0"/>
        <v>100</v>
      </c>
    </row>
    <row r="19" spans="1:6" ht="42" customHeight="1">
      <c r="A19" s="48" t="s">
        <v>177</v>
      </c>
      <c r="B19" s="56" t="s">
        <v>46</v>
      </c>
      <c r="C19" s="57" t="s">
        <v>178</v>
      </c>
      <c r="D19" s="50">
        <v>2.1</v>
      </c>
      <c r="E19" s="50">
        <v>2.1</v>
      </c>
      <c r="F19" s="69">
        <f t="shared" si="0"/>
        <v>100</v>
      </c>
    </row>
    <row r="20" spans="1:6" ht="24">
      <c r="A20" s="45" t="s">
        <v>132</v>
      </c>
      <c r="B20" s="52" t="s">
        <v>14</v>
      </c>
      <c r="C20" s="46" t="s">
        <v>181</v>
      </c>
      <c r="D20" s="47">
        <v>426</v>
      </c>
      <c r="E20" s="47">
        <v>421.5</v>
      </c>
      <c r="F20" s="68">
        <f t="shared" si="0"/>
        <v>98.943661971830991</v>
      </c>
    </row>
    <row r="21" spans="1:6" ht="42.75" customHeight="1">
      <c r="A21" s="48" t="s">
        <v>179</v>
      </c>
      <c r="B21" s="53" t="s">
        <v>48</v>
      </c>
      <c r="C21" s="49" t="s">
        <v>182</v>
      </c>
      <c r="D21" s="50">
        <v>120</v>
      </c>
      <c r="E21" s="50">
        <v>115.5</v>
      </c>
      <c r="F21" s="69">
        <f t="shared" si="0"/>
        <v>96.25</v>
      </c>
    </row>
    <row r="22" spans="1:6" ht="48">
      <c r="A22" s="48" t="s">
        <v>180</v>
      </c>
      <c r="B22" s="53" t="s">
        <v>50</v>
      </c>
      <c r="C22" s="49" t="s">
        <v>183</v>
      </c>
      <c r="D22" s="50">
        <v>306</v>
      </c>
      <c r="E22" s="50">
        <v>306</v>
      </c>
      <c r="F22" s="69">
        <f t="shared" si="0"/>
        <v>100</v>
      </c>
    </row>
    <row r="23" spans="1:6" ht="33" customHeight="1">
      <c r="A23" s="45" t="s">
        <v>133</v>
      </c>
      <c r="B23" s="52" t="s">
        <v>15</v>
      </c>
      <c r="C23" s="46" t="s">
        <v>185</v>
      </c>
      <c r="D23" s="47">
        <v>11757.5</v>
      </c>
      <c r="E23" s="47">
        <v>4734.7</v>
      </c>
      <c r="F23" s="68">
        <f t="shared" si="0"/>
        <v>40.269615139272801</v>
      </c>
    </row>
    <row r="24" spans="1:6" ht="54.75" customHeight="1">
      <c r="A24" s="48" t="s">
        <v>184</v>
      </c>
      <c r="B24" s="58" t="s">
        <v>52</v>
      </c>
      <c r="C24" s="49" t="s">
        <v>186</v>
      </c>
      <c r="D24" s="50">
        <v>11757.5</v>
      </c>
      <c r="E24" s="50">
        <v>4734.7</v>
      </c>
      <c r="F24" s="69">
        <f t="shared" si="0"/>
        <v>40.269615139272801</v>
      </c>
    </row>
    <row r="25" spans="1:6" ht="36">
      <c r="A25" s="45" t="s">
        <v>134</v>
      </c>
      <c r="B25" s="59" t="s">
        <v>149</v>
      </c>
      <c r="C25" s="60" t="s">
        <v>191</v>
      </c>
      <c r="D25" s="47">
        <v>41270.800000000003</v>
      </c>
      <c r="E25" s="47">
        <v>16037.2</v>
      </c>
      <c r="F25" s="68">
        <f t="shared" si="0"/>
        <v>38.858466518700872</v>
      </c>
    </row>
    <row r="26" spans="1:6" ht="24">
      <c r="A26" s="48" t="s">
        <v>187</v>
      </c>
      <c r="B26" s="61" t="s">
        <v>118</v>
      </c>
      <c r="C26" s="61" t="s">
        <v>190</v>
      </c>
      <c r="D26" s="50">
        <v>1106</v>
      </c>
      <c r="E26" s="50">
        <v>1106</v>
      </c>
      <c r="F26" s="69">
        <f t="shared" si="0"/>
        <v>100</v>
      </c>
    </row>
    <row r="27" spans="1:6" ht="48">
      <c r="A27" s="48" t="s">
        <v>188</v>
      </c>
      <c r="B27" s="62" t="s">
        <v>119</v>
      </c>
      <c r="C27" s="61" t="s">
        <v>189</v>
      </c>
      <c r="D27" s="50">
        <v>40164.800000000003</v>
      </c>
      <c r="E27" s="50">
        <v>14931.2</v>
      </c>
      <c r="F27" s="69">
        <f t="shared" si="0"/>
        <v>37.174839660598337</v>
      </c>
    </row>
    <row r="28" spans="1:6" ht="24">
      <c r="A28" s="45" t="s">
        <v>135</v>
      </c>
      <c r="B28" s="54" t="s">
        <v>16</v>
      </c>
      <c r="C28" s="55" t="s">
        <v>195</v>
      </c>
      <c r="D28" s="47">
        <v>3782.2</v>
      </c>
      <c r="E28" s="47">
        <v>3583.3</v>
      </c>
      <c r="F28" s="68">
        <f t="shared" si="0"/>
        <v>94.741155940986729</v>
      </c>
    </row>
    <row r="29" spans="1:6" ht="36">
      <c r="A29" s="48" t="s">
        <v>193</v>
      </c>
      <c r="B29" s="56" t="s">
        <v>192</v>
      </c>
      <c r="C29" s="57" t="s">
        <v>194</v>
      </c>
      <c r="D29" s="50">
        <v>3782.2</v>
      </c>
      <c r="E29" s="50">
        <v>3583.3</v>
      </c>
      <c r="F29" s="69">
        <f t="shared" si="0"/>
        <v>94.741155940986729</v>
      </c>
    </row>
    <row r="30" spans="1:6" ht="24" customHeight="1">
      <c r="A30" s="45" t="s">
        <v>136</v>
      </c>
      <c r="B30" s="54" t="s">
        <v>17</v>
      </c>
      <c r="C30" s="55" t="s">
        <v>203</v>
      </c>
      <c r="D30" s="47">
        <v>19389.599999999999</v>
      </c>
      <c r="E30" s="47">
        <v>19389.599999999999</v>
      </c>
      <c r="F30" s="68">
        <f t="shared" si="0"/>
        <v>100</v>
      </c>
    </row>
    <row r="31" spans="1:6" ht="36">
      <c r="A31" s="48" t="s">
        <v>196</v>
      </c>
      <c r="B31" s="56" t="s">
        <v>205</v>
      </c>
      <c r="C31" s="57" t="s">
        <v>204</v>
      </c>
      <c r="D31" s="50">
        <v>15188.3</v>
      </c>
      <c r="E31" s="50">
        <v>15188.3</v>
      </c>
      <c r="F31" s="69">
        <f t="shared" si="0"/>
        <v>100</v>
      </c>
    </row>
    <row r="32" spans="1:6" ht="61.5" customHeight="1">
      <c r="A32" s="48" t="s">
        <v>198</v>
      </c>
      <c r="B32" s="56" t="s">
        <v>206</v>
      </c>
      <c r="C32" s="57" t="s">
        <v>207</v>
      </c>
      <c r="D32" s="50">
        <v>4201.3</v>
      </c>
      <c r="E32" s="50">
        <v>4201.3</v>
      </c>
      <c r="F32" s="69">
        <f t="shared" si="0"/>
        <v>100</v>
      </c>
    </row>
    <row r="33" spans="1:6" ht="24">
      <c r="A33" s="45" t="s">
        <v>137</v>
      </c>
      <c r="B33" s="54" t="s">
        <v>18</v>
      </c>
      <c r="C33" s="55" t="s">
        <v>209</v>
      </c>
      <c r="D33" s="47">
        <v>150.19999999999999</v>
      </c>
      <c r="E33" s="47">
        <v>150.1</v>
      </c>
      <c r="F33" s="68">
        <f t="shared" si="0"/>
        <v>99.933422103861531</v>
      </c>
    </row>
    <row r="34" spans="1:6" ht="45.75" customHeight="1">
      <c r="A34" s="48" t="s">
        <v>208</v>
      </c>
      <c r="B34" s="56" t="s">
        <v>65</v>
      </c>
      <c r="C34" s="57" t="s">
        <v>210</v>
      </c>
      <c r="D34" s="50">
        <v>150.19999999999999</v>
      </c>
      <c r="E34" s="50">
        <v>150.1</v>
      </c>
      <c r="F34" s="69">
        <f t="shared" si="0"/>
        <v>99.933422103861531</v>
      </c>
    </row>
    <row r="35" spans="1:6" ht="24">
      <c r="A35" s="45" t="s">
        <v>138</v>
      </c>
      <c r="B35" s="54" t="s">
        <v>19</v>
      </c>
      <c r="C35" s="55" t="s">
        <v>211</v>
      </c>
      <c r="D35" s="47">
        <v>160.1</v>
      </c>
      <c r="E35" s="47">
        <v>158.9</v>
      </c>
      <c r="F35" s="68">
        <f t="shared" si="0"/>
        <v>99.250468457214254</v>
      </c>
    </row>
    <row r="36" spans="1:6" ht="36">
      <c r="A36" s="48" t="s">
        <v>214</v>
      </c>
      <c r="B36" s="56" t="s">
        <v>67</v>
      </c>
      <c r="C36" s="57" t="s">
        <v>212</v>
      </c>
      <c r="D36" s="50">
        <v>100</v>
      </c>
      <c r="E36" s="50">
        <v>98.8</v>
      </c>
      <c r="F36" s="69">
        <f t="shared" si="0"/>
        <v>98.8</v>
      </c>
    </row>
    <row r="37" spans="1:6" ht="30.75" customHeight="1">
      <c r="A37" s="48" t="s">
        <v>215</v>
      </c>
      <c r="B37" s="56" t="s">
        <v>69</v>
      </c>
      <c r="C37" s="57" t="s">
        <v>213</v>
      </c>
      <c r="D37" s="50">
        <v>60.1</v>
      </c>
      <c r="E37" s="50">
        <v>60.1</v>
      </c>
      <c r="F37" s="69">
        <f t="shared" si="0"/>
        <v>100</v>
      </c>
    </row>
    <row r="38" spans="1:6">
      <c r="A38" s="45" t="s">
        <v>139</v>
      </c>
      <c r="B38" s="63" t="s">
        <v>20</v>
      </c>
      <c r="C38" s="55" t="s">
        <v>219</v>
      </c>
      <c r="D38" s="47">
        <v>184986.8</v>
      </c>
      <c r="E38" s="47">
        <v>184398.4</v>
      </c>
      <c r="F38" s="68">
        <f t="shared" si="0"/>
        <v>99.681923250740056</v>
      </c>
    </row>
    <row r="39" spans="1:6" ht="36">
      <c r="A39" s="48" t="s">
        <v>216</v>
      </c>
      <c r="B39" s="53" t="s">
        <v>221</v>
      </c>
      <c r="C39" s="57" t="s">
        <v>220</v>
      </c>
      <c r="D39" s="50">
        <v>178673.9</v>
      </c>
      <c r="E39" s="50">
        <v>178087.5</v>
      </c>
      <c r="F39" s="69">
        <f t="shared" si="0"/>
        <v>99.671804331802235</v>
      </c>
    </row>
    <row r="40" spans="1:6" ht="24">
      <c r="A40" s="48" t="s">
        <v>217</v>
      </c>
      <c r="B40" s="53" t="s">
        <v>222</v>
      </c>
      <c r="C40" s="57" t="s">
        <v>223</v>
      </c>
      <c r="D40" s="50">
        <v>1030.8</v>
      </c>
      <c r="E40" s="50">
        <v>1029.0999999999999</v>
      </c>
      <c r="F40" s="69">
        <f t="shared" si="0"/>
        <v>99.835079549864176</v>
      </c>
    </row>
    <row r="41" spans="1:6" ht="24">
      <c r="A41" s="48" t="s">
        <v>218</v>
      </c>
      <c r="B41" s="53" t="s">
        <v>81</v>
      </c>
      <c r="C41" s="57" t="s">
        <v>226</v>
      </c>
      <c r="D41" s="50">
        <v>310.5</v>
      </c>
      <c r="E41" s="50">
        <v>310.5</v>
      </c>
      <c r="F41" s="69">
        <f t="shared" si="0"/>
        <v>100</v>
      </c>
    </row>
    <row r="42" spans="1:6" ht="24">
      <c r="A42" s="48" t="s">
        <v>225</v>
      </c>
      <c r="B42" s="53" t="s">
        <v>81</v>
      </c>
      <c r="C42" s="57" t="s">
        <v>224</v>
      </c>
      <c r="D42" s="50">
        <v>4971.6000000000004</v>
      </c>
      <c r="E42" s="50">
        <v>4971.3</v>
      </c>
      <c r="F42" s="69">
        <f t="shared" si="0"/>
        <v>99.993965725319811</v>
      </c>
    </row>
    <row r="43" spans="1:6" ht="36">
      <c r="A43" s="45" t="s">
        <v>140</v>
      </c>
      <c r="B43" s="52" t="s">
        <v>21</v>
      </c>
      <c r="C43" s="55" t="s">
        <v>197</v>
      </c>
      <c r="D43" s="47">
        <v>1316.4</v>
      </c>
      <c r="E43" s="47">
        <v>1316.4</v>
      </c>
      <c r="F43" s="68">
        <f t="shared" si="0"/>
        <v>100</v>
      </c>
    </row>
    <row r="44" spans="1:6" ht="84">
      <c r="A44" s="48" t="s">
        <v>227</v>
      </c>
      <c r="B44" s="56" t="s">
        <v>200</v>
      </c>
      <c r="C44" s="57" t="s">
        <v>199</v>
      </c>
      <c r="D44" s="50">
        <v>13.5</v>
      </c>
      <c r="E44" s="50">
        <v>13.5</v>
      </c>
      <c r="F44" s="69">
        <f t="shared" ref="F44:F46" si="1">E44/D44*100</f>
        <v>100</v>
      </c>
    </row>
    <row r="45" spans="1:6" ht="48">
      <c r="A45" s="48" t="s">
        <v>228</v>
      </c>
      <c r="B45" s="56" t="s">
        <v>85</v>
      </c>
      <c r="C45" s="57" t="s">
        <v>201</v>
      </c>
      <c r="D45" s="50">
        <v>12</v>
      </c>
      <c r="E45" s="50">
        <v>12</v>
      </c>
      <c r="F45" s="69">
        <f t="shared" si="1"/>
        <v>100</v>
      </c>
    </row>
    <row r="46" spans="1:6" ht="60">
      <c r="A46" s="48" t="s">
        <v>229</v>
      </c>
      <c r="B46" s="56" t="s">
        <v>87</v>
      </c>
      <c r="C46" s="57" t="s">
        <v>202</v>
      </c>
      <c r="D46" s="50">
        <v>1290.9000000000001</v>
      </c>
      <c r="E46" s="50">
        <v>1290.9000000000001</v>
      </c>
      <c r="F46" s="69">
        <f t="shared" si="1"/>
        <v>100</v>
      </c>
    </row>
    <row r="47" spans="1:6" ht="36">
      <c r="A47" s="45" t="s">
        <v>141</v>
      </c>
      <c r="B47" s="54" t="s">
        <v>22</v>
      </c>
      <c r="C47" s="55" t="s">
        <v>233</v>
      </c>
      <c r="D47" s="47">
        <v>2516.8000000000002</v>
      </c>
      <c r="E47" s="47">
        <v>2511.6999999999998</v>
      </c>
      <c r="F47" s="69">
        <f t="shared" si="0"/>
        <v>99.797361729179897</v>
      </c>
    </row>
    <row r="48" spans="1:6" ht="48">
      <c r="A48" s="48" t="s">
        <v>230</v>
      </c>
      <c r="B48" s="56" t="s">
        <v>234</v>
      </c>
      <c r="C48" s="57" t="s">
        <v>235</v>
      </c>
      <c r="D48" s="50">
        <v>451.4</v>
      </c>
      <c r="E48" s="50">
        <v>451.3</v>
      </c>
      <c r="F48" s="69">
        <f t="shared" si="0"/>
        <v>99.977846699158178</v>
      </c>
    </row>
    <row r="49" spans="1:6" ht="60">
      <c r="A49" s="48" t="s">
        <v>231</v>
      </c>
      <c r="B49" s="56" t="s">
        <v>237</v>
      </c>
      <c r="C49" s="57" t="s">
        <v>236</v>
      </c>
      <c r="D49" s="50">
        <v>505.5</v>
      </c>
      <c r="E49" s="50">
        <v>505.4</v>
      </c>
      <c r="F49" s="69">
        <f t="shared" si="0"/>
        <v>99.980217606330356</v>
      </c>
    </row>
    <row r="50" spans="1:6" ht="60">
      <c r="A50" s="45" t="s">
        <v>232</v>
      </c>
      <c r="B50" s="56" t="s">
        <v>239</v>
      </c>
      <c r="C50" s="57" t="s">
        <v>238</v>
      </c>
      <c r="D50" s="50">
        <v>1559.9</v>
      </c>
      <c r="E50" s="50">
        <v>1555</v>
      </c>
      <c r="F50" s="69">
        <f t="shared" si="0"/>
        <v>99.685877299826913</v>
      </c>
    </row>
    <row r="51" spans="1:6" ht="24">
      <c r="A51" s="45" t="s">
        <v>142</v>
      </c>
      <c r="B51" s="54" t="s">
        <v>24</v>
      </c>
      <c r="C51" s="54" t="s">
        <v>244</v>
      </c>
      <c r="D51" s="47">
        <v>29936.9</v>
      </c>
      <c r="E51" s="47">
        <v>28582</v>
      </c>
      <c r="F51" s="68">
        <f t="shared" si="0"/>
        <v>95.474147289799532</v>
      </c>
    </row>
    <row r="52" spans="1:6" ht="36">
      <c r="A52" s="48" t="s">
        <v>240</v>
      </c>
      <c r="B52" s="56" t="s">
        <v>96</v>
      </c>
      <c r="C52" s="56" t="s">
        <v>243</v>
      </c>
      <c r="D52" s="50">
        <v>28928.9</v>
      </c>
      <c r="E52" s="50">
        <v>27912.5</v>
      </c>
      <c r="F52" s="69">
        <f t="shared" si="0"/>
        <v>96.486558424274676</v>
      </c>
    </row>
    <row r="53" spans="1:6" ht="34.5" customHeight="1">
      <c r="A53" s="48" t="s">
        <v>241</v>
      </c>
      <c r="B53" s="56" t="s">
        <v>247</v>
      </c>
      <c r="C53" s="56" t="s">
        <v>245</v>
      </c>
      <c r="D53" s="50">
        <v>399</v>
      </c>
      <c r="E53" s="50">
        <v>62.5</v>
      </c>
      <c r="F53" s="69">
        <f t="shared" si="0"/>
        <v>15.664160401002505</v>
      </c>
    </row>
    <row r="54" spans="1:6" ht="36">
      <c r="A54" s="48" t="s">
        <v>242</v>
      </c>
      <c r="B54" s="56" t="s">
        <v>248</v>
      </c>
      <c r="C54" s="56" t="s">
        <v>246</v>
      </c>
      <c r="D54" s="50">
        <v>609</v>
      </c>
      <c r="E54" s="50">
        <v>607</v>
      </c>
      <c r="F54" s="69">
        <f t="shared" si="0"/>
        <v>99.671592775041049</v>
      </c>
    </row>
    <row r="55" spans="1:6" ht="36">
      <c r="A55" s="45" t="s">
        <v>143</v>
      </c>
      <c r="B55" s="54" t="s">
        <v>25</v>
      </c>
      <c r="C55" s="54" t="s">
        <v>251</v>
      </c>
      <c r="D55" s="47">
        <v>15234.1</v>
      </c>
      <c r="E55" s="47">
        <v>14276.3</v>
      </c>
      <c r="F55" s="68">
        <f t="shared" si="0"/>
        <v>93.712789071884771</v>
      </c>
    </row>
    <row r="56" spans="1:6" ht="48">
      <c r="A56" s="48" t="s">
        <v>256</v>
      </c>
      <c r="B56" s="56" t="s">
        <v>253</v>
      </c>
      <c r="C56" s="56" t="s">
        <v>252</v>
      </c>
      <c r="D56" s="50">
        <v>657.7</v>
      </c>
      <c r="E56" s="50">
        <v>657.7</v>
      </c>
      <c r="F56" s="69">
        <f t="shared" si="0"/>
        <v>100</v>
      </c>
    </row>
    <row r="57" spans="1:6" ht="60">
      <c r="A57" s="48" t="s">
        <v>257</v>
      </c>
      <c r="B57" s="56" t="s">
        <v>254</v>
      </c>
      <c r="C57" s="56" t="s">
        <v>255</v>
      </c>
      <c r="D57" s="50">
        <v>14576.4</v>
      </c>
      <c r="E57" s="50">
        <v>13618.6</v>
      </c>
      <c r="F57" s="69">
        <f t="shared" si="0"/>
        <v>93.42910458000604</v>
      </c>
    </row>
    <row r="58" spans="1:6" ht="24">
      <c r="A58" s="45" t="s">
        <v>144</v>
      </c>
      <c r="B58" s="54" t="s">
        <v>26</v>
      </c>
      <c r="C58" s="54" t="s">
        <v>258</v>
      </c>
      <c r="D58" s="47">
        <v>45241</v>
      </c>
      <c r="E58" s="47">
        <v>45235.9</v>
      </c>
      <c r="F58" s="68">
        <f t="shared" si="0"/>
        <v>99.988727039632195</v>
      </c>
    </row>
    <row r="59" spans="1:6" ht="48">
      <c r="A59" s="48" t="s">
        <v>249</v>
      </c>
      <c r="B59" s="56" t="s">
        <v>102</v>
      </c>
      <c r="C59" s="56" t="s">
        <v>259</v>
      </c>
      <c r="D59" s="50">
        <v>41742.699999999997</v>
      </c>
      <c r="E59" s="50">
        <v>41742.699999999997</v>
      </c>
      <c r="F59" s="69">
        <f t="shared" si="0"/>
        <v>100</v>
      </c>
    </row>
    <row r="60" spans="1:6" ht="36">
      <c r="A60" s="48" t="s">
        <v>250</v>
      </c>
      <c r="B60" s="56" t="s">
        <v>106</v>
      </c>
      <c r="C60" s="56" t="s">
        <v>260</v>
      </c>
      <c r="D60" s="50">
        <v>3498.3</v>
      </c>
      <c r="E60" s="50">
        <v>3493.2</v>
      </c>
      <c r="F60" s="69">
        <f t="shared" si="0"/>
        <v>99.854214904382118</v>
      </c>
    </row>
    <row r="61" spans="1:6" ht="24">
      <c r="A61" s="45" t="s">
        <v>145</v>
      </c>
      <c r="B61" s="54" t="s">
        <v>27</v>
      </c>
      <c r="C61" s="54" t="s">
        <v>264</v>
      </c>
      <c r="D61" s="47">
        <v>31367.8</v>
      </c>
      <c r="E61" s="47">
        <v>31367.200000000001</v>
      </c>
      <c r="F61" s="68">
        <f t="shared" si="0"/>
        <v>99.998087210451487</v>
      </c>
    </row>
    <row r="62" spans="1:6" ht="59.25" customHeight="1">
      <c r="A62" s="48" t="s">
        <v>261</v>
      </c>
      <c r="B62" s="56" t="s">
        <v>268</v>
      </c>
      <c r="C62" s="56" t="s">
        <v>267</v>
      </c>
      <c r="D62" s="50">
        <v>17.5</v>
      </c>
      <c r="E62" s="50">
        <v>17.5</v>
      </c>
      <c r="F62" s="69">
        <f t="shared" si="0"/>
        <v>100</v>
      </c>
    </row>
    <row r="63" spans="1:6" ht="36">
      <c r="A63" s="48" t="s">
        <v>262</v>
      </c>
      <c r="B63" s="56" t="s">
        <v>265</v>
      </c>
      <c r="C63" s="56" t="s">
        <v>266</v>
      </c>
      <c r="D63" s="50">
        <v>1351.5</v>
      </c>
      <c r="E63" s="50">
        <v>1351.5</v>
      </c>
      <c r="F63" s="69">
        <f t="shared" ref="F63:F64" si="2">E63/D63*100</f>
        <v>100</v>
      </c>
    </row>
    <row r="64" spans="1:6" ht="24">
      <c r="A64" s="48" t="s">
        <v>263</v>
      </c>
      <c r="B64" s="56" t="s">
        <v>270</v>
      </c>
      <c r="C64" s="56" t="s">
        <v>269</v>
      </c>
      <c r="D64" s="50">
        <v>29998.799999999999</v>
      </c>
      <c r="E64" s="50">
        <v>29998.2</v>
      </c>
      <c r="F64" s="69">
        <f t="shared" si="2"/>
        <v>99.997999919996801</v>
      </c>
    </row>
    <row r="65" spans="1:6" ht="24">
      <c r="A65" s="45" t="s">
        <v>146</v>
      </c>
      <c r="B65" s="54" t="s">
        <v>28</v>
      </c>
      <c r="C65" s="54" t="s">
        <v>272</v>
      </c>
      <c r="D65" s="47">
        <v>293.10000000000002</v>
      </c>
      <c r="E65" s="47">
        <v>293.10000000000002</v>
      </c>
      <c r="F65" s="68">
        <f t="shared" si="0"/>
        <v>100</v>
      </c>
    </row>
    <row r="66" spans="1:6" ht="36">
      <c r="A66" s="48" t="s">
        <v>271</v>
      </c>
      <c r="B66" s="64" t="s">
        <v>111</v>
      </c>
      <c r="C66" s="56" t="s">
        <v>273</v>
      </c>
      <c r="D66" s="50">
        <v>293.10000000000002</v>
      </c>
      <c r="E66" s="50">
        <v>293.10000000000002</v>
      </c>
      <c r="F66" s="69">
        <f t="shared" si="0"/>
        <v>100</v>
      </c>
    </row>
    <row r="67" spans="1:6" ht="51.75" customHeight="1">
      <c r="A67" s="45" t="s">
        <v>147</v>
      </c>
      <c r="B67" s="65" t="s">
        <v>275</v>
      </c>
      <c r="C67" s="54" t="s">
        <v>274</v>
      </c>
      <c r="D67" s="47">
        <v>210</v>
      </c>
      <c r="E67" s="47">
        <v>210</v>
      </c>
      <c r="F67" s="68">
        <f t="shared" si="0"/>
        <v>100</v>
      </c>
    </row>
    <row r="68" spans="1:6" ht="36">
      <c r="A68" s="48" t="s">
        <v>277</v>
      </c>
      <c r="B68" s="64" t="s">
        <v>278</v>
      </c>
      <c r="C68" s="54" t="s">
        <v>276</v>
      </c>
      <c r="D68" s="50">
        <v>210</v>
      </c>
      <c r="E68" s="50">
        <v>210</v>
      </c>
      <c r="F68" s="69">
        <f t="shared" si="0"/>
        <v>100</v>
      </c>
    </row>
    <row r="69" spans="1:6">
      <c r="A69" s="66"/>
      <c r="B69" s="67" t="s">
        <v>114</v>
      </c>
      <c r="C69" s="67"/>
      <c r="D69" s="50">
        <f>D9+D12+D15+D20+D23+D25+D28+D30+D33+D35+D38+D43+D55+D58+D61+D65+D67+D51+D47</f>
        <v>473642.9</v>
      </c>
      <c r="E69" s="50">
        <f>E9+E12+E15+E20+E23+E25+E28+E30+E33+E35+E38+E43+E55+E58+E61+E65+E67+E51+E47</f>
        <v>364583</v>
      </c>
      <c r="F69" s="69">
        <f t="shared" si="0"/>
        <v>76.974235230803629</v>
      </c>
    </row>
    <row r="70" spans="1:6" ht="15.75">
      <c r="A70" s="19"/>
      <c r="B70" s="20"/>
      <c r="C70" s="20"/>
    </row>
    <row r="73" spans="1:6">
      <c r="D73" s="38"/>
      <c r="E73" s="38"/>
      <c r="F73" s="38"/>
    </row>
    <row r="76" spans="1:6">
      <c r="D76" s="38"/>
      <c r="E76" s="38"/>
      <c r="F76" s="38"/>
    </row>
    <row r="77" spans="1:6">
      <c r="D77" s="38"/>
      <c r="E77" s="38"/>
    </row>
  </sheetData>
  <mergeCells count="7">
    <mergeCell ref="F3:F7"/>
    <mergeCell ref="D3:D7"/>
    <mergeCell ref="E3:E7"/>
    <mergeCell ref="A1:E1"/>
    <mergeCell ref="A3:A7"/>
    <mergeCell ref="B3:B7"/>
    <mergeCell ref="C3:C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2023-03-15T07:07:02Z</dcterms:modified>
</cp:coreProperties>
</file>