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допуск нет" sheetId="1" r:id="rId1"/>
  </sheets>
  <definedNames>
    <definedName name="_xlnm.Print_Area" localSheetId="0">'допуск нет'!$A$1:$AL$84</definedName>
  </definedNames>
  <calcPr calcId="145621"/>
</workbook>
</file>

<file path=xl/calcChain.xml><?xml version="1.0" encoding="utf-8"?>
<calcChain xmlns="http://schemas.openxmlformats.org/spreadsheetml/2006/main">
  <c r="T72" i="1" l="1"/>
  <c r="V84" i="1" l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L82" i="1"/>
  <c r="T82" i="1"/>
  <c r="T84" i="1" s="1"/>
  <c r="T50" i="1" l="1"/>
  <c r="T34" i="1"/>
  <c r="T28" i="1"/>
  <c r="T22" i="1"/>
  <c r="T18" i="1"/>
  <c r="T7" i="1"/>
  <c r="T16" i="1"/>
  <c r="AL50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T48" i="1" l="1"/>
  <c r="AL28" i="1" l="1"/>
  <c r="AM59" i="1" l="1"/>
  <c r="AM49" i="1"/>
  <c r="AM35" i="1"/>
  <c r="AM29" i="1"/>
  <c r="AM23" i="1"/>
  <c r="AM20" i="1"/>
  <c r="AM17" i="1"/>
  <c r="AL7" i="1" l="1"/>
  <c r="AL16" i="1"/>
  <c r="AL18" i="1"/>
  <c r="AL22" i="1"/>
  <c r="AL48" i="1"/>
  <c r="AL34" i="1" l="1"/>
  <c r="AK50" i="1" l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XEP41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</calcChain>
</file>

<file path=xl/sharedStrings.xml><?xml version="1.0" encoding="utf-8"?>
<sst xmlns="http://schemas.openxmlformats.org/spreadsheetml/2006/main" count="129" uniqueCount="128">
  <si>
    <t>Сведения 
о выполнении мероприятий по подготовке документов и материалов для проведения капитального ремонта водонапорных башен и водозаборных скважин, зарегистрированных в муниципальную собственность.</t>
  </si>
  <si>
    <t>Представленные документы</t>
  </si>
  <si>
    <t>Наименование прокта</t>
  </si>
  <si>
    <t>Дата представления заявки</t>
  </si>
  <si>
    <t xml:space="preserve"> обязательные</t>
  </si>
  <si>
    <t>для оценки</t>
  </si>
  <si>
    <t>Примечание</t>
  </si>
  <si>
    <t>Водо
напор
ные 
башни</t>
  </si>
  <si>
    <t>Замена ВНБ (если да -1, если нет-0)</t>
  </si>
  <si>
    <t>Водозаборные скважины</t>
  </si>
  <si>
    <t>Томпонаж с бурением (если да-1, если нет-0)</t>
  </si>
  <si>
    <t>Стадия проекта</t>
  </si>
  <si>
    <t>заявка</t>
  </si>
  <si>
    <t>выписка из ЕГРН</t>
  </si>
  <si>
    <t>выписка из реестра муницип. имущества</t>
  </si>
  <si>
    <t>акт обследования с деффектной ведомостью</t>
  </si>
  <si>
    <t>фото. материалы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</si>
  <si>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</si>
  <si>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</si>
  <si>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</si>
  <si>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</si>
  <si>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документ об утверждении сметы</t>
  </si>
  <si>
    <t>муниципальная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</si>
  <si>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</si>
  <si>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</si>
  <si>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</si>
  <si>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</si>
  <si>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</si>
  <si>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не приступили 
к разработке
 сметной 
документации</t>
  </si>
  <si>
    <t>смета разрабатывается</t>
  </si>
  <si>
    <t>смета разработана, дата</t>
  </si>
  <si>
    <t>направлено на экспертизу, дата</t>
  </si>
  <si>
    <t>вышло с экпертизы, дата</t>
  </si>
  <si>
    <t xml:space="preserve">Стоимостьпроекта  (предварительная), тыс. рублей
 </t>
  </si>
  <si>
    <t>коли
чество</t>
  </si>
  <si>
    <t>предпола
гаемая дата начала</t>
  </si>
  <si>
    <t>предполагаемая дата заверше
ния</t>
  </si>
  <si>
    <t>ПРИЧИНЫ не готовности
 экспертизы указать!!!</t>
  </si>
  <si>
    <t>на экспертизе</t>
  </si>
  <si>
    <t>Оплачен. В работе</t>
  </si>
  <si>
    <t>19-тр</t>
  </si>
  <si>
    <t>425-тр</t>
  </si>
  <si>
    <t>На стадии разработки СД</t>
  </si>
  <si>
    <t>420-тр</t>
  </si>
  <si>
    <t>Стоимость (без учета ПСД, надзора) тыс. руб.</t>
  </si>
  <si>
    <t>Капитальный ремонт,создание (или) модернизация источника водоснабжения в д. Бурундуки  Красноармейского муниципального округа Чувашской Республики</t>
  </si>
  <si>
    <t>Имеется решение от 20.12.2021 № С-7/4 "О правопреемстве органов местного самоуправления Красноармейскоко муниципального округа Чувашской Республики</t>
  </si>
  <si>
    <t>Капитальный ремонт,создание (или) модернизация источника водоснабжения в д. Нижняя Типсирма  Красноармейского муниципального округа Чувашской Республики</t>
  </si>
  <si>
    <t>Капитальный ремонт,создание (или) модернизация источника водоснабжения в д. Синъял-Убеево  Красноармейского муниципального округа Чувашской Республики</t>
  </si>
  <si>
    <t>Красноармейский МО</t>
  </si>
  <si>
    <t>Капитальный ремонт,создание (или) модернизация источника водоснабжения в д. Досаево ул. Новая Красноармейского муниципального округа Чувашской Республики</t>
  </si>
  <si>
    <t>Капитальный ремонт,создание (или) модернизация источника водоснабжения в д. Досаево ул. Совеская Красноармейского муниципального округа Чувашской Республики</t>
  </si>
  <si>
    <t>Капитальный ремонт водозаборного узла системы водоснабжения в д. Вотланы Аликовского МО</t>
  </si>
  <si>
    <t>Капитальный ремонт водозаборного узла системы водоснабжения в д. Вурманкасы Аликовского МО</t>
  </si>
  <si>
    <t>Капитальный ремонт водозаборного узла системы водоснабжения в д. Нижние Куганары Аликовского МО</t>
  </si>
  <si>
    <t>Капитальный ремонт водозаборного узла системы водоснабжения в с. Юманлыхи Аликовского МО</t>
  </si>
  <si>
    <t>Капитальный ремонт скважины с водонапорной башней на северной окраине д. Актай Моргаушского муниципального округа Чувашской Республики</t>
  </si>
  <si>
    <t>Капитальный ремонт скважины с одонапорной башней на западной окраине д. Ильбеши Моргаушского муниципального округа Чувашской Республики</t>
  </si>
  <si>
    <t>Капитальный ремонт скважины с водонапорной башней на южной окраине д. Падаккасы Моргаушского муниципального округа Чувашской Республики</t>
  </si>
  <si>
    <t>Капитальный ремонт скважины с водонапорной башней на северо-восточной окраине д. Хорнкасы Моргаушского муниципального округа Чувашской Республики</t>
  </si>
  <si>
    <t xml:space="preserve">
20.02.2023  14:16:00</t>
  </si>
  <si>
    <t>Капитальный ремонт водонапорной башни по ул. Октябрьская в г.Козловка</t>
  </si>
  <si>
    <t>Капитальный ремонт водонапорной башни по ул. Рабочая в  г.Козловка</t>
  </si>
  <si>
    <t>Капитальный ремонт водозаблоного узла, расположенной по ул. Школьная в д. Сине-Кинчеры на территории Сине-Кинчерской школы Шихабыловского территориального отедла Урмарского муниципального округк</t>
  </si>
  <si>
    <t>Аликовский муниципальный округ</t>
  </si>
  <si>
    <t>акта обследования нет, только деффектная ведомость</t>
  </si>
  <si>
    <t>Капитальный ремонт водонапорной башни д. Малые Карачуры  Чебоксарского муниципального округа Чувашской Республики</t>
  </si>
  <si>
    <t>Капитальный ремонт водонапорной башни по улице Колхозная с. Икково Чебоксарского муниципального округа Чувашской Республики</t>
  </si>
  <si>
    <t>Капитальный ремонт водонапорной башни д. Сархорн Чебоксарского муниципального округа Чувашской Республики</t>
  </si>
  <si>
    <t>Капитальный ремонт водонапорной башни д. Василькасы Чебоксарского муниципального округа Чувашской Республики</t>
  </si>
  <si>
    <t>Капитальный ремонт водонапорной башни д. Малое Янгильдино Чебоксарского муниципального округа Чувашской Республики</t>
  </si>
  <si>
    <t>Капитальный ремонт водонапорной башни д. Большие Катраси, ул.  Молодежная, д.7 Чебоксарского муниципального округа Чувашской Республики</t>
  </si>
  <si>
    <t>Капитальный ремонт водонапорной башни д. Большие Катраси, ул.  Молодежная, д.9 Чебоксарского муниципального округа Чувашской Республики</t>
  </si>
  <si>
    <t>ИТОГ</t>
  </si>
  <si>
    <t>Капитальный ремонт водозаборного узла по ул. Кудряшова в д. Новая Шемурша Шемуршинского муниципального округа Чувашской Республики</t>
  </si>
  <si>
    <t>Комсомольский м.о.</t>
  </si>
  <si>
    <t>Капитальный ремонт водонапорной башни в д. Шоркасы Аликовского м.о.а Чувашской Республики</t>
  </si>
  <si>
    <t>Капитальный ремонт водонапорной бащни в д. Нижние Шиуши Аликовского м.о.а Чувашской Республики</t>
  </si>
  <si>
    <t>Капитальный ремонт водонапорной башни в д. Верхние Елыши Аликовского м.о.а Чувашской Республики</t>
  </si>
  <si>
    <t>Капитальный ремонт водозаборного узла системы водоснабжения в деревне Илгышево Аликовского м.о.а Чувашской республики</t>
  </si>
  <si>
    <t>Канашский м.о.</t>
  </si>
  <si>
    <t>Капитальный ремонт артезианской скважины по ул. Ворошилова, в с. Шибылги, Шибылгинского сельского поселения Канашского м.о.а Чувашской Республики</t>
  </si>
  <si>
    <t>Козловский м.о.</t>
  </si>
  <si>
    <t>Строительство артезианской скважины для питьевого и хозяйственно-бытового водоснабжения населения, расположенной на северо-западной окраине д. Мурзаево Карамышевского сельского поселения Козловского м.о.а Чувашской Республики</t>
  </si>
  <si>
    <t>Мариинско-Посадский м.о.</t>
  </si>
  <si>
    <t>Капитальный ремонт скважины с водонапорной башней на севере-восточной окраине д. Сятракасы Мариинско-Посадского м.о.а Чувашской Республики</t>
  </si>
  <si>
    <t>Капитальный ремонт скважины с водонапорной башней на северной окраине д. Сятракасы Мариинско-Посадского м.о.а Чувашской Республики</t>
  </si>
  <si>
    <t>Капитальный ремонт скважины с водонапорной башней на южной окраине д. Аксарино Мариинско-Посадского м.о.а Чувашской Республики</t>
  </si>
  <si>
    <t>Капитальный ремонт водозаборного узла д. Ирх-Сирмы-Ронги Первочурашевского сельского поселения Мариинско-Посадского м.о.а Чувашской Республики</t>
  </si>
  <si>
    <t>Капитальный ремонт водонапорной башни д. Мижули Первочурашевского сельского поселения Мариинско-Посадского м.о.а Чувашской Республики</t>
  </si>
  <si>
    <t>Моргаушский м.о.</t>
  </si>
  <si>
    <t>Капитальный ремонт скважины № 2 с водонапорной башней, расположенных на северо-западной окраине д. Нижние Панклеи Моргаушского м.о.а Чувашской Республики</t>
  </si>
  <si>
    <t>Капитальный ремонт скважины с водонапорной башней, расположенных по ул. 30 лет Победы д. Изедеркино Моргаушского м.о.а Чувашской Республики</t>
  </si>
  <si>
    <t>Капитальный ремонт скважины с водонапорной башней, расположенных по ул. Емельянова д. Изедеркино Моргаушского м.о.а Чувашской Республики</t>
  </si>
  <si>
    <t>Капитальный ремонт водонапорной башни и водозаборной скважины в д.Апчары Моргаушского м.о.а Чувашской Республики</t>
  </si>
  <si>
    <t>Капитальный ремонт водонапорной башни и водозаборной скважины в д. Хоп -Кибер Моргаушскогко м.о.а Чувашской Республики</t>
  </si>
  <si>
    <t>Капитальный ремонт скважины с водонапорной башней, расположенных на северо-восточной окраине выс. Канаш Моргаушского м.о.а Чувашской Республики</t>
  </si>
  <si>
    <t>Капитальный ремонт скважины с водонапорной башней, расположенных на северной окраине д. Сярмыськасы Моргаушскокго м.о.а Чувашской республики</t>
  </si>
  <si>
    <t>Капитальный ремонт водозаборного узла д. Елжихово Моргаушского м.о.а Чувашской Республики</t>
  </si>
  <si>
    <t>Капитальный ремонт водонапорной башни по ул. Садовая д. Торханы Моргаушского м.о.а Чувашской Республики</t>
  </si>
  <si>
    <t>Урмарский м.о.</t>
  </si>
  <si>
    <t>Цивильский м.о.</t>
  </si>
  <si>
    <t xml:space="preserve">Капитальный ремонт водозаборного узла д. Елаши Малоянгорчинского сельского поселения Цивильского м.о.а Чувашской Республики
</t>
  </si>
  <si>
    <t xml:space="preserve">Капитальный ремонт водозаборного узла д. Ойкасы Малоянгорчинского сельского поселения Цивильского м.о.а Чувашской Республики
</t>
  </si>
  <si>
    <t xml:space="preserve">Капитальный ремонт водозаборного узла д. Мамликасы Малоянгорчинского сельского поселения Цивильского м.о.а Чувашской Республики
</t>
  </si>
  <si>
    <t xml:space="preserve">Капитальный ремонт водозаборного узла д. Малое Янгорчино Малоянгорчинского сельского поселения Цивильского м.о.а Чувашской Республики
</t>
  </si>
  <si>
    <t xml:space="preserve">Капитальный ремонт водозаборного узла д. Янорсово Малоянгорчинского сельского поселения Цивильского м.о.а Чувашской Республики
</t>
  </si>
  <si>
    <t xml:space="preserve">Капитальный ремонт водозаборного узла д.БайдушиМалоянгорчинского сельского поселения Цивильского м.о.а Чувашской Республики
</t>
  </si>
  <si>
    <t xml:space="preserve">Капитальный ремонт водозаборного узла д. Елюккасы Малоянгорчинского сельского поселения Цивильского м.о.а Чувашской Республики
</t>
  </si>
  <si>
    <t xml:space="preserve">
Капитальный ремонт водозаборного узла системы водоснабжения д. Медикасы Медикасинского сельского поселения Цивильского м.о.а Чувашской Республики</t>
  </si>
  <si>
    <t>Капитальный ремонт водозаборного узла д. Унгасемы Богатыревского сельского поселения Цивильского м.о.а Чувашской Республики</t>
  </si>
  <si>
    <t>Капитальный ремонт водозаборного узла д. Чиршкасы Богатыревского сельского поселения Цивильского м.о.а Чувашской Республики</t>
  </si>
  <si>
    <t>Капитальный ремонт водозаборного узла д.  Малые Тиуши Богатыревского сельского поселения Цивильского м.о.а Чувашской Республики</t>
  </si>
  <si>
    <t>Капитальный ремонт водозаборного узла с.  Богатырево Богатыревского сельского поселения Цивильского м.о.а Чувашской Республики</t>
  </si>
  <si>
    <t>Капитальный ремонт водозаборного узла д.  Актай Богатыревского сельского поселения Цивильского м.о.а Чувашской Республики</t>
  </si>
  <si>
    <t>Капитальный ремонт водозаборного узла д.  Верхняя Шорсирма Богатыревского сельского поселения Цивильского м.о.а Чувашской Республики</t>
  </si>
  <si>
    <t>Капитальный ремонт водозаборного узла  системы водоснабжения с. Чурачики ул. Озерная дом 18 Чурачикского сельского поселения Цивильского м.о.а Чувашской Республики</t>
  </si>
  <si>
    <t>Капитальный ремонт артезианской скважины и водонапорной башни в с. Иваново Цивильского м.о.а Чувашской Республики</t>
  </si>
  <si>
    <t>Капитальный ремонт артезианской скважины и водонапорной башни в д. Первое Чемерчеево Цивильского м.о.а Чувашской Республики</t>
  </si>
  <si>
    <t>Капитальный ремонт артезианской скважины и водонапорной башни в сд. Искеево-Яндуши Цивильского м.о.а Чувашской Республики</t>
  </si>
  <si>
    <t>Капитальный ремонт артезианской скважины и водонапорной башни в д. Староселки Цивильского м.о.а Чувашской Республики</t>
  </si>
  <si>
    <t>Капитальный ремонт артезианской скважины и водонапорной башни в п. Опытный Цивильского м.о.а Чувашской Республики</t>
  </si>
  <si>
    <t>Капитальный ремонт водозаборного узла д. Поваркасы Цивильского м.о.а Чувашской Республики</t>
  </si>
  <si>
    <t>Чебоксарский м.о.</t>
  </si>
  <si>
    <t>Шемуршинский м.о.</t>
  </si>
  <si>
    <t>Капитальный ремонт водозаборного узла с Чурачики ул. Полевая, дом № 261а Чичкинаского сельского поселения Комсомольского района Чувашской Республики</t>
  </si>
  <si>
    <t xml:space="preserve"> </t>
  </si>
  <si>
    <t>Кол-во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</si>
</sst>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General"/>
    <numFmt numFmtId="166" formatCode="[$-419]#,##0"/>
    <numFmt numFmtId="167" formatCode="[$-419]dd&quot;.&quot;mm&quot;.&quot;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5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/>
    <xf numFmtId="14" fontId="2" fillId="2" borderId="38" xfId="0" applyNumberFormat="1" applyFont="1" applyFill="1" applyBorder="1" applyAlignment="1">
      <alignment horizontal="center"/>
    </xf>
    <xf numFmtId="22" fontId="4" fillId="2" borderId="5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22" fontId="2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2" borderId="42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4" borderId="19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/>
    <xf numFmtId="0" fontId="2" fillId="3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wrapText="1"/>
    </xf>
    <xf numFmtId="0" fontId="3" fillId="4" borderId="0" xfId="0" applyFont="1" applyFill="1" applyBorder="1"/>
    <xf numFmtId="0" fontId="4" fillId="3" borderId="19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top" wrapText="1"/>
    </xf>
    <xf numFmtId="0" fontId="2" fillId="3" borderId="13" xfId="0" applyFont="1" applyFill="1" applyBorder="1" applyAlignment="1">
      <alignment wrapText="1"/>
    </xf>
    <xf numFmtId="0" fontId="8" fillId="0" borderId="42" xfId="0" applyFont="1" applyBorder="1"/>
    <xf numFmtId="0" fontId="2" fillId="0" borderId="42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 vertical="center"/>
    </xf>
    <xf numFmtId="167" fontId="6" fillId="2" borderId="5" xfId="2" applyNumberFormat="1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 applyProtection="1">
      <alignment horizontal="center" vertical="center"/>
    </xf>
    <xf numFmtId="4" fontId="6" fillId="2" borderId="5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wrapText="1"/>
    </xf>
    <xf numFmtId="14" fontId="3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165" fontId="10" fillId="6" borderId="5" xfId="2" applyNumberFormat="1" applyFont="1" applyFill="1" applyBorder="1" applyAlignment="1" applyProtection="1">
      <alignment horizontal="center" vertical="center"/>
    </xf>
    <xf numFmtId="166" fontId="10" fillId="6" borderId="5" xfId="2" applyNumberFormat="1" applyFont="1" applyFill="1" applyBorder="1" applyAlignment="1" applyProtection="1">
      <alignment horizontal="center" vertical="center"/>
    </xf>
    <xf numFmtId="167" fontId="10" fillId="6" borderId="5" xfId="2" applyNumberFormat="1" applyFont="1" applyFill="1" applyBorder="1" applyAlignment="1" applyProtection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4" fontId="10" fillId="6" borderId="5" xfId="2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3" fontId="3" fillId="4" borderId="2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3" fillId="6" borderId="24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3" fillId="4" borderId="1" xfId="0" applyFont="1" applyFill="1" applyBorder="1"/>
    <xf numFmtId="4" fontId="2" fillId="2" borderId="1" xfId="0" applyNumberFormat="1" applyFont="1" applyFill="1" applyBorder="1"/>
    <xf numFmtId="0" fontId="3" fillId="2" borderId="1" xfId="0" applyFont="1" applyFill="1" applyBorder="1"/>
    <xf numFmtId="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22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2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87"/>
  <sheetViews>
    <sheetView tabSelected="1" view="pageBreakPreview" topLeftCell="A2" zoomScale="55" zoomScaleNormal="100" zoomScaleSheetLayoutView="55" workbookViewId="0">
      <pane xSplit="1" ySplit="5" topLeftCell="B73" activePane="bottomRight" state="frozen"/>
      <selection activeCell="A2" sqref="A2"/>
      <selection pane="topRight" activeCell="B2" sqref="B2"/>
      <selection pane="bottomLeft" activeCell="A6" sqref="A6"/>
      <selection pane="bottomRight" activeCell="AM78" sqref="AM78:AM79"/>
    </sheetView>
  </sheetViews>
  <sheetFormatPr defaultColWidth="11.85546875" defaultRowHeight="15.75" x14ac:dyDescent="0.25"/>
  <cols>
    <col min="1" max="1" width="35.5703125" style="51" customWidth="1"/>
    <col min="2" max="2" width="32.28515625" style="38" customWidth="1"/>
    <col min="3" max="3" width="9.28515625" style="38" customWidth="1"/>
    <col min="4" max="4" width="9.42578125" style="38" customWidth="1"/>
    <col min="5" max="6" width="10.85546875" style="38" customWidth="1"/>
    <col min="7" max="7" width="12.140625" style="38" customWidth="1"/>
    <col min="8" max="8" width="12.5703125" style="38" customWidth="1"/>
    <col min="9" max="9" width="11.85546875" style="38" customWidth="1"/>
    <col min="10" max="10" width="11" style="38" customWidth="1"/>
    <col min="11" max="12" width="12.140625" style="38" customWidth="1"/>
    <col min="13" max="17" width="11.7109375" style="38" customWidth="1"/>
    <col min="18" max="18" width="10.140625" style="38" customWidth="1"/>
    <col min="19" max="19" width="18" style="38" hidden="1" customWidth="1"/>
    <col min="20" max="20" width="19.7109375" style="89" customWidth="1"/>
    <col min="21" max="21" width="42.42578125" style="78" customWidth="1"/>
    <col min="22" max="29" width="0" style="78" hidden="1" customWidth="1"/>
    <col min="30" max="31" width="12.28515625" style="78" hidden="1" customWidth="1"/>
    <col min="32" max="32" width="0" style="78" hidden="1" customWidth="1"/>
    <col min="33" max="33" width="15.85546875" style="78" hidden="1" customWidth="1"/>
    <col min="34" max="34" width="29" style="78" hidden="1" customWidth="1"/>
    <col min="35" max="35" width="22.85546875" style="78" hidden="1" customWidth="1"/>
    <col min="36" max="36" width="4.28515625" style="78" hidden="1" customWidth="1"/>
    <col min="37" max="37" width="55.140625" style="80" hidden="1" customWidth="1"/>
    <col min="38" max="38" width="11.85546875" style="83"/>
    <col min="39" max="39" width="16" style="1" customWidth="1"/>
    <col min="40" max="42" width="11.85546875" style="1"/>
    <col min="43" max="16384" width="11.85546875" style="38"/>
  </cols>
  <sheetData>
    <row r="1" spans="1:42" s="36" customFormat="1" ht="47.25" customHeight="1" thickBot="1" x14ac:dyDescent="0.3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60"/>
      <c r="AI1" s="60"/>
      <c r="AJ1" s="60"/>
      <c r="AK1" s="61"/>
      <c r="AL1" s="81"/>
      <c r="AM1" s="1"/>
      <c r="AN1" s="1"/>
      <c r="AO1" s="1"/>
      <c r="AP1" s="1"/>
    </row>
    <row r="2" spans="1:42" ht="18.75" customHeight="1" thickBot="1" x14ac:dyDescent="0.3">
      <c r="A2" s="37"/>
      <c r="B2" s="8"/>
      <c r="C2" s="127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8"/>
      <c r="T2" s="8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62"/>
      <c r="AI2" s="62"/>
      <c r="AJ2" s="62"/>
      <c r="AK2" s="63"/>
      <c r="AL2" s="82"/>
      <c r="AM2" s="3"/>
    </row>
    <row r="3" spans="1:42" ht="20.25" customHeight="1" x14ac:dyDescent="0.25">
      <c r="A3" s="130" t="s">
        <v>2</v>
      </c>
      <c r="B3" s="133" t="s">
        <v>3</v>
      </c>
      <c r="C3" s="136" t="s">
        <v>4</v>
      </c>
      <c r="D3" s="137"/>
      <c r="E3" s="137"/>
      <c r="F3" s="137"/>
      <c r="G3" s="137"/>
      <c r="H3" s="137"/>
      <c r="I3" s="137"/>
      <c r="J3" s="137"/>
      <c r="K3" s="137"/>
      <c r="L3" s="138"/>
      <c r="M3" s="139"/>
      <c r="N3" s="136" t="s">
        <v>5</v>
      </c>
      <c r="O3" s="137"/>
      <c r="P3" s="137"/>
      <c r="Q3" s="137"/>
      <c r="R3" s="139"/>
      <c r="S3" s="31"/>
      <c r="T3" s="152" t="s">
        <v>44</v>
      </c>
      <c r="U3" s="155" t="s">
        <v>6</v>
      </c>
      <c r="V3" s="158" t="s">
        <v>7</v>
      </c>
      <c r="W3" s="140" t="s">
        <v>8</v>
      </c>
      <c r="X3" s="140" t="s">
        <v>9</v>
      </c>
      <c r="Y3" s="140" t="s">
        <v>10</v>
      </c>
      <c r="Z3" s="167" t="s">
        <v>11</v>
      </c>
      <c r="AA3" s="168"/>
      <c r="AB3" s="168"/>
      <c r="AC3" s="168"/>
      <c r="AD3" s="168"/>
      <c r="AE3" s="168"/>
      <c r="AF3" s="168"/>
      <c r="AG3" s="169"/>
      <c r="AH3" s="62"/>
      <c r="AI3" s="62"/>
      <c r="AJ3" s="62"/>
      <c r="AK3" s="172"/>
      <c r="AL3" s="161" t="s">
        <v>127</v>
      </c>
      <c r="AM3" s="3"/>
    </row>
    <row r="4" spans="1:42" ht="15" customHeight="1" x14ac:dyDescent="0.25">
      <c r="A4" s="131"/>
      <c r="B4" s="134"/>
      <c r="C4" s="170" t="s">
        <v>12</v>
      </c>
      <c r="D4" s="143" t="s">
        <v>13</v>
      </c>
      <c r="E4" s="143" t="s">
        <v>14</v>
      </c>
      <c r="F4" s="143" t="s">
        <v>15</v>
      </c>
      <c r="G4" s="143" t="s">
        <v>16</v>
      </c>
      <c r="H4" s="143" t="s">
        <v>17</v>
      </c>
      <c r="I4" s="143" t="s">
        <v>18</v>
      </c>
      <c r="J4" s="143" t="s">
        <v>19</v>
      </c>
      <c r="K4" s="143" t="s">
        <v>20</v>
      </c>
      <c r="L4" s="140" t="s">
        <v>21</v>
      </c>
      <c r="M4" s="146" t="s">
        <v>22</v>
      </c>
      <c r="N4" s="170" t="s">
        <v>23</v>
      </c>
      <c r="O4" s="143" t="s">
        <v>24</v>
      </c>
      <c r="P4" s="143" t="s">
        <v>25</v>
      </c>
      <c r="Q4" s="143" t="s">
        <v>26</v>
      </c>
      <c r="R4" s="146" t="s">
        <v>27</v>
      </c>
      <c r="S4" s="32"/>
      <c r="T4" s="153"/>
      <c r="U4" s="156"/>
      <c r="V4" s="159"/>
      <c r="W4" s="141"/>
      <c r="X4" s="141"/>
      <c r="Y4" s="141"/>
      <c r="Z4" s="148" t="s">
        <v>28</v>
      </c>
      <c r="AA4" s="149"/>
      <c r="AB4" s="148" t="s">
        <v>29</v>
      </c>
      <c r="AC4" s="149"/>
      <c r="AD4" s="140" t="s">
        <v>30</v>
      </c>
      <c r="AE4" s="140" t="s">
        <v>31</v>
      </c>
      <c r="AF4" s="140" t="s">
        <v>32</v>
      </c>
      <c r="AG4" s="140" t="s">
        <v>33</v>
      </c>
      <c r="AH4" s="64"/>
      <c r="AI4" s="62"/>
      <c r="AJ4" s="65"/>
      <c r="AK4" s="173"/>
      <c r="AL4" s="162"/>
      <c r="AM4" s="3"/>
    </row>
    <row r="5" spans="1:42" x14ac:dyDescent="0.25">
      <c r="A5" s="131"/>
      <c r="B5" s="134"/>
      <c r="C5" s="170"/>
      <c r="D5" s="143"/>
      <c r="E5" s="143"/>
      <c r="F5" s="143"/>
      <c r="G5" s="143"/>
      <c r="H5" s="143"/>
      <c r="I5" s="143"/>
      <c r="J5" s="143"/>
      <c r="K5" s="143"/>
      <c r="L5" s="141"/>
      <c r="M5" s="146"/>
      <c r="N5" s="170"/>
      <c r="O5" s="143"/>
      <c r="P5" s="143"/>
      <c r="Q5" s="143"/>
      <c r="R5" s="146"/>
      <c r="S5" s="32"/>
      <c r="T5" s="153"/>
      <c r="U5" s="156"/>
      <c r="V5" s="159"/>
      <c r="W5" s="141"/>
      <c r="X5" s="141"/>
      <c r="Y5" s="141"/>
      <c r="Z5" s="150"/>
      <c r="AA5" s="151"/>
      <c r="AB5" s="150"/>
      <c r="AC5" s="151"/>
      <c r="AD5" s="141"/>
      <c r="AE5" s="141"/>
      <c r="AF5" s="141"/>
      <c r="AG5" s="141"/>
      <c r="AH5" s="64"/>
      <c r="AI5" s="62"/>
      <c r="AJ5" s="65"/>
      <c r="AK5" s="173"/>
      <c r="AL5" s="162"/>
      <c r="AM5" s="3"/>
    </row>
    <row r="6" spans="1:42" ht="99.75" customHeight="1" thickBot="1" x14ac:dyDescent="0.3">
      <c r="A6" s="132"/>
      <c r="B6" s="135"/>
      <c r="C6" s="171"/>
      <c r="D6" s="144"/>
      <c r="E6" s="144"/>
      <c r="F6" s="144"/>
      <c r="G6" s="144"/>
      <c r="H6" s="144"/>
      <c r="I6" s="144"/>
      <c r="J6" s="144"/>
      <c r="K6" s="144"/>
      <c r="L6" s="145"/>
      <c r="M6" s="147"/>
      <c r="N6" s="171"/>
      <c r="O6" s="144"/>
      <c r="P6" s="144"/>
      <c r="Q6" s="144"/>
      <c r="R6" s="147"/>
      <c r="S6" s="33"/>
      <c r="T6" s="154"/>
      <c r="U6" s="157"/>
      <c r="V6" s="160"/>
      <c r="W6" s="142"/>
      <c r="X6" s="142"/>
      <c r="Y6" s="142"/>
      <c r="Z6" s="28" t="s">
        <v>34</v>
      </c>
      <c r="AA6" s="28" t="s">
        <v>35</v>
      </c>
      <c r="AB6" s="28" t="s">
        <v>34</v>
      </c>
      <c r="AC6" s="28" t="s">
        <v>36</v>
      </c>
      <c r="AD6" s="142"/>
      <c r="AE6" s="142"/>
      <c r="AF6" s="142"/>
      <c r="AG6" s="142"/>
      <c r="AH6" s="66" t="s">
        <v>37</v>
      </c>
      <c r="AI6" s="62" t="s">
        <v>38</v>
      </c>
      <c r="AJ6" s="65"/>
      <c r="AK6" s="174"/>
      <c r="AL6" s="163"/>
      <c r="AM6" s="3"/>
    </row>
    <row r="7" spans="1:42" s="40" customFormat="1" ht="24" customHeight="1" x14ac:dyDescent="0.25">
      <c r="A7" s="39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73">
        <f>SUM(T8:T15)</f>
        <v>20964.270000000004</v>
      </c>
      <c r="U7" s="67"/>
      <c r="V7" s="67">
        <f t="shared" ref="V7:AL7" si="0">SUM(V8:V15)</f>
        <v>8</v>
      </c>
      <c r="W7" s="67">
        <f t="shared" si="0"/>
        <v>6</v>
      </c>
      <c r="X7" s="67">
        <f t="shared" si="0"/>
        <v>8</v>
      </c>
      <c r="Y7" s="67">
        <f t="shared" si="0"/>
        <v>1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307216</v>
      </c>
      <c r="AG7" s="67">
        <f t="shared" si="0"/>
        <v>11527.41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106">
        <f t="shared" si="0"/>
        <v>8</v>
      </c>
      <c r="AM7" s="114"/>
      <c r="AN7" s="114"/>
      <c r="AO7" s="114"/>
      <c r="AP7" s="114"/>
    </row>
    <row r="8" spans="1:42" ht="63" x14ac:dyDescent="0.25">
      <c r="A8" s="41" t="s">
        <v>53</v>
      </c>
      <c r="B8" s="13">
        <v>44978.354166666664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0</v>
      </c>
      <c r="Q8" s="28">
        <v>1</v>
      </c>
      <c r="R8" s="28">
        <v>1</v>
      </c>
      <c r="S8" s="28"/>
      <c r="T8" s="22">
        <v>3741.75</v>
      </c>
      <c r="U8" s="2"/>
      <c r="V8" s="4">
        <v>1</v>
      </c>
      <c r="W8" s="4">
        <v>1</v>
      </c>
      <c r="X8" s="2">
        <v>1</v>
      </c>
      <c r="Y8" s="2">
        <v>0</v>
      </c>
      <c r="Z8" s="2"/>
      <c r="AA8" s="2"/>
      <c r="AB8" s="2"/>
      <c r="AC8" s="5"/>
      <c r="AD8" s="5"/>
      <c r="AE8" s="5"/>
      <c r="AF8" s="5">
        <v>43888</v>
      </c>
      <c r="AG8" s="68">
        <v>1340.04</v>
      </c>
      <c r="AH8" s="62"/>
      <c r="AI8" s="62"/>
      <c r="AJ8" s="62"/>
      <c r="AK8" s="2"/>
      <c r="AL8" s="107">
        <v>1</v>
      </c>
      <c r="AM8" s="3"/>
    </row>
    <row r="9" spans="1:42" ht="63" x14ac:dyDescent="0.25">
      <c r="A9" s="41" t="s">
        <v>52</v>
      </c>
      <c r="B9" s="13">
        <v>44978.354166666664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0</v>
      </c>
      <c r="Q9" s="28">
        <v>1</v>
      </c>
      <c r="R9" s="28">
        <v>1</v>
      </c>
      <c r="S9" s="28"/>
      <c r="T9" s="22">
        <v>3029.66</v>
      </c>
      <c r="U9" s="2"/>
      <c r="V9" s="4">
        <v>1</v>
      </c>
      <c r="W9" s="4">
        <v>1</v>
      </c>
      <c r="X9" s="2">
        <v>1</v>
      </c>
      <c r="Y9" s="2">
        <v>0</v>
      </c>
      <c r="Z9" s="2"/>
      <c r="AA9" s="2"/>
      <c r="AB9" s="2"/>
      <c r="AC9" s="5"/>
      <c r="AD9" s="5"/>
      <c r="AE9" s="5"/>
      <c r="AF9" s="5">
        <v>43888</v>
      </c>
      <c r="AG9" s="68">
        <v>1220.19</v>
      </c>
      <c r="AH9" s="62"/>
      <c r="AI9" s="62"/>
      <c r="AJ9" s="62"/>
      <c r="AK9" s="2"/>
      <c r="AL9" s="107">
        <v>1</v>
      </c>
      <c r="AM9" s="3"/>
    </row>
    <row r="10" spans="1:42" ht="68.25" customHeight="1" thickBot="1" x14ac:dyDescent="0.3">
      <c r="A10" s="41" t="s">
        <v>54</v>
      </c>
      <c r="B10" s="13">
        <v>44978.354166666664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9">
        <v>1</v>
      </c>
      <c r="O10" s="28">
        <v>1</v>
      </c>
      <c r="P10" s="28">
        <v>0</v>
      </c>
      <c r="Q10" s="28">
        <v>1</v>
      </c>
      <c r="R10" s="28">
        <v>1</v>
      </c>
      <c r="S10" s="28"/>
      <c r="T10" s="22">
        <v>3708.28</v>
      </c>
      <c r="U10" s="2"/>
      <c r="V10" s="4">
        <v>1</v>
      </c>
      <c r="W10" s="4">
        <v>1</v>
      </c>
      <c r="X10" s="2">
        <v>1</v>
      </c>
      <c r="Y10" s="2">
        <v>0</v>
      </c>
      <c r="Z10" s="2"/>
      <c r="AA10" s="2"/>
      <c r="AB10" s="2"/>
      <c r="AC10" s="5"/>
      <c r="AD10" s="5"/>
      <c r="AE10" s="5"/>
      <c r="AF10" s="5">
        <v>43888</v>
      </c>
      <c r="AG10" s="68">
        <v>1358.2</v>
      </c>
      <c r="AH10" s="62"/>
      <c r="AI10" s="62"/>
      <c r="AJ10" s="62"/>
      <c r="AK10" s="2"/>
      <c r="AL10" s="107">
        <v>1</v>
      </c>
      <c r="AM10" s="3"/>
    </row>
    <row r="11" spans="1:42" ht="63.75" thickBot="1" x14ac:dyDescent="0.3">
      <c r="A11" s="41" t="s">
        <v>55</v>
      </c>
      <c r="B11" s="13">
        <v>44978.354166666664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52">
        <v>1</v>
      </c>
      <c r="N11" s="54">
        <v>1</v>
      </c>
      <c r="O11" s="53">
        <v>1</v>
      </c>
      <c r="P11" s="28">
        <v>0</v>
      </c>
      <c r="Q11" s="28">
        <v>1</v>
      </c>
      <c r="R11" s="28">
        <v>1</v>
      </c>
      <c r="S11" s="28"/>
      <c r="T11" s="22">
        <v>3929.74</v>
      </c>
      <c r="U11" s="2"/>
      <c r="V11" s="4">
        <v>1</v>
      </c>
      <c r="W11" s="4">
        <v>1</v>
      </c>
      <c r="X11" s="2">
        <v>1</v>
      </c>
      <c r="Y11" s="2">
        <v>0</v>
      </c>
      <c r="Z11" s="2"/>
      <c r="AA11" s="2"/>
      <c r="AB11" s="2"/>
      <c r="AC11" s="5"/>
      <c r="AD11" s="5"/>
      <c r="AE11" s="5"/>
      <c r="AF11" s="5">
        <v>43888</v>
      </c>
      <c r="AG11" s="68">
        <v>1252.7</v>
      </c>
      <c r="AH11" s="62"/>
      <c r="AI11" s="62"/>
      <c r="AJ11" s="62"/>
      <c r="AK11" s="2"/>
      <c r="AL11" s="107">
        <v>1</v>
      </c>
      <c r="AM11" s="3"/>
    </row>
    <row r="12" spans="1:42" ht="63" x14ac:dyDescent="0.25">
      <c r="A12" s="41" t="s">
        <v>76</v>
      </c>
      <c r="B12" s="12">
        <v>44974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30">
        <v>1</v>
      </c>
      <c r="O12" s="28">
        <v>1</v>
      </c>
      <c r="P12" s="28">
        <v>1</v>
      </c>
      <c r="Q12" s="28">
        <v>0</v>
      </c>
      <c r="R12" s="28">
        <v>0</v>
      </c>
      <c r="S12" s="28"/>
      <c r="T12" s="22">
        <v>1829.61</v>
      </c>
      <c r="U12" s="2"/>
      <c r="V12" s="4">
        <v>1</v>
      </c>
      <c r="W12" s="4">
        <v>1</v>
      </c>
      <c r="X12" s="2">
        <v>1</v>
      </c>
      <c r="Y12" s="2">
        <v>0</v>
      </c>
      <c r="Z12" s="2"/>
      <c r="AA12" s="2"/>
      <c r="AB12" s="2"/>
      <c r="AC12" s="5"/>
      <c r="AD12" s="5"/>
      <c r="AE12" s="5"/>
      <c r="AF12" s="5">
        <v>43888</v>
      </c>
      <c r="AG12" s="68">
        <v>1335.68</v>
      </c>
      <c r="AH12" s="62"/>
      <c r="AI12" s="62"/>
      <c r="AJ12" s="62"/>
      <c r="AK12" s="2"/>
      <c r="AL12" s="107">
        <v>1</v>
      </c>
      <c r="AM12" s="3"/>
    </row>
    <row r="13" spans="1:42" ht="63" x14ac:dyDescent="0.25">
      <c r="A13" s="41" t="s">
        <v>77</v>
      </c>
      <c r="B13" s="12">
        <v>44974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0</v>
      </c>
      <c r="Q13" s="28">
        <v>1</v>
      </c>
      <c r="R13" s="28">
        <v>1</v>
      </c>
      <c r="S13" s="28"/>
      <c r="T13" s="22">
        <v>1834.88</v>
      </c>
      <c r="U13" s="2"/>
      <c r="V13" s="4">
        <v>1</v>
      </c>
      <c r="W13" s="4">
        <v>0</v>
      </c>
      <c r="X13" s="2">
        <v>1</v>
      </c>
      <c r="Y13" s="2">
        <v>0</v>
      </c>
      <c r="Z13" s="2"/>
      <c r="AA13" s="2"/>
      <c r="AB13" s="2"/>
      <c r="AC13" s="5"/>
      <c r="AD13" s="5"/>
      <c r="AE13" s="5"/>
      <c r="AF13" s="5">
        <v>43881</v>
      </c>
      <c r="AG13" s="68">
        <v>611.58000000000004</v>
      </c>
      <c r="AH13" s="62"/>
      <c r="AI13" s="62"/>
      <c r="AJ13" s="62"/>
      <c r="AK13" s="2"/>
      <c r="AL13" s="107">
        <v>1</v>
      </c>
      <c r="AM13" s="3"/>
    </row>
    <row r="14" spans="1:42" ht="63" x14ac:dyDescent="0.25">
      <c r="A14" s="42" t="s">
        <v>78</v>
      </c>
      <c r="B14" s="12">
        <v>44974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0</v>
      </c>
      <c r="Q14" s="28">
        <v>1</v>
      </c>
      <c r="R14" s="28">
        <v>1</v>
      </c>
      <c r="S14" s="28"/>
      <c r="T14" s="22">
        <v>1389.92</v>
      </c>
      <c r="U14" s="28"/>
      <c r="V14" s="2">
        <v>2</v>
      </c>
      <c r="W14" s="2">
        <v>1</v>
      </c>
      <c r="X14" s="4">
        <v>2</v>
      </c>
      <c r="Y14" s="4">
        <v>1</v>
      </c>
      <c r="Z14" s="4"/>
      <c r="AA14" s="2"/>
      <c r="AB14" s="2"/>
      <c r="AC14" s="5"/>
      <c r="AD14" s="5"/>
      <c r="AE14" s="5"/>
      <c r="AF14" s="5">
        <v>43895</v>
      </c>
      <c r="AG14" s="68">
        <v>4409.0200000000004</v>
      </c>
      <c r="AH14" s="62"/>
      <c r="AI14" s="62"/>
      <c r="AJ14" s="62"/>
      <c r="AK14" s="2"/>
      <c r="AL14" s="107">
        <v>1</v>
      </c>
      <c r="AM14" s="3"/>
    </row>
    <row r="15" spans="1:42" ht="78.75" x14ac:dyDescent="0.25">
      <c r="A15" s="42" t="s">
        <v>79</v>
      </c>
      <c r="B15" s="12">
        <v>44974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0</v>
      </c>
      <c r="Q15" s="28">
        <v>1</v>
      </c>
      <c r="R15" s="28">
        <v>1</v>
      </c>
      <c r="S15" s="28"/>
      <c r="T15" s="22">
        <v>1500.43</v>
      </c>
      <c r="U15" s="28"/>
      <c r="V15" s="2"/>
      <c r="W15" s="2"/>
      <c r="X15" s="4"/>
      <c r="Y15" s="4"/>
      <c r="Z15" s="4"/>
      <c r="AA15" s="2"/>
      <c r="AB15" s="2"/>
      <c r="AC15" s="5"/>
      <c r="AD15" s="5"/>
      <c r="AE15" s="5"/>
      <c r="AF15" s="5"/>
      <c r="AG15" s="68"/>
      <c r="AH15" s="62"/>
      <c r="AI15" s="62"/>
      <c r="AJ15" s="62"/>
      <c r="AK15" s="2"/>
      <c r="AL15" s="107">
        <v>1</v>
      </c>
      <c r="AM15" s="3"/>
    </row>
    <row r="16" spans="1:42" s="46" customFormat="1" ht="32.25" customHeight="1" x14ac:dyDescent="0.25">
      <c r="A16" s="43" t="s">
        <v>80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73">
        <f>SUM(T17)</f>
        <v>619.39</v>
      </c>
      <c r="U16" s="67"/>
      <c r="V16" s="67">
        <f t="shared" ref="V16:AL16" si="1">SUM(V17:V17)</f>
        <v>0</v>
      </c>
      <c r="W16" s="67">
        <f t="shared" si="1"/>
        <v>0</v>
      </c>
      <c r="X16" s="67">
        <f t="shared" si="1"/>
        <v>1</v>
      </c>
      <c r="Y16" s="67">
        <f t="shared" si="1"/>
        <v>0</v>
      </c>
      <c r="Z16" s="67">
        <f t="shared" si="1"/>
        <v>0</v>
      </c>
      <c r="AA16" s="67">
        <f t="shared" si="1"/>
        <v>0</v>
      </c>
      <c r="AB16" s="67">
        <f t="shared" si="1"/>
        <v>0</v>
      </c>
      <c r="AC16" s="67">
        <f t="shared" si="1"/>
        <v>0</v>
      </c>
      <c r="AD16" s="67">
        <f t="shared" si="1"/>
        <v>0</v>
      </c>
      <c r="AE16" s="67">
        <f t="shared" si="1"/>
        <v>0</v>
      </c>
      <c r="AF16" s="67">
        <f t="shared" si="1"/>
        <v>43867</v>
      </c>
      <c r="AG16" s="67">
        <f t="shared" si="1"/>
        <v>282.64</v>
      </c>
      <c r="AH16" s="67">
        <f t="shared" si="1"/>
        <v>0</v>
      </c>
      <c r="AI16" s="67">
        <f t="shared" si="1"/>
        <v>0</v>
      </c>
      <c r="AJ16" s="67">
        <f t="shared" si="1"/>
        <v>0</v>
      </c>
      <c r="AK16" s="67">
        <f t="shared" si="1"/>
        <v>0</v>
      </c>
      <c r="AL16" s="108">
        <f t="shared" si="1"/>
        <v>1</v>
      </c>
      <c r="AM16" s="115"/>
      <c r="AN16" s="115"/>
      <c r="AO16" s="115"/>
      <c r="AP16" s="115"/>
    </row>
    <row r="17" spans="1:42" ht="94.5" x14ac:dyDescent="0.25">
      <c r="A17" s="44" t="s">
        <v>81</v>
      </c>
      <c r="B17" s="34">
        <v>44977.708333333336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6">
        <v>1</v>
      </c>
      <c r="O17" s="2">
        <v>1</v>
      </c>
      <c r="P17" s="2">
        <v>0</v>
      </c>
      <c r="Q17" s="2">
        <v>1</v>
      </c>
      <c r="R17" s="2">
        <v>1</v>
      </c>
      <c r="S17" s="2"/>
      <c r="T17" s="22">
        <v>619.39</v>
      </c>
      <c r="U17" s="28"/>
      <c r="V17" s="4">
        <v>0</v>
      </c>
      <c r="W17" s="4">
        <v>0</v>
      </c>
      <c r="X17" s="2">
        <v>1</v>
      </c>
      <c r="Y17" s="2">
        <v>0</v>
      </c>
      <c r="Z17" s="2"/>
      <c r="AA17" s="2"/>
      <c r="AB17" s="2"/>
      <c r="AC17" s="2"/>
      <c r="AD17" s="5"/>
      <c r="AE17" s="5"/>
      <c r="AF17" s="5">
        <v>43867</v>
      </c>
      <c r="AG17" s="68">
        <v>282.64</v>
      </c>
      <c r="AH17" s="62"/>
      <c r="AI17" s="62"/>
      <c r="AJ17" s="62"/>
      <c r="AK17" s="2"/>
      <c r="AL17" s="107">
        <v>1</v>
      </c>
      <c r="AM17" s="3">
        <f>SUM(T17:T17)</f>
        <v>619.39</v>
      </c>
    </row>
    <row r="18" spans="1:42" s="46" customFormat="1" ht="37.5" customHeight="1" x14ac:dyDescent="0.25">
      <c r="A18" s="43" t="s">
        <v>82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85">
        <f>SUM(T19:T21)</f>
        <v>7747.29</v>
      </c>
      <c r="U18" s="69"/>
      <c r="V18" s="69">
        <f t="shared" ref="V18:AL18" si="2">SUM(V19:V21)</f>
        <v>3</v>
      </c>
      <c r="W18" s="69">
        <f t="shared" si="2"/>
        <v>3</v>
      </c>
      <c r="X18" s="69">
        <f t="shared" si="2"/>
        <v>0</v>
      </c>
      <c r="Y18" s="69">
        <f t="shared" si="2"/>
        <v>0</v>
      </c>
      <c r="Z18" s="69">
        <f t="shared" si="2"/>
        <v>0</v>
      </c>
      <c r="AA18" s="69">
        <f t="shared" si="2"/>
        <v>0</v>
      </c>
      <c r="AB18" s="69">
        <f t="shared" si="2"/>
        <v>0</v>
      </c>
      <c r="AC18" s="69">
        <f t="shared" si="2"/>
        <v>0</v>
      </c>
      <c r="AD18" s="69">
        <f t="shared" si="2"/>
        <v>0</v>
      </c>
      <c r="AE18" s="69">
        <f t="shared" si="2"/>
        <v>0</v>
      </c>
      <c r="AF18" s="69">
        <f t="shared" si="2"/>
        <v>131511</v>
      </c>
      <c r="AG18" s="69">
        <f t="shared" si="2"/>
        <v>2466.2399999999998</v>
      </c>
      <c r="AH18" s="69">
        <f t="shared" si="2"/>
        <v>0</v>
      </c>
      <c r="AI18" s="69">
        <f t="shared" si="2"/>
        <v>0</v>
      </c>
      <c r="AJ18" s="69">
        <f t="shared" si="2"/>
        <v>0</v>
      </c>
      <c r="AK18" s="69">
        <f t="shared" si="2"/>
        <v>0</v>
      </c>
      <c r="AL18" s="109">
        <f t="shared" si="2"/>
        <v>3</v>
      </c>
      <c r="AM18" s="115"/>
      <c r="AN18" s="115"/>
      <c r="AO18" s="115"/>
      <c r="AP18" s="115"/>
    </row>
    <row r="19" spans="1:42" ht="149.25" customHeight="1" x14ac:dyDescent="0.25">
      <c r="A19" s="41" t="s">
        <v>83</v>
      </c>
      <c r="B19" s="12">
        <v>44970.548611111109</v>
      </c>
      <c r="C19" s="28">
        <v>1</v>
      </c>
      <c r="D19" s="28">
        <v>1</v>
      </c>
      <c r="E19" s="28">
        <v>1</v>
      </c>
      <c r="F19" s="28">
        <v>0</v>
      </c>
      <c r="G19" s="28">
        <v>0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0</v>
      </c>
      <c r="O19" s="28">
        <v>1</v>
      </c>
      <c r="P19" s="28">
        <v>0</v>
      </c>
      <c r="Q19" s="28">
        <v>1</v>
      </c>
      <c r="R19" s="28">
        <v>1</v>
      </c>
      <c r="S19" s="28"/>
      <c r="T19" s="22">
        <v>3537.54</v>
      </c>
      <c r="U19" s="28"/>
      <c r="V19" s="2">
        <v>1</v>
      </c>
      <c r="W19" s="2">
        <v>1</v>
      </c>
      <c r="X19" s="4">
        <v>0</v>
      </c>
      <c r="Y19" s="4">
        <v>0</v>
      </c>
      <c r="Z19" s="2"/>
      <c r="AA19" s="2"/>
      <c r="AB19" s="2"/>
      <c r="AC19" s="2"/>
      <c r="AD19" s="5"/>
      <c r="AE19" s="5"/>
      <c r="AF19" s="5">
        <v>43823</v>
      </c>
      <c r="AG19" s="70">
        <v>771.38</v>
      </c>
      <c r="AH19" s="62"/>
      <c r="AI19" s="62"/>
      <c r="AJ19" s="62"/>
      <c r="AK19" s="2"/>
      <c r="AL19" s="107">
        <v>1</v>
      </c>
      <c r="AM19" s="3"/>
    </row>
    <row r="20" spans="1:42" ht="51.75" customHeight="1" x14ac:dyDescent="0.25">
      <c r="A20" s="41" t="s">
        <v>61</v>
      </c>
      <c r="B20" s="12">
        <v>44970.548611111109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28">
        <v>1</v>
      </c>
      <c r="Q20" s="28">
        <v>0</v>
      </c>
      <c r="R20" s="28">
        <v>0</v>
      </c>
      <c r="S20" s="28"/>
      <c r="T20" s="22">
        <v>2148.08</v>
      </c>
      <c r="U20" s="28"/>
      <c r="V20" s="2">
        <v>1</v>
      </c>
      <c r="W20" s="2">
        <v>1</v>
      </c>
      <c r="X20" s="4">
        <v>0</v>
      </c>
      <c r="Y20" s="4">
        <v>0</v>
      </c>
      <c r="Z20" s="2"/>
      <c r="AA20" s="2"/>
      <c r="AB20" s="2"/>
      <c r="AC20" s="2"/>
      <c r="AD20" s="5"/>
      <c r="AE20" s="5"/>
      <c r="AF20" s="5">
        <v>43844</v>
      </c>
      <c r="AG20" s="70">
        <v>848.66</v>
      </c>
      <c r="AH20" s="62"/>
      <c r="AI20" s="62"/>
      <c r="AJ20" s="62"/>
      <c r="AK20" s="2"/>
      <c r="AL20" s="107">
        <v>1</v>
      </c>
      <c r="AM20" s="3">
        <f>SUM(T19:T21)</f>
        <v>7747.29</v>
      </c>
    </row>
    <row r="21" spans="1:42" ht="45.75" customHeight="1" x14ac:dyDescent="0.25">
      <c r="A21" s="41" t="s">
        <v>62</v>
      </c>
      <c r="B21" s="12">
        <v>44970.548611111109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28">
        <v>1</v>
      </c>
      <c r="O21" s="28">
        <v>1</v>
      </c>
      <c r="P21" s="28">
        <v>1</v>
      </c>
      <c r="Q21" s="28">
        <v>0</v>
      </c>
      <c r="R21" s="28">
        <v>0</v>
      </c>
      <c r="S21" s="28"/>
      <c r="T21" s="22">
        <v>2061.67</v>
      </c>
      <c r="U21" s="28"/>
      <c r="V21" s="4">
        <v>1</v>
      </c>
      <c r="W21" s="4">
        <v>1</v>
      </c>
      <c r="X21" s="2">
        <v>0</v>
      </c>
      <c r="Y21" s="2">
        <v>0</v>
      </c>
      <c r="Z21" s="2"/>
      <c r="AA21" s="2"/>
      <c r="AB21" s="2"/>
      <c r="AC21" s="2"/>
      <c r="AD21" s="5"/>
      <c r="AE21" s="5"/>
      <c r="AF21" s="5">
        <v>43844</v>
      </c>
      <c r="AG21" s="70">
        <v>846.2</v>
      </c>
      <c r="AH21" s="62"/>
      <c r="AI21" s="62"/>
      <c r="AJ21" s="62"/>
      <c r="AK21" s="2"/>
      <c r="AL21" s="107">
        <v>1</v>
      </c>
      <c r="AM21" s="3"/>
    </row>
    <row r="22" spans="1:42" s="46" customFormat="1" ht="36" customHeight="1" x14ac:dyDescent="0.25">
      <c r="A22" s="45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86">
        <f>SUM(T23:T27)</f>
        <v>14015.52</v>
      </c>
      <c r="U22" s="71"/>
      <c r="V22" s="71">
        <f t="shared" ref="V22:AL22" si="3">SUM(V23:V27)</f>
        <v>5</v>
      </c>
      <c r="W22" s="71">
        <f t="shared" si="3"/>
        <v>5</v>
      </c>
      <c r="X22" s="71">
        <f t="shared" si="3"/>
        <v>5</v>
      </c>
      <c r="Y22" s="71">
        <f t="shared" si="3"/>
        <v>0</v>
      </c>
      <c r="Z22" s="71">
        <f t="shared" si="3"/>
        <v>0</v>
      </c>
      <c r="AA22" s="71">
        <f t="shared" si="3"/>
        <v>0</v>
      </c>
      <c r="AB22" s="71">
        <f t="shared" si="3"/>
        <v>0</v>
      </c>
      <c r="AC22" s="71">
        <f t="shared" si="3"/>
        <v>0</v>
      </c>
      <c r="AD22" s="71">
        <f t="shared" si="3"/>
        <v>0</v>
      </c>
      <c r="AE22" s="71">
        <f t="shared" si="3"/>
        <v>0</v>
      </c>
      <c r="AF22" s="71">
        <f t="shared" si="3"/>
        <v>219060</v>
      </c>
      <c r="AG22" s="71">
        <f t="shared" si="3"/>
        <v>4970.67</v>
      </c>
      <c r="AH22" s="71">
        <f t="shared" si="3"/>
        <v>0</v>
      </c>
      <c r="AI22" s="71">
        <f t="shared" si="3"/>
        <v>0</v>
      </c>
      <c r="AJ22" s="71">
        <f t="shared" si="3"/>
        <v>0</v>
      </c>
      <c r="AK22" s="71">
        <f t="shared" si="3"/>
        <v>0</v>
      </c>
      <c r="AL22" s="110">
        <f t="shared" si="3"/>
        <v>5</v>
      </c>
      <c r="AM22" s="115"/>
      <c r="AN22" s="115"/>
      <c r="AO22" s="115"/>
      <c r="AP22" s="115"/>
    </row>
    <row r="23" spans="1:42" ht="94.5" x14ac:dyDescent="0.25">
      <c r="A23" s="44" t="s">
        <v>45</v>
      </c>
      <c r="B23" s="21">
        <v>44960.597222222219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0</v>
      </c>
      <c r="Q23" s="28">
        <v>1</v>
      </c>
      <c r="R23" s="28">
        <v>1</v>
      </c>
      <c r="S23" s="28"/>
      <c r="T23" s="22">
        <v>2123.11</v>
      </c>
      <c r="U23" s="28" t="s">
        <v>46</v>
      </c>
      <c r="V23" s="2">
        <v>1</v>
      </c>
      <c r="W23" s="2">
        <v>1</v>
      </c>
      <c r="X23" s="2">
        <v>1</v>
      </c>
      <c r="Y23" s="2">
        <v>0</v>
      </c>
      <c r="Z23" s="2"/>
      <c r="AA23" s="2"/>
      <c r="AB23" s="2"/>
      <c r="AC23" s="5"/>
      <c r="AD23" s="5"/>
      <c r="AE23" s="5"/>
      <c r="AF23" s="5">
        <v>43803</v>
      </c>
      <c r="AG23" s="68">
        <v>788.09</v>
      </c>
      <c r="AH23" s="62"/>
      <c r="AI23" s="62"/>
      <c r="AJ23" s="62"/>
      <c r="AK23" s="2"/>
      <c r="AL23" s="107">
        <v>1</v>
      </c>
      <c r="AM23" s="3">
        <f>SUM(T23:T27)</f>
        <v>14015.52</v>
      </c>
    </row>
    <row r="24" spans="1:42" ht="94.5" x14ac:dyDescent="0.25">
      <c r="A24" s="44" t="s">
        <v>47</v>
      </c>
      <c r="B24" s="21">
        <v>44960.597222222219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0</v>
      </c>
      <c r="Q24" s="28">
        <v>1</v>
      </c>
      <c r="R24" s="28">
        <v>1</v>
      </c>
      <c r="S24" s="28"/>
      <c r="T24" s="22">
        <v>2197.4899999999998</v>
      </c>
      <c r="U24" s="28"/>
      <c r="V24" s="2">
        <v>1</v>
      </c>
      <c r="W24" s="2">
        <v>1</v>
      </c>
      <c r="X24" s="2">
        <v>1</v>
      </c>
      <c r="Y24" s="2">
        <v>0</v>
      </c>
      <c r="Z24" s="2"/>
      <c r="AA24" s="2"/>
      <c r="AB24" s="2"/>
      <c r="AC24" s="5"/>
      <c r="AD24" s="5"/>
      <c r="AE24" s="5"/>
      <c r="AF24" s="5">
        <v>43824</v>
      </c>
      <c r="AG24" s="68">
        <v>1165.19</v>
      </c>
      <c r="AH24" s="62"/>
      <c r="AI24" s="62"/>
      <c r="AJ24" s="62"/>
      <c r="AK24" s="2"/>
      <c r="AL24" s="107">
        <v>1</v>
      </c>
      <c r="AM24" s="3"/>
    </row>
    <row r="25" spans="1:42" ht="94.5" x14ac:dyDescent="0.25">
      <c r="A25" s="44" t="s">
        <v>48</v>
      </c>
      <c r="B25" s="21">
        <v>44960.597222222219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0</v>
      </c>
      <c r="R25" s="28">
        <v>0</v>
      </c>
      <c r="S25" s="28"/>
      <c r="T25" s="22">
        <v>2900.46</v>
      </c>
      <c r="U25" s="28"/>
      <c r="V25" s="2">
        <v>1</v>
      </c>
      <c r="W25" s="2">
        <v>1</v>
      </c>
      <c r="X25" s="2">
        <v>1</v>
      </c>
      <c r="Y25" s="2">
        <v>0</v>
      </c>
      <c r="Z25" s="2"/>
      <c r="AA25" s="2"/>
      <c r="AB25" s="2"/>
      <c r="AC25" s="5"/>
      <c r="AD25" s="5"/>
      <c r="AE25" s="5"/>
      <c r="AF25" s="5">
        <v>43827</v>
      </c>
      <c r="AG25" s="68">
        <v>1165.0899999999999</v>
      </c>
      <c r="AH25" s="62"/>
      <c r="AI25" s="62"/>
      <c r="AJ25" s="62"/>
      <c r="AK25" s="2"/>
      <c r="AL25" s="107">
        <v>1</v>
      </c>
      <c r="AM25" s="3"/>
    </row>
    <row r="26" spans="1:42" ht="94.5" x14ac:dyDescent="0.25">
      <c r="A26" s="44" t="s">
        <v>50</v>
      </c>
      <c r="B26" s="17">
        <v>44971</v>
      </c>
      <c r="C26" s="28">
        <v>1</v>
      </c>
      <c r="D26" s="28">
        <v>1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0</v>
      </c>
      <c r="R26" s="28">
        <v>0</v>
      </c>
      <c r="S26" s="28"/>
      <c r="T26" s="22">
        <v>3520.26</v>
      </c>
      <c r="U26" s="72"/>
      <c r="V26" s="2">
        <v>1</v>
      </c>
      <c r="W26" s="2">
        <v>1</v>
      </c>
      <c r="X26" s="2">
        <v>1</v>
      </c>
      <c r="Y26" s="2">
        <v>0</v>
      </c>
      <c r="Z26" s="2"/>
      <c r="AA26" s="2"/>
      <c r="AB26" s="2"/>
      <c r="AC26" s="5"/>
      <c r="AD26" s="5"/>
      <c r="AE26" s="5"/>
      <c r="AF26" s="5">
        <v>43803</v>
      </c>
      <c r="AG26" s="68">
        <v>787.98</v>
      </c>
      <c r="AH26" s="62"/>
      <c r="AI26" s="62"/>
      <c r="AJ26" s="62"/>
      <c r="AK26" s="2"/>
      <c r="AL26" s="107">
        <v>1</v>
      </c>
      <c r="AM26" s="3"/>
    </row>
    <row r="27" spans="1:42" ht="94.5" x14ac:dyDescent="0.25">
      <c r="A27" s="44" t="s">
        <v>51</v>
      </c>
      <c r="B27" s="17">
        <v>44971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1</v>
      </c>
      <c r="O27" s="28">
        <v>1</v>
      </c>
      <c r="P27" s="28">
        <v>1</v>
      </c>
      <c r="Q27" s="28">
        <v>0</v>
      </c>
      <c r="R27" s="28">
        <v>0</v>
      </c>
      <c r="S27" s="28"/>
      <c r="T27" s="87">
        <v>3274.2</v>
      </c>
      <c r="U27" s="28"/>
      <c r="V27" s="2">
        <v>1</v>
      </c>
      <c r="W27" s="2">
        <v>1</v>
      </c>
      <c r="X27" s="2">
        <v>1</v>
      </c>
      <c r="Y27" s="2">
        <v>0</v>
      </c>
      <c r="Z27" s="2"/>
      <c r="AA27" s="2"/>
      <c r="AB27" s="2"/>
      <c r="AC27" s="5"/>
      <c r="AD27" s="5"/>
      <c r="AE27" s="5"/>
      <c r="AF27" s="5">
        <v>43803</v>
      </c>
      <c r="AG27" s="68">
        <v>1064.32</v>
      </c>
      <c r="AH27" s="62"/>
      <c r="AI27" s="62"/>
      <c r="AJ27" s="62"/>
      <c r="AK27" s="2"/>
      <c r="AL27" s="107">
        <v>1</v>
      </c>
      <c r="AM27" s="3"/>
    </row>
    <row r="28" spans="1:42" s="46" customFormat="1" ht="42" customHeight="1" x14ac:dyDescent="0.25">
      <c r="A28" s="43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73">
        <f>SUM(T29:T33)</f>
        <v>11787.49</v>
      </c>
      <c r="U28" s="67"/>
      <c r="V28" s="67">
        <f t="shared" ref="V28:AL28" si="4">SUM(V29:V33)</f>
        <v>5</v>
      </c>
      <c r="W28" s="67">
        <f t="shared" si="4"/>
        <v>5</v>
      </c>
      <c r="X28" s="67">
        <f t="shared" si="4"/>
        <v>5</v>
      </c>
      <c r="Y28" s="67">
        <f t="shared" si="4"/>
        <v>0</v>
      </c>
      <c r="Z28" s="67">
        <f t="shared" si="4"/>
        <v>0</v>
      </c>
      <c r="AA28" s="67">
        <f t="shared" si="4"/>
        <v>0</v>
      </c>
      <c r="AB28" s="67">
        <f t="shared" si="4"/>
        <v>0</v>
      </c>
      <c r="AC28" s="67">
        <f t="shared" si="4"/>
        <v>0</v>
      </c>
      <c r="AD28" s="67">
        <f t="shared" si="4"/>
        <v>0</v>
      </c>
      <c r="AE28" s="67">
        <f t="shared" si="4"/>
        <v>0</v>
      </c>
      <c r="AF28" s="67">
        <f t="shared" si="4"/>
        <v>219429</v>
      </c>
      <c r="AG28" s="67">
        <f t="shared" si="4"/>
        <v>4216.75</v>
      </c>
      <c r="AH28" s="67">
        <f t="shared" si="4"/>
        <v>0</v>
      </c>
      <c r="AI28" s="67">
        <f t="shared" si="4"/>
        <v>0</v>
      </c>
      <c r="AJ28" s="67">
        <f t="shared" si="4"/>
        <v>0</v>
      </c>
      <c r="AK28" s="67">
        <f t="shared" si="4"/>
        <v>0</v>
      </c>
      <c r="AL28" s="108">
        <f t="shared" si="4"/>
        <v>5</v>
      </c>
      <c r="AM28" s="115"/>
      <c r="AN28" s="115"/>
      <c r="AO28" s="115"/>
      <c r="AP28" s="115"/>
    </row>
    <row r="29" spans="1:42" ht="78.75" x14ac:dyDescent="0.25">
      <c r="A29" s="41" t="s">
        <v>85</v>
      </c>
      <c r="B29" s="164">
        <v>44978.708333333336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0</v>
      </c>
      <c r="Q29" s="23">
        <v>1</v>
      </c>
      <c r="R29" s="28">
        <v>1</v>
      </c>
      <c r="S29" s="28"/>
      <c r="T29" s="22">
        <v>2075.42</v>
      </c>
      <c r="U29" s="28"/>
      <c r="V29" s="4">
        <v>1</v>
      </c>
      <c r="W29" s="4">
        <v>1</v>
      </c>
      <c r="X29" s="2">
        <v>1</v>
      </c>
      <c r="Y29" s="2">
        <v>0</v>
      </c>
      <c r="Z29" s="7"/>
      <c r="AA29" s="2"/>
      <c r="AB29" s="7"/>
      <c r="AC29" s="7"/>
      <c r="AD29" s="5"/>
      <c r="AE29" s="5"/>
      <c r="AF29" s="5">
        <v>43887</v>
      </c>
      <c r="AG29" s="68">
        <v>1383.86</v>
      </c>
      <c r="AH29" s="62"/>
      <c r="AI29" s="62"/>
      <c r="AJ29" s="62"/>
      <c r="AK29" s="2"/>
      <c r="AL29" s="107">
        <v>1</v>
      </c>
      <c r="AM29" s="116">
        <f>SUM(T29:T33)</f>
        <v>11787.49</v>
      </c>
    </row>
    <row r="30" spans="1:42" ht="78.75" x14ac:dyDescent="0.25">
      <c r="A30" s="41" t="s">
        <v>86</v>
      </c>
      <c r="B30" s="141"/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0</v>
      </c>
      <c r="Q30" s="23">
        <v>1</v>
      </c>
      <c r="R30" s="28">
        <v>1</v>
      </c>
      <c r="S30" s="28"/>
      <c r="T30" s="22">
        <v>2104.56</v>
      </c>
      <c r="U30" s="28"/>
      <c r="V30" s="4">
        <v>1</v>
      </c>
      <c r="W30" s="4">
        <v>1</v>
      </c>
      <c r="X30" s="2">
        <v>1</v>
      </c>
      <c r="Y30" s="2">
        <v>0</v>
      </c>
      <c r="Z30" s="2"/>
      <c r="AA30" s="2"/>
      <c r="AB30" s="2"/>
      <c r="AC30" s="2"/>
      <c r="AD30" s="5"/>
      <c r="AE30" s="5"/>
      <c r="AF30" s="5">
        <v>43887</v>
      </c>
      <c r="AG30" s="68">
        <v>385.37</v>
      </c>
      <c r="AH30" s="62"/>
      <c r="AI30" s="62"/>
      <c r="AJ30" s="62"/>
      <c r="AK30" s="2"/>
      <c r="AL30" s="107">
        <v>1</v>
      </c>
      <c r="AM30" s="3"/>
    </row>
    <row r="31" spans="1:42" ht="78.75" x14ac:dyDescent="0.25">
      <c r="A31" s="41" t="s">
        <v>87</v>
      </c>
      <c r="B31" s="141"/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0</v>
      </c>
      <c r="Q31" s="23">
        <v>1</v>
      </c>
      <c r="R31" s="28">
        <v>1</v>
      </c>
      <c r="S31" s="28"/>
      <c r="T31" s="22">
        <v>2155.58</v>
      </c>
      <c r="U31" s="28"/>
      <c r="V31" s="4">
        <v>1</v>
      </c>
      <c r="W31" s="4">
        <v>1</v>
      </c>
      <c r="X31" s="2">
        <v>1</v>
      </c>
      <c r="Y31" s="2">
        <v>0</v>
      </c>
      <c r="Z31" s="2"/>
      <c r="AA31" s="2"/>
      <c r="AB31" s="2"/>
      <c r="AC31" s="2"/>
      <c r="AD31" s="5"/>
      <c r="AE31" s="5"/>
      <c r="AF31" s="5">
        <v>43887</v>
      </c>
      <c r="AG31" s="68">
        <v>1249.9000000000001</v>
      </c>
      <c r="AH31" s="62"/>
      <c r="AI31" s="62"/>
      <c r="AJ31" s="62"/>
      <c r="AK31" s="2"/>
      <c r="AL31" s="107">
        <v>1</v>
      </c>
      <c r="AM31" s="3"/>
    </row>
    <row r="32" spans="1:42" ht="94.5" x14ac:dyDescent="0.25">
      <c r="A32" s="41" t="s">
        <v>88</v>
      </c>
      <c r="B32" s="141"/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0</v>
      </c>
      <c r="Q32" s="28">
        <v>1</v>
      </c>
      <c r="R32" s="28">
        <v>1</v>
      </c>
      <c r="S32" s="28"/>
      <c r="T32" s="22">
        <v>3752.43</v>
      </c>
      <c r="U32" s="28"/>
      <c r="V32" s="4">
        <v>1</v>
      </c>
      <c r="W32" s="4">
        <v>1</v>
      </c>
      <c r="X32" s="2">
        <v>1</v>
      </c>
      <c r="Y32" s="2">
        <v>0</v>
      </c>
      <c r="Z32" s="2"/>
      <c r="AA32" s="2"/>
      <c r="AB32" s="2"/>
      <c r="AC32" s="2"/>
      <c r="AD32" s="5"/>
      <c r="AE32" s="5"/>
      <c r="AF32" s="5">
        <v>43887</v>
      </c>
      <c r="AG32" s="68">
        <v>315.04000000000002</v>
      </c>
      <c r="AH32" s="62"/>
      <c r="AI32" s="62"/>
      <c r="AJ32" s="62"/>
      <c r="AK32" s="2"/>
      <c r="AL32" s="107">
        <v>1</v>
      </c>
      <c r="AM32" s="3"/>
    </row>
    <row r="33" spans="1:42 16370:16370" ht="78.75" x14ac:dyDescent="0.25">
      <c r="A33" s="41" t="s">
        <v>89</v>
      </c>
      <c r="B33" s="141"/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0</v>
      </c>
      <c r="Q33" s="28">
        <v>1</v>
      </c>
      <c r="R33" s="28">
        <v>1</v>
      </c>
      <c r="S33" s="28"/>
      <c r="T33" s="22">
        <v>1699.5</v>
      </c>
      <c r="U33" s="28"/>
      <c r="V33" s="28">
        <v>1</v>
      </c>
      <c r="W33" s="28">
        <v>1</v>
      </c>
      <c r="X33" s="2">
        <v>1</v>
      </c>
      <c r="Y33" s="2">
        <v>0</v>
      </c>
      <c r="Z33" s="28"/>
      <c r="AA33" s="28"/>
      <c r="AB33" s="28"/>
      <c r="AC33" s="28"/>
      <c r="AD33" s="28"/>
      <c r="AE33" s="12"/>
      <c r="AF33" s="12">
        <v>43881</v>
      </c>
      <c r="AG33" s="68">
        <v>882.58</v>
      </c>
      <c r="AH33" s="62"/>
      <c r="AI33" s="62"/>
      <c r="AJ33" s="62"/>
      <c r="AK33" s="2"/>
      <c r="AL33" s="107">
        <v>1</v>
      </c>
      <c r="AM33" s="3"/>
    </row>
    <row r="34" spans="1:42 16370:16370" s="46" customFormat="1" ht="24" customHeight="1" x14ac:dyDescent="0.25">
      <c r="A34" s="43" t="s">
        <v>90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91">
        <f>SUM(T35:T47)</f>
        <v>39729.519999999997</v>
      </c>
      <c r="U34" s="67"/>
      <c r="V34" s="67">
        <f t="shared" ref="V34:AL34" si="5">SUM(V35:V47)</f>
        <v>10</v>
      </c>
      <c r="W34" s="67">
        <f t="shared" si="5"/>
        <v>9</v>
      </c>
      <c r="X34" s="67">
        <f t="shared" si="5"/>
        <v>4</v>
      </c>
      <c r="Y34" s="67">
        <f t="shared" si="5"/>
        <v>2</v>
      </c>
      <c r="Z34" s="67">
        <f t="shared" si="5"/>
        <v>0</v>
      </c>
      <c r="AA34" s="67">
        <f t="shared" si="5"/>
        <v>0</v>
      </c>
      <c r="AB34" s="67">
        <f t="shared" si="5"/>
        <v>0</v>
      </c>
      <c r="AC34" s="67">
        <f t="shared" si="5"/>
        <v>0</v>
      </c>
      <c r="AD34" s="67">
        <f t="shared" si="5"/>
        <v>0</v>
      </c>
      <c r="AE34" s="67">
        <f t="shared" si="5"/>
        <v>43864</v>
      </c>
      <c r="AF34" s="67">
        <f t="shared" si="5"/>
        <v>438560</v>
      </c>
      <c r="AG34" s="67">
        <f t="shared" si="5"/>
        <v>17530.98</v>
      </c>
      <c r="AH34" s="67">
        <f t="shared" si="5"/>
        <v>0</v>
      </c>
      <c r="AI34" s="67">
        <f t="shared" si="5"/>
        <v>0</v>
      </c>
      <c r="AJ34" s="67">
        <f t="shared" si="5"/>
        <v>0</v>
      </c>
      <c r="AK34" s="67">
        <f t="shared" si="5"/>
        <v>0</v>
      </c>
      <c r="AL34" s="108">
        <f t="shared" si="5"/>
        <v>13</v>
      </c>
      <c r="AM34" s="115"/>
      <c r="AN34" s="115"/>
      <c r="AO34" s="115"/>
      <c r="AP34" s="115"/>
    </row>
    <row r="35" spans="1:42 16370:16370" ht="93" customHeight="1" x14ac:dyDescent="0.25">
      <c r="A35" s="41" t="s">
        <v>56</v>
      </c>
      <c r="B35" s="165" t="s">
        <v>60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>
        <v>1</v>
      </c>
      <c r="O35" s="28">
        <v>1</v>
      </c>
      <c r="P35" s="28">
        <v>0</v>
      </c>
      <c r="Q35" s="28">
        <v>1</v>
      </c>
      <c r="R35" s="28">
        <v>1</v>
      </c>
      <c r="S35" s="28"/>
      <c r="T35" s="22">
        <v>2186.19</v>
      </c>
      <c r="U35" s="28"/>
      <c r="V35" s="4">
        <v>1</v>
      </c>
      <c r="W35" s="4">
        <v>0</v>
      </c>
      <c r="X35" s="2">
        <v>1</v>
      </c>
      <c r="Y35" s="2">
        <v>0</v>
      </c>
      <c r="Z35" s="7"/>
      <c r="AA35" s="2"/>
      <c r="AB35" s="2"/>
      <c r="AC35" s="2"/>
      <c r="AD35" s="5"/>
      <c r="AE35" s="5"/>
      <c r="AF35" s="5">
        <v>43794</v>
      </c>
      <c r="AG35" s="68">
        <v>3162.29</v>
      </c>
      <c r="AH35" s="62"/>
      <c r="AI35" s="62"/>
      <c r="AJ35" s="62"/>
      <c r="AK35" s="2"/>
      <c r="AL35" s="107">
        <v>1</v>
      </c>
      <c r="AM35" s="3">
        <f>SUM(T35:T47)</f>
        <v>39729.519999999997</v>
      </c>
    </row>
    <row r="36" spans="1:42 16370:16370" ht="94.5" customHeight="1" x14ac:dyDescent="0.25">
      <c r="A36" s="41" t="s">
        <v>91</v>
      </c>
      <c r="B36" s="166"/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v>1</v>
      </c>
      <c r="O36" s="28">
        <v>1</v>
      </c>
      <c r="P36" s="28">
        <v>0</v>
      </c>
      <c r="Q36" s="28">
        <v>1</v>
      </c>
      <c r="R36" s="28">
        <v>1</v>
      </c>
      <c r="S36" s="28"/>
      <c r="T36" s="22">
        <v>4510.3999999999996</v>
      </c>
      <c r="U36" s="28"/>
      <c r="V36" s="4"/>
      <c r="W36" s="4"/>
      <c r="X36" s="2"/>
      <c r="Y36" s="2"/>
      <c r="Z36" s="7"/>
      <c r="AA36" s="2"/>
      <c r="AB36" s="2"/>
      <c r="AC36" s="2"/>
      <c r="AD36" s="5"/>
      <c r="AE36" s="5"/>
      <c r="AF36" s="5"/>
      <c r="AG36" s="68"/>
      <c r="AH36" s="62"/>
      <c r="AI36" s="62"/>
      <c r="AJ36" s="62"/>
      <c r="AK36" s="2"/>
      <c r="AL36" s="107">
        <v>1</v>
      </c>
      <c r="AM36" s="3"/>
    </row>
    <row r="37" spans="1:42 16370:16370" ht="78.75" x14ac:dyDescent="0.25">
      <c r="A37" s="41" t="s">
        <v>57</v>
      </c>
      <c r="B37" s="166"/>
      <c r="C37" s="28">
        <v>1</v>
      </c>
      <c r="D37" s="28">
        <v>1</v>
      </c>
      <c r="E37" s="28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0</v>
      </c>
      <c r="Q37" s="28">
        <v>1</v>
      </c>
      <c r="R37" s="28">
        <v>1</v>
      </c>
      <c r="S37" s="28"/>
      <c r="T37" s="22">
        <v>2205.2800000000002</v>
      </c>
      <c r="U37" s="28"/>
      <c r="V37" s="4">
        <v>1</v>
      </c>
      <c r="W37" s="4">
        <v>1</v>
      </c>
      <c r="X37" s="2">
        <v>0</v>
      </c>
      <c r="Y37" s="2">
        <v>0</v>
      </c>
      <c r="Z37" s="2"/>
      <c r="AA37" s="2"/>
      <c r="AB37" s="2"/>
      <c r="AC37" s="5"/>
      <c r="AD37" s="2"/>
      <c r="AE37" s="2"/>
      <c r="AF37" s="5">
        <v>43799</v>
      </c>
      <c r="AG37" s="68">
        <v>769.88</v>
      </c>
      <c r="AH37" s="62"/>
      <c r="AI37" s="62"/>
      <c r="AJ37" s="62"/>
      <c r="AK37" s="2"/>
      <c r="AL37" s="107">
        <v>1</v>
      </c>
      <c r="AM37" s="3"/>
    </row>
    <row r="38" spans="1:42 16370:16370" ht="60.75" customHeight="1" x14ac:dyDescent="0.25">
      <c r="A38" s="41" t="s">
        <v>58</v>
      </c>
      <c r="B38" s="166"/>
      <c r="C38" s="28">
        <v>1</v>
      </c>
      <c r="D38" s="28">
        <v>1</v>
      </c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0</v>
      </c>
      <c r="Q38" s="28">
        <v>1</v>
      </c>
      <c r="R38" s="28">
        <v>1</v>
      </c>
      <c r="S38" s="28"/>
      <c r="T38" s="22">
        <v>2154.1</v>
      </c>
      <c r="U38" s="28"/>
      <c r="V38" s="4">
        <v>1</v>
      </c>
      <c r="W38" s="4">
        <v>1</v>
      </c>
      <c r="X38" s="2">
        <v>1</v>
      </c>
      <c r="Y38" s="2">
        <v>1</v>
      </c>
      <c r="Z38" s="7"/>
      <c r="AA38" s="2"/>
      <c r="AB38" s="2"/>
      <c r="AC38" s="5"/>
      <c r="AD38" s="5"/>
      <c r="AE38" s="5"/>
      <c r="AF38" s="5">
        <v>43802</v>
      </c>
      <c r="AG38" s="68">
        <v>2964.24</v>
      </c>
      <c r="AH38" s="62"/>
      <c r="AI38" s="62"/>
      <c r="AJ38" s="62"/>
      <c r="AK38" s="2"/>
      <c r="AL38" s="107">
        <v>1</v>
      </c>
      <c r="AM38" s="3"/>
    </row>
    <row r="39" spans="1:42 16370:16370" ht="60.75" customHeight="1" x14ac:dyDescent="0.25">
      <c r="A39" s="41" t="s">
        <v>59</v>
      </c>
      <c r="B39" s="166"/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0</v>
      </c>
      <c r="Q39" s="28">
        <v>1</v>
      </c>
      <c r="R39" s="28">
        <v>1</v>
      </c>
      <c r="S39" s="28"/>
      <c r="T39" s="22">
        <v>2673.04</v>
      </c>
      <c r="U39" s="28"/>
      <c r="V39" s="4"/>
      <c r="W39" s="4"/>
      <c r="X39" s="2"/>
      <c r="Y39" s="2"/>
      <c r="Z39" s="7"/>
      <c r="AA39" s="2"/>
      <c r="AB39" s="2"/>
      <c r="AC39" s="5"/>
      <c r="AD39" s="5"/>
      <c r="AE39" s="5"/>
      <c r="AF39" s="5"/>
      <c r="AG39" s="68"/>
      <c r="AH39" s="62"/>
      <c r="AI39" s="62"/>
      <c r="AJ39" s="62"/>
      <c r="AK39" s="2"/>
      <c r="AL39" s="107">
        <v>1</v>
      </c>
      <c r="AM39" s="3"/>
    </row>
    <row r="40" spans="1:42 16370:16370" ht="94.5" x14ac:dyDescent="0.25">
      <c r="A40" s="41" t="s">
        <v>92</v>
      </c>
      <c r="B40" s="166"/>
      <c r="C40" s="28">
        <v>1</v>
      </c>
      <c r="D40" s="28">
        <v>1</v>
      </c>
      <c r="E40" s="28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1</v>
      </c>
      <c r="O40" s="28">
        <v>1</v>
      </c>
      <c r="P40" s="28">
        <v>0</v>
      </c>
      <c r="Q40" s="28">
        <v>1</v>
      </c>
      <c r="R40" s="28">
        <v>1</v>
      </c>
      <c r="S40" s="28"/>
      <c r="T40" s="22">
        <v>4614.28</v>
      </c>
      <c r="U40" s="28"/>
      <c r="V40" s="4">
        <v>1</v>
      </c>
      <c r="W40" s="4">
        <v>1</v>
      </c>
      <c r="X40" s="2">
        <v>0</v>
      </c>
      <c r="Y40" s="2">
        <v>0</v>
      </c>
      <c r="Z40" s="2"/>
      <c r="AA40" s="2"/>
      <c r="AB40" s="2"/>
      <c r="AC40" s="5"/>
      <c r="AD40" s="5"/>
      <c r="AE40" s="5"/>
      <c r="AF40" s="5">
        <v>43817</v>
      </c>
      <c r="AG40" s="68">
        <v>1176.52</v>
      </c>
      <c r="AH40" s="62"/>
      <c r="AI40" s="62"/>
      <c r="AJ40" s="62"/>
      <c r="AK40" s="2"/>
      <c r="AL40" s="107">
        <v>1</v>
      </c>
      <c r="AM40" s="3"/>
    </row>
    <row r="41" spans="1:42 16370:16370" ht="94.5" x14ac:dyDescent="0.25">
      <c r="A41" s="41" t="s">
        <v>93</v>
      </c>
      <c r="B41" s="166"/>
      <c r="C41" s="28">
        <v>1</v>
      </c>
      <c r="D41" s="28">
        <v>1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0</v>
      </c>
      <c r="Q41" s="28">
        <v>1</v>
      </c>
      <c r="R41" s="28">
        <v>1</v>
      </c>
      <c r="S41" s="28"/>
      <c r="T41" s="22">
        <v>4032.84</v>
      </c>
      <c r="U41" s="28"/>
      <c r="V41" s="2">
        <v>1</v>
      </c>
      <c r="W41" s="2">
        <v>1</v>
      </c>
      <c r="X41" s="2">
        <v>0</v>
      </c>
      <c r="Y41" s="2">
        <v>0</v>
      </c>
      <c r="Z41" s="2"/>
      <c r="AA41" s="2"/>
      <c r="AB41" s="2"/>
      <c r="AC41" s="5"/>
      <c r="AD41" s="5"/>
      <c r="AE41" s="5"/>
      <c r="AF41" s="5">
        <v>43887</v>
      </c>
      <c r="AG41" s="28">
        <v>956.83</v>
      </c>
      <c r="AH41" s="62"/>
      <c r="AI41" s="62"/>
      <c r="AJ41" s="62"/>
      <c r="AK41" s="2"/>
      <c r="AL41" s="107">
        <v>1</v>
      </c>
      <c r="AM41" s="3"/>
      <c r="XEP41" s="38">
        <f>SUBTOTAL(9,AG41:XEO41)</f>
        <v>957.83</v>
      </c>
    </row>
    <row r="42" spans="1:42 16370:16370" ht="60" customHeight="1" x14ac:dyDescent="0.25">
      <c r="A42" s="41" t="s">
        <v>94</v>
      </c>
      <c r="B42" s="166"/>
      <c r="C42" s="28">
        <v>1</v>
      </c>
      <c r="D42" s="28">
        <v>1</v>
      </c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0</v>
      </c>
      <c r="Q42" s="28">
        <v>1</v>
      </c>
      <c r="R42" s="28">
        <v>1</v>
      </c>
      <c r="S42" s="28"/>
      <c r="T42" s="22">
        <v>1916.01</v>
      </c>
      <c r="U42" s="28"/>
      <c r="V42" s="2">
        <v>1</v>
      </c>
      <c r="W42" s="2">
        <v>1</v>
      </c>
      <c r="X42" s="2">
        <v>0</v>
      </c>
      <c r="Y42" s="2">
        <v>0</v>
      </c>
      <c r="Z42" s="2"/>
      <c r="AA42" s="2"/>
      <c r="AB42" s="2"/>
      <c r="AC42" s="5"/>
      <c r="AD42" s="5"/>
      <c r="AE42" s="5"/>
      <c r="AF42" s="5">
        <v>43867</v>
      </c>
      <c r="AG42" s="28">
        <v>1330.19</v>
      </c>
      <c r="AH42" s="62"/>
      <c r="AI42" s="62"/>
      <c r="AJ42" s="62"/>
      <c r="AK42" s="2"/>
      <c r="AL42" s="107">
        <v>1</v>
      </c>
      <c r="AM42" s="3"/>
    </row>
    <row r="43" spans="1:42 16370:16370" ht="60.75" customHeight="1" x14ac:dyDescent="0.25">
      <c r="A43" s="41" t="s">
        <v>95</v>
      </c>
      <c r="B43" s="166"/>
      <c r="C43" s="28">
        <v>1</v>
      </c>
      <c r="D43" s="28">
        <v>1</v>
      </c>
      <c r="E43" s="28">
        <v>1</v>
      </c>
      <c r="F43" s="28">
        <v>1</v>
      </c>
      <c r="G43" s="28">
        <v>1</v>
      </c>
      <c r="H43" s="28">
        <v>1</v>
      </c>
      <c r="I43" s="28">
        <v>1</v>
      </c>
      <c r="J43" s="28">
        <v>1</v>
      </c>
      <c r="K43" s="28">
        <v>1</v>
      </c>
      <c r="L43" s="28">
        <v>1</v>
      </c>
      <c r="M43" s="28">
        <v>1</v>
      </c>
      <c r="N43" s="28">
        <v>1</v>
      </c>
      <c r="O43" s="28">
        <v>1</v>
      </c>
      <c r="P43" s="28">
        <v>0</v>
      </c>
      <c r="Q43" s="28">
        <v>0</v>
      </c>
      <c r="R43" s="28">
        <v>1</v>
      </c>
      <c r="S43" s="28"/>
      <c r="T43" s="22">
        <v>2622.11</v>
      </c>
      <c r="U43" s="28"/>
      <c r="V43" s="2">
        <v>0</v>
      </c>
      <c r="W43" s="2">
        <v>0</v>
      </c>
      <c r="X43" s="2">
        <v>1</v>
      </c>
      <c r="Y43" s="2">
        <v>1</v>
      </c>
      <c r="Z43" s="2"/>
      <c r="AA43" s="5"/>
      <c r="AB43" s="2"/>
      <c r="AC43" s="5"/>
      <c r="AD43" s="2"/>
      <c r="AE43" s="5"/>
      <c r="AF43" s="5">
        <v>43931</v>
      </c>
      <c r="AG43" s="2">
        <v>2283.65</v>
      </c>
      <c r="AH43" s="62"/>
      <c r="AI43" s="62"/>
      <c r="AJ43" s="62"/>
      <c r="AK43" s="2"/>
      <c r="AL43" s="107">
        <v>1</v>
      </c>
      <c r="AM43" s="3"/>
    </row>
    <row r="44" spans="1:42 16370:16370" ht="84.75" customHeight="1" x14ac:dyDescent="0.25">
      <c r="A44" s="41" t="s">
        <v>96</v>
      </c>
      <c r="B44" s="166"/>
      <c r="C44" s="28">
        <v>1</v>
      </c>
      <c r="D44" s="28">
        <v>1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0</v>
      </c>
      <c r="Q44" s="28">
        <v>1</v>
      </c>
      <c r="R44" s="28">
        <v>1</v>
      </c>
      <c r="S44" s="28"/>
      <c r="T44" s="22">
        <v>4706.2700000000004</v>
      </c>
      <c r="U44" s="28"/>
      <c r="V44" s="2">
        <v>1</v>
      </c>
      <c r="W44" s="2">
        <v>1</v>
      </c>
      <c r="X44" s="2">
        <v>0</v>
      </c>
      <c r="Y44" s="2">
        <v>0</v>
      </c>
      <c r="Z44" s="2"/>
      <c r="AA44" s="2"/>
      <c r="AB44" s="2"/>
      <c r="AC44" s="2"/>
      <c r="AD44" s="2"/>
      <c r="AE44" s="5"/>
      <c r="AF44" s="5">
        <v>43887</v>
      </c>
      <c r="AG44" s="2">
        <v>1019.92</v>
      </c>
      <c r="AH44" s="62"/>
      <c r="AI44" s="62"/>
      <c r="AJ44" s="62"/>
      <c r="AK44" s="2"/>
      <c r="AL44" s="107">
        <v>1</v>
      </c>
      <c r="AM44" s="3"/>
    </row>
    <row r="45" spans="1:42 16370:16370" ht="63.75" customHeight="1" x14ac:dyDescent="0.25">
      <c r="A45" s="41" t="s">
        <v>97</v>
      </c>
      <c r="B45" s="166"/>
      <c r="C45" s="28">
        <v>1</v>
      </c>
      <c r="D45" s="28">
        <v>1</v>
      </c>
      <c r="E45" s="28">
        <v>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0</v>
      </c>
      <c r="Q45" s="28">
        <v>1</v>
      </c>
      <c r="R45" s="28">
        <v>1</v>
      </c>
      <c r="S45" s="28"/>
      <c r="T45" s="22">
        <v>4334.4399999999996</v>
      </c>
      <c r="U45" s="28"/>
      <c r="V45" s="2">
        <v>1</v>
      </c>
      <c r="W45" s="2">
        <v>1</v>
      </c>
      <c r="X45" s="2">
        <v>0</v>
      </c>
      <c r="Y45" s="2">
        <v>0</v>
      </c>
      <c r="Z45" s="2"/>
      <c r="AA45" s="2"/>
      <c r="AB45" s="2"/>
      <c r="AC45" s="2"/>
      <c r="AD45" s="2"/>
      <c r="AE45" s="5"/>
      <c r="AF45" s="5">
        <v>43887</v>
      </c>
      <c r="AG45" s="2">
        <v>1019.22</v>
      </c>
      <c r="AH45" s="62"/>
      <c r="AI45" s="62"/>
      <c r="AJ45" s="62"/>
      <c r="AK45" s="2"/>
      <c r="AL45" s="107">
        <v>1</v>
      </c>
      <c r="AM45" s="3"/>
    </row>
    <row r="46" spans="1:42 16370:16370" ht="51" customHeight="1" x14ac:dyDescent="0.25">
      <c r="A46" s="41" t="s">
        <v>98</v>
      </c>
      <c r="B46" s="166"/>
      <c r="C46" s="28">
        <v>1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0</v>
      </c>
      <c r="Q46" s="28">
        <v>1</v>
      </c>
      <c r="R46" s="28">
        <v>1</v>
      </c>
      <c r="S46" s="28"/>
      <c r="T46" s="22">
        <v>2053.63</v>
      </c>
      <c r="U46" s="28"/>
      <c r="V46" s="2">
        <v>1</v>
      </c>
      <c r="W46" s="2">
        <v>1</v>
      </c>
      <c r="X46" s="2">
        <v>0</v>
      </c>
      <c r="Y46" s="2">
        <v>0</v>
      </c>
      <c r="Z46" s="2"/>
      <c r="AA46" s="2"/>
      <c r="AB46" s="2"/>
      <c r="AC46" s="2"/>
      <c r="AD46" s="5"/>
      <c r="AE46" s="5"/>
      <c r="AF46" s="5">
        <v>43889</v>
      </c>
      <c r="AG46" s="2">
        <v>1376.72</v>
      </c>
      <c r="AH46" s="62"/>
      <c r="AI46" s="62"/>
      <c r="AJ46" s="62"/>
      <c r="AK46" s="2"/>
      <c r="AL46" s="107">
        <v>1</v>
      </c>
      <c r="AM46" s="3"/>
    </row>
    <row r="47" spans="1:42 16370:16370" ht="60.75" customHeight="1" x14ac:dyDescent="0.25">
      <c r="A47" s="41" t="s">
        <v>99</v>
      </c>
      <c r="B47" s="166"/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>
        <v>1</v>
      </c>
      <c r="M47" s="28">
        <v>1</v>
      </c>
      <c r="N47" s="28">
        <v>1</v>
      </c>
      <c r="O47" s="28">
        <v>1</v>
      </c>
      <c r="P47" s="28">
        <v>0</v>
      </c>
      <c r="Q47" s="28">
        <v>1</v>
      </c>
      <c r="R47" s="28">
        <v>1</v>
      </c>
      <c r="S47" s="28"/>
      <c r="T47" s="22">
        <v>1720.93</v>
      </c>
      <c r="U47" s="28"/>
      <c r="V47" s="2">
        <v>1</v>
      </c>
      <c r="W47" s="2">
        <v>1</v>
      </c>
      <c r="X47" s="2">
        <v>1</v>
      </c>
      <c r="Y47" s="2">
        <v>0</v>
      </c>
      <c r="Z47" s="2"/>
      <c r="AA47" s="2"/>
      <c r="AB47" s="2"/>
      <c r="AC47" s="2"/>
      <c r="AD47" s="5"/>
      <c r="AE47" s="5">
        <v>43864</v>
      </c>
      <c r="AF47" s="5"/>
      <c r="AG47" s="2">
        <v>1471.52</v>
      </c>
      <c r="AH47" s="62" t="s">
        <v>39</v>
      </c>
      <c r="AI47" s="62" t="s">
        <v>40</v>
      </c>
      <c r="AJ47" s="62"/>
      <c r="AK47" s="2"/>
      <c r="AL47" s="107">
        <v>1</v>
      </c>
      <c r="AM47" s="3"/>
    </row>
    <row r="48" spans="1:42 16370:16370" s="46" customFormat="1" ht="32.25" customHeight="1" x14ac:dyDescent="0.25">
      <c r="A48" s="43" t="s">
        <v>100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73">
        <f>SUM(T49:T49)</f>
        <v>2096.13</v>
      </c>
      <c r="U48" s="67"/>
      <c r="V48" s="67">
        <f t="shared" ref="V48:AL48" si="6">SUM(V49:V49)</f>
        <v>1</v>
      </c>
      <c r="W48" s="67">
        <f t="shared" si="6"/>
        <v>0</v>
      </c>
      <c r="X48" s="67">
        <f t="shared" si="6"/>
        <v>1</v>
      </c>
      <c r="Y48" s="67">
        <f t="shared" si="6"/>
        <v>0</v>
      </c>
      <c r="Z48" s="67">
        <f t="shared" si="6"/>
        <v>0</v>
      </c>
      <c r="AA48" s="67">
        <f t="shared" si="6"/>
        <v>0</v>
      </c>
      <c r="AB48" s="67">
        <f t="shared" si="6"/>
        <v>0</v>
      </c>
      <c r="AC48" s="67">
        <f t="shared" si="6"/>
        <v>0</v>
      </c>
      <c r="AD48" s="67">
        <f t="shared" si="6"/>
        <v>0</v>
      </c>
      <c r="AE48" s="67">
        <f t="shared" si="6"/>
        <v>0</v>
      </c>
      <c r="AF48" s="67">
        <f t="shared" si="6"/>
        <v>43902</v>
      </c>
      <c r="AG48" s="67">
        <f t="shared" si="6"/>
        <v>374.04</v>
      </c>
      <c r="AH48" s="67">
        <f t="shared" si="6"/>
        <v>0</v>
      </c>
      <c r="AI48" s="67">
        <f t="shared" si="6"/>
        <v>0</v>
      </c>
      <c r="AJ48" s="67">
        <f t="shared" si="6"/>
        <v>0</v>
      </c>
      <c r="AK48" s="67">
        <f t="shared" si="6"/>
        <v>0</v>
      </c>
      <c r="AL48" s="108">
        <f t="shared" si="6"/>
        <v>1</v>
      </c>
      <c r="AM48" s="115"/>
      <c r="AN48" s="115"/>
      <c r="AO48" s="115"/>
      <c r="AP48" s="115"/>
    </row>
    <row r="49" spans="1:42" ht="127.5" customHeight="1" x14ac:dyDescent="0.25">
      <c r="A49" s="47" t="s">
        <v>63</v>
      </c>
      <c r="B49" s="11">
        <v>44978</v>
      </c>
      <c r="C49" s="28">
        <v>1</v>
      </c>
      <c r="D49" s="28">
        <v>0</v>
      </c>
      <c r="E49" s="28">
        <v>1</v>
      </c>
      <c r="F49" s="28">
        <v>1</v>
      </c>
      <c r="G49" s="28">
        <v>1</v>
      </c>
      <c r="H49" s="15">
        <v>0</v>
      </c>
      <c r="I49" s="28">
        <v>1</v>
      </c>
      <c r="J49" s="28">
        <v>1</v>
      </c>
      <c r="K49" s="15">
        <v>0</v>
      </c>
      <c r="L49" s="15">
        <v>0</v>
      </c>
      <c r="M49" s="28">
        <v>1</v>
      </c>
      <c r="N49" s="15">
        <v>0</v>
      </c>
      <c r="O49" s="28">
        <v>1</v>
      </c>
      <c r="P49" s="28">
        <v>0</v>
      </c>
      <c r="Q49" s="28">
        <v>1</v>
      </c>
      <c r="R49" s="28">
        <v>1</v>
      </c>
      <c r="S49" s="28"/>
      <c r="T49" s="22">
        <v>2096.13</v>
      </c>
      <c r="U49" s="74" t="s">
        <v>65</v>
      </c>
      <c r="V49" s="4">
        <v>1</v>
      </c>
      <c r="W49" s="4">
        <v>0</v>
      </c>
      <c r="X49" s="2">
        <v>1</v>
      </c>
      <c r="Y49" s="2">
        <v>0</v>
      </c>
      <c r="Z49" s="2"/>
      <c r="AA49" s="2"/>
      <c r="AB49" s="2"/>
      <c r="AC49" s="2"/>
      <c r="AD49" s="5"/>
      <c r="AE49" s="5"/>
      <c r="AF49" s="5">
        <v>43902</v>
      </c>
      <c r="AG49" s="68">
        <v>374.04</v>
      </c>
      <c r="AH49" s="55"/>
      <c r="AI49" s="62" t="s">
        <v>41</v>
      </c>
      <c r="AJ49" s="62"/>
      <c r="AK49" s="2"/>
      <c r="AL49" s="107">
        <v>1</v>
      </c>
      <c r="AM49" s="3">
        <f>SUM(T49:T49)</f>
        <v>2096.13</v>
      </c>
    </row>
    <row r="50" spans="1:42" s="46" customFormat="1" ht="36.75" customHeight="1" x14ac:dyDescent="0.25">
      <c r="A50" s="43" t="s">
        <v>101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73">
        <f>SUM(T51:T71)</f>
        <v>52945.159999999989</v>
      </c>
      <c r="U50" s="67"/>
      <c r="V50" s="67" t="e">
        <f>SUM(#REF!)</f>
        <v>#REF!</v>
      </c>
      <c r="W50" s="67" t="e">
        <f>SUM(#REF!)</f>
        <v>#REF!</v>
      </c>
      <c r="X50" s="67" t="e">
        <f>SUM(#REF!)</f>
        <v>#REF!</v>
      </c>
      <c r="Y50" s="67" t="e">
        <f>SUM(#REF!)</f>
        <v>#REF!</v>
      </c>
      <c r="Z50" s="67" t="e">
        <f>SUM(#REF!)</f>
        <v>#REF!</v>
      </c>
      <c r="AA50" s="67" t="e">
        <f>SUM(#REF!)</f>
        <v>#REF!</v>
      </c>
      <c r="AB50" s="67" t="e">
        <f>SUM(#REF!)</f>
        <v>#REF!</v>
      </c>
      <c r="AC50" s="67" t="e">
        <f>SUM(#REF!)</f>
        <v>#REF!</v>
      </c>
      <c r="AD50" s="67" t="e">
        <f>SUM(#REF!)</f>
        <v>#REF!</v>
      </c>
      <c r="AE50" s="67" t="e">
        <f>SUM(#REF!)</f>
        <v>#REF!</v>
      </c>
      <c r="AF50" s="67" t="e">
        <f>SUM(#REF!)</f>
        <v>#REF!</v>
      </c>
      <c r="AG50" s="67" t="e">
        <f>SUM(#REF!)</f>
        <v>#REF!</v>
      </c>
      <c r="AH50" s="67" t="e">
        <f>SUM(#REF!)</f>
        <v>#REF!</v>
      </c>
      <c r="AI50" s="67" t="e">
        <f>SUM(#REF!)</f>
        <v>#REF!</v>
      </c>
      <c r="AJ50" s="67" t="e">
        <f>SUM(#REF!)</f>
        <v>#REF!</v>
      </c>
      <c r="AK50" s="67" t="e">
        <f>SUM(#REF!)</f>
        <v>#REF!</v>
      </c>
      <c r="AL50" s="108">
        <f>SUM(AL51,AL52,AL53,AL54,AL55,AL56,AL57,AL58,AL59,AL60,AL61,AL62,AL63,AL64,AL65,AL66,AL67,AL68,AL69,AL70,AL71)</f>
        <v>21</v>
      </c>
      <c r="AM50" s="115"/>
      <c r="AN50" s="115"/>
      <c r="AO50" s="115"/>
      <c r="AP50" s="115"/>
    </row>
    <row r="51" spans="1:42" ht="71.25" customHeight="1" x14ac:dyDescent="0.25">
      <c r="A51" s="48" t="s">
        <v>102</v>
      </c>
      <c r="B51" s="16">
        <v>44965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0</v>
      </c>
      <c r="R51" s="9">
        <v>0</v>
      </c>
      <c r="S51" s="6"/>
      <c r="T51" s="92">
        <v>2515.9699999999998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5"/>
      <c r="AI51" s="75"/>
      <c r="AJ51" s="75"/>
      <c r="AK51" s="7"/>
      <c r="AL51" s="111">
        <v>1</v>
      </c>
      <c r="AM51" s="3"/>
    </row>
    <row r="52" spans="1:42" ht="66" customHeight="1" x14ac:dyDescent="0.25">
      <c r="A52" s="48" t="s">
        <v>103</v>
      </c>
      <c r="B52" s="16">
        <v>44965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0</v>
      </c>
      <c r="R52" s="9">
        <v>0</v>
      </c>
      <c r="S52" s="6"/>
      <c r="T52" s="92">
        <v>2515.9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5"/>
      <c r="AI52" s="75"/>
      <c r="AJ52" s="75"/>
      <c r="AK52" s="7"/>
      <c r="AL52" s="111">
        <v>1</v>
      </c>
      <c r="AM52" s="3"/>
    </row>
    <row r="53" spans="1:42" ht="78.75" customHeight="1" x14ac:dyDescent="0.25">
      <c r="A53" s="48" t="s">
        <v>104</v>
      </c>
      <c r="B53" s="16">
        <v>44965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0</v>
      </c>
      <c r="R53" s="9">
        <v>0</v>
      </c>
      <c r="S53" s="6"/>
      <c r="T53" s="92">
        <v>2516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5"/>
      <c r="AI53" s="75"/>
      <c r="AJ53" s="75"/>
      <c r="AK53" s="7"/>
      <c r="AL53" s="111">
        <v>1</v>
      </c>
      <c r="AM53" s="3"/>
    </row>
    <row r="54" spans="1:42" ht="73.5" customHeight="1" x14ac:dyDescent="0.25">
      <c r="A54" s="48" t="s">
        <v>105</v>
      </c>
      <c r="B54" s="16">
        <v>44965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0</v>
      </c>
      <c r="R54" s="9">
        <v>0</v>
      </c>
      <c r="S54" s="6"/>
      <c r="T54" s="92">
        <v>2515.86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5"/>
      <c r="AI54" s="75"/>
      <c r="AJ54" s="75"/>
      <c r="AK54" s="7"/>
      <c r="AL54" s="111">
        <v>1</v>
      </c>
      <c r="AM54" s="3"/>
    </row>
    <row r="55" spans="1:42" ht="78.75" customHeight="1" x14ac:dyDescent="0.25">
      <c r="A55" s="48" t="s">
        <v>106</v>
      </c>
      <c r="B55" s="16">
        <v>44965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0</v>
      </c>
      <c r="R55" s="9">
        <v>0</v>
      </c>
      <c r="S55" s="6"/>
      <c r="T55" s="92">
        <v>2515.59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5"/>
      <c r="AI55" s="75"/>
      <c r="AJ55" s="75"/>
      <c r="AK55" s="7"/>
      <c r="AL55" s="111">
        <v>1</v>
      </c>
      <c r="AM55" s="3"/>
    </row>
    <row r="56" spans="1:42" ht="75" customHeight="1" x14ac:dyDescent="0.25">
      <c r="A56" s="48" t="s">
        <v>107</v>
      </c>
      <c r="B56" s="16">
        <v>44965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0</v>
      </c>
      <c r="R56" s="9">
        <v>0</v>
      </c>
      <c r="S56" s="6"/>
      <c r="T56" s="92">
        <v>2515.9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5"/>
      <c r="AI56" s="75"/>
      <c r="AJ56" s="75"/>
      <c r="AK56" s="7"/>
      <c r="AL56" s="111">
        <v>1</v>
      </c>
      <c r="AM56" s="3"/>
    </row>
    <row r="57" spans="1:42" ht="87" customHeight="1" x14ac:dyDescent="0.25">
      <c r="A57" s="48" t="s">
        <v>108</v>
      </c>
      <c r="B57" s="16">
        <v>44965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0</v>
      </c>
      <c r="R57" s="9">
        <v>0</v>
      </c>
      <c r="S57" s="6"/>
      <c r="T57" s="92">
        <v>3929.73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5"/>
      <c r="AI57" s="75"/>
      <c r="AJ57" s="75"/>
      <c r="AK57" s="7"/>
      <c r="AL57" s="111">
        <v>1</v>
      </c>
      <c r="AM57" s="3"/>
    </row>
    <row r="58" spans="1:42" ht="75" customHeight="1" x14ac:dyDescent="0.25">
      <c r="A58" s="41" t="s">
        <v>109</v>
      </c>
      <c r="B58" s="16">
        <v>44977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0</v>
      </c>
      <c r="Q58" s="2">
        <v>1</v>
      </c>
      <c r="R58" s="2">
        <v>1</v>
      </c>
      <c r="S58" s="6"/>
      <c r="T58" s="92">
        <v>2073.9899999999998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5"/>
      <c r="AI58" s="75"/>
      <c r="AJ58" s="75"/>
      <c r="AK58" s="7"/>
      <c r="AL58" s="111">
        <v>1</v>
      </c>
      <c r="AM58" s="3"/>
    </row>
    <row r="59" spans="1:42" ht="70.5" customHeight="1" x14ac:dyDescent="0.25">
      <c r="A59" s="41" t="s">
        <v>110</v>
      </c>
      <c r="B59" s="10">
        <v>44970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0</v>
      </c>
      <c r="R59" s="2">
        <v>0</v>
      </c>
      <c r="S59" s="7"/>
      <c r="T59" s="92">
        <v>1923.01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5"/>
      <c r="AI59" s="75"/>
      <c r="AJ59" s="75"/>
      <c r="AK59" s="7"/>
      <c r="AL59" s="111">
        <v>1</v>
      </c>
      <c r="AM59" s="3">
        <f>SUM(T59:T65)</f>
        <v>13202.67</v>
      </c>
    </row>
    <row r="60" spans="1:42" ht="60.75" customHeight="1" x14ac:dyDescent="0.25">
      <c r="A60" s="41" t="s">
        <v>111</v>
      </c>
      <c r="B60" s="10">
        <v>44970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0</v>
      </c>
      <c r="R60" s="2">
        <v>0</v>
      </c>
      <c r="S60" s="7"/>
      <c r="T60" s="92">
        <v>2057.6999999999998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5"/>
      <c r="AI60" s="75"/>
      <c r="AJ60" s="75"/>
      <c r="AK60" s="7"/>
      <c r="AL60" s="111">
        <v>1</v>
      </c>
      <c r="AM60" s="3"/>
    </row>
    <row r="61" spans="1:42" ht="75.75" customHeight="1" x14ac:dyDescent="0.25">
      <c r="A61" s="41" t="s">
        <v>112</v>
      </c>
      <c r="B61" s="10">
        <v>44970</v>
      </c>
      <c r="C61" s="2">
        <v>1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0</v>
      </c>
      <c r="R61" s="2">
        <v>0</v>
      </c>
      <c r="S61" s="7"/>
      <c r="T61" s="92">
        <v>2051.44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5"/>
      <c r="AI61" s="75"/>
      <c r="AJ61" s="75"/>
      <c r="AK61" s="7"/>
      <c r="AL61" s="111">
        <v>1</v>
      </c>
      <c r="AM61" s="3"/>
    </row>
    <row r="62" spans="1:42" ht="63.75" customHeight="1" x14ac:dyDescent="0.25">
      <c r="A62" s="41" t="s">
        <v>113</v>
      </c>
      <c r="B62" s="10">
        <v>44970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0</v>
      </c>
      <c r="R62" s="2">
        <v>0</v>
      </c>
      <c r="S62" s="7"/>
      <c r="T62" s="92">
        <v>2116.7600000000002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5"/>
      <c r="AI62" s="75"/>
      <c r="AJ62" s="75"/>
      <c r="AK62" s="7"/>
      <c r="AL62" s="111">
        <v>1</v>
      </c>
      <c r="AM62" s="3"/>
    </row>
    <row r="63" spans="1:42" ht="60.75" customHeight="1" x14ac:dyDescent="0.25">
      <c r="A63" s="41" t="s">
        <v>114</v>
      </c>
      <c r="B63" s="10">
        <v>44970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0</v>
      </c>
      <c r="R63" s="9">
        <v>0</v>
      </c>
      <c r="S63" s="6"/>
      <c r="T63" s="92">
        <v>2144.9299999999998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5"/>
      <c r="AI63" s="75"/>
      <c r="AJ63" s="75"/>
      <c r="AK63" s="7"/>
      <c r="AL63" s="111">
        <v>1</v>
      </c>
      <c r="AM63" s="3"/>
    </row>
    <row r="64" spans="1:42" ht="60.75" customHeight="1" x14ac:dyDescent="0.25">
      <c r="A64" s="41" t="s">
        <v>115</v>
      </c>
      <c r="B64" s="10">
        <v>44970</v>
      </c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0</v>
      </c>
      <c r="R64" s="9">
        <v>0</v>
      </c>
      <c r="S64" s="6"/>
      <c r="T64" s="92">
        <v>2074.34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5"/>
      <c r="AI64" s="75"/>
      <c r="AJ64" s="75"/>
      <c r="AK64" s="7"/>
      <c r="AL64" s="111">
        <v>1</v>
      </c>
      <c r="AM64" s="3"/>
    </row>
    <row r="65" spans="1:42" ht="75" customHeight="1" x14ac:dyDescent="0.25">
      <c r="A65" s="41" t="s">
        <v>116</v>
      </c>
      <c r="B65" s="10">
        <v>44970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0</v>
      </c>
      <c r="R65" s="9">
        <v>0</v>
      </c>
      <c r="S65" s="6"/>
      <c r="T65" s="92">
        <v>834.49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5"/>
      <c r="AI65" s="75"/>
      <c r="AJ65" s="75"/>
      <c r="AK65" s="7"/>
      <c r="AL65" s="111">
        <v>1</v>
      </c>
      <c r="AM65" s="3"/>
    </row>
    <row r="66" spans="1:42" ht="75" customHeight="1" x14ac:dyDescent="0.25">
      <c r="A66" s="41" t="s">
        <v>117</v>
      </c>
      <c r="B66" s="10">
        <v>44970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0</v>
      </c>
      <c r="R66" s="9">
        <v>0</v>
      </c>
      <c r="S66" s="6"/>
      <c r="T66" s="92">
        <v>2893.76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5"/>
      <c r="AI66" s="75"/>
      <c r="AJ66" s="75"/>
      <c r="AK66" s="7"/>
      <c r="AL66" s="111">
        <v>1</v>
      </c>
      <c r="AM66" s="3"/>
    </row>
    <row r="67" spans="1:42" ht="75" customHeight="1" x14ac:dyDescent="0.25">
      <c r="A67" s="41" t="s">
        <v>118</v>
      </c>
      <c r="B67" s="10">
        <v>44970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0</v>
      </c>
      <c r="R67" s="9">
        <v>0</v>
      </c>
      <c r="S67" s="6"/>
      <c r="T67" s="92">
        <v>3338.46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5"/>
      <c r="AI67" s="75"/>
      <c r="AJ67" s="75"/>
      <c r="AK67" s="7"/>
      <c r="AL67" s="111">
        <v>1</v>
      </c>
      <c r="AM67" s="3"/>
    </row>
    <row r="68" spans="1:42" ht="75" customHeight="1" x14ac:dyDescent="0.25">
      <c r="A68" s="41" t="s">
        <v>119</v>
      </c>
      <c r="B68" s="10">
        <v>44970</v>
      </c>
      <c r="C68" s="9">
        <v>1</v>
      </c>
      <c r="D68" s="9">
        <v>1</v>
      </c>
      <c r="E68" s="9">
        <v>1</v>
      </c>
      <c r="F68" s="9">
        <v>1</v>
      </c>
      <c r="G68" s="27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0</v>
      </c>
      <c r="R68" s="9">
        <v>0</v>
      </c>
      <c r="S68" s="6"/>
      <c r="T68" s="92">
        <v>1621.06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5"/>
      <c r="AI68" s="75"/>
      <c r="AJ68" s="75"/>
      <c r="AK68" s="7"/>
      <c r="AL68" s="111">
        <v>1</v>
      </c>
      <c r="AM68" s="3"/>
    </row>
    <row r="69" spans="1:42" ht="75" customHeight="1" x14ac:dyDescent="0.25">
      <c r="A69" s="41" t="s">
        <v>120</v>
      </c>
      <c r="B69" s="10">
        <v>44970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0</v>
      </c>
      <c r="R69" s="9">
        <v>0</v>
      </c>
      <c r="S69" s="6"/>
      <c r="T69" s="92">
        <v>3805.45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5"/>
      <c r="AI69" s="75"/>
      <c r="AJ69" s="75"/>
      <c r="AK69" s="7"/>
      <c r="AL69" s="111">
        <v>1</v>
      </c>
      <c r="AM69" s="3"/>
    </row>
    <row r="70" spans="1:42" ht="75" customHeight="1" x14ac:dyDescent="0.25">
      <c r="A70" s="41" t="s">
        <v>121</v>
      </c>
      <c r="B70" s="10">
        <v>44970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0</v>
      </c>
      <c r="R70" s="9">
        <v>0</v>
      </c>
      <c r="S70" s="6"/>
      <c r="T70" s="92">
        <v>3084.3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5"/>
      <c r="AI70" s="75"/>
      <c r="AJ70" s="75"/>
      <c r="AK70" s="7"/>
      <c r="AL70" s="111">
        <v>1</v>
      </c>
      <c r="AM70" s="3"/>
    </row>
    <row r="71" spans="1:42" ht="75" customHeight="1" x14ac:dyDescent="0.25">
      <c r="A71" s="41" t="s">
        <v>122</v>
      </c>
      <c r="B71" s="10">
        <v>44970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0</v>
      </c>
      <c r="R71" s="9">
        <v>0</v>
      </c>
      <c r="S71" s="6"/>
      <c r="T71" s="92">
        <v>3900.52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5"/>
      <c r="AI71" s="75"/>
      <c r="AJ71" s="75"/>
      <c r="AK71" s="7"/>
      <c r="AL71" s="111">
        <v>1</v>
      </c>
      <c r="AM71" s="3"/>
    </row>
    <row r="72" spans="1:42" s="46" customFormat="1" ht="34.5" customHeight="1" x14ac:dyDescent="0.25">
      <c r="A72" s="43" t="s">
        <v>123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73">
        <f>SUM(T73:T79)</f>
        <v>21657.32</v>
      </c>
      <c r="U72" s="67"/>
      <c r="V72" s="67">
        <f t="shared" ref="V72:AL72" si="7">SUM(V73:V79)</f>
        <v>7</v>
      </c>
      <c r="W72" s="67">
        <f t="shared" si="7"/>
        <v>7</v>
      </c>
      <c r="X72" s="67">
        <f t="shared" si="7"/>
        <v>4</v>
      </c>
      <c r="Y72" s="67">
        <f t="shared" si="7"/>
        <v>0</v>
      </c>
      <c r="Z72" s="67">
        <f t="shared" si="7"/>
        <v>0</v>
      </c>
      <c r="AA72" s="67">
        <f t="shared" si="7"/>
        <v>0</v>
      </c>
      <c r="AB72" s="67">
        <f t="shared" si="7"/>
        <v>0</v>
      </c>
      <c r="AC72" s="67">
        <f t="shared" si="7"/>
        <v>0</v>
      </c>
      <c r="AD72" s="67">
        <f t="shared" si="7"/>
        <v>43913</v>
      </c>
      <c r="AE72" s="67">
        <f t="shared" si="7"/>
        <v>175505</v>
      </c>
      <c r="AF72" s="67">
        <f t="shared" si="7"/>
        <v>263438</v>
      </c>
      <c r="AG72" s="67">
        <f t="shared" si="7"/>
        <v>9706.39</v>
      </c>
      <c r="AH72" s="67">
        <f t="shared" si="7"/>
        <v>0</v>
      </c>
      <c r="AI72" s="67">
        <f t="shared" si="7"/>
        <v>0</v>
      </c>
      <c r="AJ72" s="67">
        <f t="shared" si="7"/>
        <v>0</v>
      </c>
      <c r="AK72" s="67">
        <f t="shared" si="7"/>
        <v>0</v>
      </c>
      <c r="AL72" s="108">
        <f t="shared" si="7"/>
        <v>7</v>
      </c>
      <c r="AM72" s="115"/>
      <c r="AN72" s="115"/>
      <c r="AO72" s="115"/>
      <c r="AP72" s="115"/>
    </row>
    <row r="73" spans="1:42" ht="78.75" customHeight="1" x14ac:dyDescent="0.25">
      <c r="A73" s="41" t="s">
        <v>70</v>
      </c>
      <c r="B73" s="12">
        <v>44978.708333333336</v>
      </c>
      <c r="C73" s="28">
        <v>1</v>
      </c>
      <c r="D73" s="28">
        <v>1</v>
      </c>
      <c r="E73" s="28">
        <v>1</v>
      </c>
      <c r="F73" s="28">
        <v>1</v>
      </c>
      <c r="G73" s="28">
        <v>1</v>
      </c>
      <c r="H73" s="28">
        <v>1</v>
      </c>
      <c r="I73" s="28">
        <v>1</v>
      </c>
      <c r="J73" s="28">
        <v>1</v>
      </c>
      <c r="K73" s="28">
        <v>1</v>
      </c>
      <c r="L73" s="15">
        <v>0</v>
      </c>
      <c r="M73" s="28">
        <v>1</v>
      </c>
      <c r="N73" s="28">
        <v>1</v>
      </c>
      <c r="O73" s="15">
        <v>0</v>
      </c>
      <c r="P73" s="28">
        <v>0</v>
      </c>
      <c r="Q73" s="28">
        <v>1</v>
      </c>
      <c r="R73" s="28">
        <v>1</v>
      </c>
      <c r="S73" s="28"/>
      <c r="T73" s="22">
        <v>3338.22</v>
      </c>
      <c r="U73" s="28"/>
      <c r="V73" s="4">
        <v>1</v>
      </c>
      <c r="W73" s="4">
        <v>1</v>
      </c>
      <c r="X73" s="2">
        <v>1</v>
      </c>
      <c r="Y73" s="2"/>
      <c r="Z73" s="2"/>
      <c r="AA73" s="2"/>
      <c r="AB73" s="2"/>
      <c r="AC73" s="2"/>
      <c r="AD73" s="5"/>
      <c r="AE73" s="5">
        <v>43903</v>
      </c>
      <c r="AF73" s="5">
        <v>43951</v>
      </c>
      <c r="AG73" s="76">
        <v>1500</v>
      </c>
      <c r="AH73" s="62"/>
      <c r="AI73" s="62"/>
      <c r="AJ73" s="62"/>
      <c r="AK73" s="2"/>
      <c r="AL73" s="107">
        <v>1</v>
      </c>
      <c r="AM73" s="3"/>
    </row>
    <row r="74" spans="1:42" ht="98.25" customHeight="1" x14ac:dyDescent="0.25">
      <c r="A74" s="41" t="s">
        <v>71</v>
      </c>
      <c r="B74" s="12">
        <v>44978.708333333336</v>
      </c>
      <c r="C74" s="28">
        <v>1</v>
      </c>
      <c r="D74" s="28">
        <v>1</v>
      </c>
      <c r="E74" s="28">
        <v>1</v>
      </c>
      <c r="F74" s="28">
        <v>1</v>
      </c>
      <c r="G74" s="28">
        <v>1</v>
      </c>
      <c r="H74" s="28">
        <v>1</v>
      </c>
      <c r="I74" s="28">
        <v>1</v>
      </c>
      <c r="J74" s="28">
        <v>1</v>
      </c>
      <c r="K74" s="28">
        <v>1</v>
      </c>
      <c r="L74" s="28">
        <v>1</v>
      </c>
      <c r="M74" s="28">
        <v>1</v>
      </c>
      <c r="N74" s="28">
        <v>1</v>
      </c>
      <c r="O74" s="28">
        <v>1</v>
      </c>
      <c r="P74" s="28">
        <v>0</v>
      </c>
      <c r="Q74" s="28">
        <v>1</v>
      </c>
      <c r="R74" s="23">
        <v>1</v>
      </c>
      <c r="S74" s="28"/>
      <c r="T74" s="22">
        <v>3688.37</v>
      </c>
      <c r="U74" s="28"/>
      <c r="V74" s="4">
        <v>1</v>
      </c>
      <c r="W74" s="4">
        <v>1</v>
      </c>
      <c r="X74" s="2"/>
      <c r="Y74" s="2"/>
      <c r="Z74" s="2"/>
      <c r="AA74" s="2"/>
      <c r="AB74" s="2"/>
      <c r="AC74" s="2"/>
      <c r="AD74" s="5"/>
      <c r="AE74" s="5"/>
      <c r="AF74" s="5">
        <v>43810</v>
      </c>
      <c r="AG74" s="76">
        <v>1178.44</v>
      </c>
      <c r="AH74" s="62"/>
      <c r="AI74" s="62"/>
      <c r="AJ74" s="62"/>
      <c r="AK74" s="2"/>
      <c r="AL74" s="107">
        <v>1</v>
      </c>
      <c r="AM74" s="3"/>
    </row>
    <row r="75" spans="1:42" ht="119.25" customHeight="1" x14ac:dyDescent="0.25">
      <c r="A75" s="41" t="s">
        <v>72</v>
      </c>
      <c r="B75" s="12">
        <v>44978.708333333336</v>
      </c>
      <c r="C75" s="28">
        <v>1</v>
      </c>
      <c r="D75" s="28">
        <v>1</v>
      </c>
      <c r="E75" s="28">
        <v>1</v>
      </c>
      <c r="F75" s="15">
        <v>0</v>
      </c>
      <c r="G75" s="28">
        <v>1</v>
      </c>
      <c r="H75" s="15">
        <v>0</v>
      </c>
      <c r="I75" s="15">
        <v>0</v>
      </c>
      <c r="J75" s="28">
        <v>1</v>
      </c>
      <c r="K75" s="28">
        <v>1</v>
      </c>
      <c r="L75" s="15">
        <v>0</v>
      </c>
      <c r="M75" s="28">
        <v>1</v>
      </c>
      <c r="N75" s="28">
        <v>1</v>
      </c>
      <c r="O75" s="28">
        <v>1</v>
      </c>
      <c r="P75" s="28">
        <v>0</v>
      </c>
      <c r="Q75" s="28">
        <v>1</v>
      </c>
      <c r="R75" s="15">
        <v>0</v>
      </c>
      <c r="S75" s="28"/>
      <c r="T75" s="22">
        <v>3949.43</v>
      </c>
      <c r="U75" s="28"/>
      <c r="V75" s="4">
        <v>1</v>
      </c>
      <c r="W75" s="4">
        <v>1</v>
      </c>
      <c r="X75" s="2">
        <v>1</v>
      </c>
      <c r="Y75" s="2"/>
      <c r="Z75" s="2"/>
      <c r="AA75" s="2"/>
      <c r="AB75" s="2"/>
      <c r="AC75" s="2"/>
      <c r="AD75" s="5"/>
      <c r="AE75" s="5">
        <v>43903</v>
      </c>
      <c r="AF75" s="5">
        <v>43951</v>
      </c>
      <c r="AG75" s="76">
        <v>1500</v>
      </c>
      <c r="AH75" s="62"/>
      <c r="AI75" s="62"/>
      <c r="AJ75" s="62"/>
      <c r="AK75" s="2"/>
      <c r="AL75" s="107">
        <v>1</v>
      </c>
      <c r="AM75" s="3"/>
    </row>
    <row r="76" spans="1:42" ht="119.25" customHeight="1" x14ac:dyDescent="0.25">
      <c r="A76" s="41" t="s">
        <v>66</v>
      </c>
      <c r="B76" s="12">
        <v>44978.708333333336</v>
      </c>
      <c r="C76" s="28">
        <v>1</v>
      </c>
      <c r="D76" s="28">
        <v>1</v>
      </c>
      <c r="E76" s="15">
        <v>0</v>
      </c>
      <c r="F76" s="28">
        <v>1</v>
      </c>
      <c r="G76" s="28">
        <v>1</v>
      </c>
      <c r="H76" s="28">
        <v>1</v>
      </c>
      <c r="I76" s="28">
        <v>1</v>
      </c>
      <c r="J76" s="28">
        <v>1</v>
      </c>
      <c r="K76" s="28">
        <v>1</v>
      </c>
      <c r="L76" s="15">
        <v>0</v>
      </c>
      <c r="M76" s="28">
        <v>1</v>
      </c>
      <c r="N76" s="28">
        <v>1</v>
      </c>
      <c r="O76" s="15">
        <v>0</v>
      </c>
      <c r="P76" s="28">
        <v>0</v>
      </c>
      <c r="Q76" s="28">
        <v>1</v>
      </c>
      <c r="R76" s="28">
        <v>1</v>
      </c>
      <c r="S76" s="28"/>
      <c r="T76" s="22">
        <v>3338.22</v>
      </c>
      <c r="U76" s="28"/>
      <c r="V76" s="4">
        <v>1</v>
      </c>
      <c r="W76" s="4">
        <v>1</v>
      </c>
      <c r="X76" s="2"/>
      <c r="Y76" s="2"/>
      <c r="Z76" s="2"/>
      <c r="AA76" s="2"/>
      <c r="AB76" s="2"/>
      <c r="AC76" s="2"/>
      <c r="AD76" s="5"/>
      <c r="AE76" s="5"/>
      <c r="AF76" s="5">
        <v>43824</v>
      </c>
      <c r="AG76" s="76">
        <v>1237.29</v>
      </c>
      <c r="AH76" s="62"/>
      <c r="AI76" s="62"/>
      <c r="AJ76" s="62"/>
      <c r="AK76" s="2"/>
      <c r="AL76" s="107">
        <v>1</v>
      </c>
      <c r="AM76" s="3"/>
    </row>
    <row r="77" spans="1:42" ht="118.5" customHeight="1" x14ac:dyDescent="0.25">
      <c r="A77" s="41" t="s">
        <v>67</v>
      </c>
      <c r="B77" s="12">
        <v>44978.708333333336</v>
      </c>
      <c r="C77" s="28">
        <v>1</v>
      </c>
      <c r="D77" s="28">
        <v>1</v>
      </c>
      <c r="E77" s="28">
        <v>1</v>
      </c>
      <c r="F77" s="28">
        <v>1</v>
      </c>
      <c r="G77" s="28">
        <v>1</v>
      </c>
      <c r="H77" s="28">
        <v>1</v>
      </c>
      <c r="I77" s="28">
        <v>1</v>
      </c>
      <c r="J77" s="28">
        <v>1</v>
      </c>
      <c r="K77" s="28">
        <v>1</v>
      </c>
      <c r="L77" s="28">
        <v>1</v>
      </c>
      <c r="M77" s="28">
        <v>1</v>
      </c>
      <c r="N77" s="28">
        <v>1</v>
      </c>
      <c r="O77" s="23">
        <v>1</v>
      </c>
      <c r="P77" s="28">
        <v>0</v>
      </c>
      <c r="Q77" s="28">
        <v>1</v>
      </c>
      <c r="R77" s="28">
        <v>1</v>
      </c>
      <c r="S77" s="28"/>
      <c r="T77" s="22">
        <v>666.64</v>
      </c>
      <c r="U77" s="28"/>
      <c r="V77" s="4">
        <v>1</v>
      </c>
      <c r="W77" s="4">
        <v>1</v>
      </c>
      <c r="X77" s="2">
        <v>1</v>
      </c>
      <c r="Y77" s="2"/>
      <c r="Z77" s="2"/>
      <c r="AA77" s="2"/>
      <c r="AB77" s="2"/>
      <c r="AC77" s="2"/>
      <c r="AD77" s="5"/>
      <c r="AE77" s="5">
        <v>43903</v>
      </c>
      <c r="AF77" s="5">
        <v>43951</v>
      </c>
      <c r="AG77" s="76">
        <v>1500</v>
      </c>
      <c r="AH77" s="62"/>
      <c r="AI77" s="62"/>
      <c r="AJ77" s="62"/>
      <c r="AK77" s="2"/>
      <c r="AL77" s="107">
        <v>1</v>
      </c>
      <c r="AM77" s="3"/>
    </row>
    <row r="78" spans="1:42" ht="118.5" customHeight="1" x14ac:dyDescent="0.25">
      <c r="A78" s="41" t="s">
        <v>68</v>
      </c>
      <c r="B78" s="12">
        <v>44978.708333333336</v>
      </c>
      <c r="C78" s="28">
        <v>1</v>
      </c>
      <c r="D78" s="28">
        <v>1</v>
      </c>
      <c r="E78" s="14">
        <v>0</v>
      </c>
      <c r="F78" s="28">
        <v>1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15">
        <v>0</v>
      </c>
      <c r="M78" s="28">
        <v>1</v>
      </c>
      <c r="N78" s="28">
        <v>1</v>
      </c>
      <c r="O78" s="15">
        <v>0</v>
      </c>
      <c r="P78" s="28">
        <v>0</v>
      </c>
      <c r="Q78" s="28">
        <v>1</v>
      </c>
      <c r="R78" s="28">
        <v>1</v>
      </c>
      <c r="S78" s="28"/>
      <c r="T78" s="22">
        <v>3338.22</v>
      </c>
      <c r="U78" s="28"/>
      <c r="V78" s="4">
        <v>1</v>
      </c>
      <c r="W78" s="4">
        <v>1</v>
      </c>
      <c r="X78" s="2">
        <v>1</v>
      </c>
      <c r="Y78" s="2"/>
      <c r="Z78" s="2"/>
      <c r="AA78" s="2"/>
      <c r="AB78" s="2"/>
      <c r="AC78" s="2"/>
      <c r="AD78" s="5">
        <v>43913</v>
      </c>
      <c r="AE78" s="5"/>
      <c r="AF78" s="5"/>
      <c r="AG78" s="76">
        <v>1600</v>
      </c>
      <c r="AH78" s="62" t="s">
        <v>42</v>
      </c>
      <c r="AI78" s="62"/>
      <c r="AJ78" s="62"/>
      <c r="AK78" s="2"/>
      <c r="AL78" s="107">
        <v>1</v>
      </c>
      <c r="AM78" s="3"/>
    </row>
    <row r="79" spans="1:42" ht="126.75" customHeight="1" x14ac:dyDescent="0.25">
      <c r="A79" s="49" t="s">
        <v>69</v>
      </c>
      <c r="B79" s="34">
        <v>44978.708333333336</v>
      </c>
      <c r="C79" s="29">
        <v>1</v>
      </c>
      <c r="D79" s="29">
        <v>1</v>
      </c>
      <c r="E79" s="24">
        <v>0</v>
      </c>
      <c r="F79" s="29">
        <v>1</v>
      </c>
      <c r="G79" s="29">
        <v>1</v>
      </c>
      <c r="H79" s="29">
        <v>1</v>
      </c>
      <c r="I79" s="29">
        <v>1</v>
      </c>
      <c r="J79" s="29">
        <v>1</v>
      </c>
      <c r="K79" s="29">
        <v>1</v>
      </c>
      <c r="L79" s="25">
        <v>0</v>
      </c>
      <c r="M79" s="29">
        <v>1</v>
      </c>
      <c r="N79" s="29">
        <v>1</v>
      </c>
      <c r="O79" s="25">
        <v>0</v>
      </c>
      <c r="P79" s="29">
        <v>0</v>
      </c>
      <c r="Q79" s="29">
        <v>1</v>
      </c>
      <c r="R79" s="29">
        <v>1</v>
      </c>
      <c r="S79" s="29"/>
      <c r="T79" s="88">
        <v>3338.22</v>
      </c>
      <c r="U79" s="57"/>
      <c r="V79" s="56">
        <v>1</v>
      </c>
      <c r="W79" s="56">
        <v>1</v>
      </c>
      <c r="X79" s="57"/>
      <c r="Y79" s="57"/>
      <c r="Z79" s="57"/>
      <c r="AA79" s="58"/>
      <c r="AB79" s="57"/>
      <c r="AC79" s="58"/>
      <c r="AD79" s="58"/>
      <c r="AE79" s="58">
        <v>43796</v>
      </c>
      <c r="AF79" s="59">
        <v>43951</v>
      </c>
      <c r="AG79" s="77">
        <v>1190.6600000000001</v>
      </c>
      <c r="AH79" s="62"/>
      <c r="AI79" s="62" t="s">
        <v>43</v>
      </c>
      <c r="AJ79" s="62"/>
      <c r="AK79" s="63"/>
      <c r="AL79" s="112">
        <v>1</v>
      </c>
      <c r="AM79" s="3"/>
    </row>
    <row r="80" spans="1:42" s="104" customFormat="1" ht="24.75" customHeight="1" x14ac:dyDescent="0.25">
      <c r="A80" s="93" t="s">
        <v>124</v>
      </c>
      <c r="B80" s="94"/>
      <c r="C80" s="95"/>
      <c r="D80" s="95"/>
      <c r="E80" s="96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0">
        <v>1669.17</v>
      </c>
      <c r="U80" s="97"/>
      <c r="V80" s="98">
        <v>2</v>
      </c>
      <c r="W80" s="98">
        <v>0</v>
      </c>
      <c r="X80" s="97">
        <v>2</v>
      </c>
      <c r="Y80" s="97">
        <v>0</v>
      </c>
      <c r="Z80" s="97">
        <v>0</v>
      </c>
      <c r="AA80" s="99">
        <v>0</v>
      </c>
      <c r="AB80" s="97">
        <v>0</v>
      </c>
      <c r="AC80" s="99">
        <v>0</v>
      </c>
      <c r="AD80" s="99">
        <v>0</v>
      </c>
      <c r="AE80" s="99">
        <v>0</v>
      </c>
      <c r="AF80" s="100">
        <v>43857</v>
      </c>
      <c r="AG80" s="101">
        <v>1898.86</v>
      </c>
      <c r="AH80" s="102">
        <v>0</v>
      </c>
      <c r="AI80" s="102">
        <v>0</v>
      </c>
      <c r="AJ80" s="102">
        <v>0</v>
      </c>
      <c r="AK80" s="103">
        <v>0</v>
      </c>
      <c r="AL80" s="113">
        <v>1</v>
      </c>
      <c r="AM80" s="117"/>
      <c r="AN80" s="105"/>
      <c r="AO80" s="105"/>
      <c r="AP80" s="105"/>
    </row>
    <row r="81" spans="1:42" ht="126.75" customHeight="1" x14ac:dyDescent="0.25">
      <c r="A81" s="49" t="s">
        <v>74</v>
      </c>
      <c r="B81" s="34">
        <v>44977</v>
      </c>
      <c r="C81" s="29">
        <v>1</v>
      </c>
      <c r="D81" s="29">
        <v>1</v>
      </c>
      <c r="E81" s="24">
        <v>1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1</v>
      </c>
      <c r="L81" s="25">
        <v>1</v>
      </c>
      <c r="M81" s="29">
        <v>1</v>
      </c>
      <c r="N81" s="29">
        <v>1</v>
      </c>
      <c r="O81" s="25">
        <v>1</v>
      </c>
      <c r="P81" s="29">
        <v>1</v>
      </c>
      <c r="Q81" s="29">
        <v>0</v>
      </c>
      <c r="R81" s="29">
        <v>0</v>
      </c>
      <c r="S81" s="29"/>
      <c r="T81" s="88">
        <v>1669.17</v>
      </c>
      <c r="U81" s="57"/>
      <c r="V81" s="56">
        <v>2</v>
      </c>
      <c r="W81" s="56"/>
      <c r="X81" s="57">
        <v>2</v>
      </c>
      <c r="Y81" s="57"/>
      <c r="Z81" s="57"/>
      <c r="AA81" s="58"/>
      <c r="AB81" s="57"/>
      <c r="AC81" s="58"/>
      <c r="AD81" s="58"/>
      <c r="AE81" s="58"/>
      <c r="AF81" s="59">
        <v>43857</v>
      </c>
      <c r="AG81" s="77">
        <v>1898.86</v>
      </c>
      <c r="AH81" s="62"/>
      <c r="AI81" s="62"/>
      <c r="AJ81" s="62"/>
      <c r="AK81" s="63"/>
      <c r="AL81" s="112">
        <v>1</v>
      </c>
      <c r="AM81" s="3"/>
    </row>
    <row r="82" spans="1:42" s="104" customFormat="1" ht="35.25" customHeight="1" x14ac:dyDescent="0.25">
      <c r="A82" s="93" t="s">
        <v>75</v>
      </c>
      <c r="B82" s="94"/>
      <c r="C82" s="95"/>
      <c r="D82" s="95"/>
      <c r="E82" s="96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0">
        <f>T83</f>
        <v>2210.6</v>
      </c>
      <c r="U82" s="97"/>
      <c r="V82" s="98"/>
      <c r="W82" s="98"/>
      <c r="X82" s="97"/>
      <c r="Y82" s="97"/>
      <c r="Z82" s="97"/>
      <c r="AA82" s="99"/>
      <c r="AB82" s="97"/>
      <c r="AC82" s="99"/>
      <c r="AD82" s="99"/>
      <c r="AE82" s="99"/>
      <c r="AF82" s="100"/>
      <c r="AG82" s="101"/>
      <c r="AH82" s="102"/>
      <c r="AI82" s="102"/>
      <c r="AJ82" s="102"/>
      <c r="AK82" s="103"/>
      <c r="AL82" s="113">
        <f>AL83</f>
        <v>1</v>
      </c>
      <c r="AM82" s="117"/>
      <c r="AN82" s="105"/>
      <c r="AO82" s="105"/>
      <c r="AP82" s="105"/>
    </row>
    <row r="83" spans="1:42" ht="126.75" customHeight="1" x14ac:dyDescent="0.25">
      <c r="A83" s="49" t="s">
        <v>125</v>
      </c>
      <c r="B83" s="34">
        <v>44977</v>
      </c>
      <c r="C83" s="29">
        <v>1</v>
      </c>
      <c r="D83" s="29">
        <v>1</v>
      </c>
      <c r="E83" s="35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29">
        <v>1</v>
      </c>
      <c r="M83" s="29">
        <v>1</v>
      </c>
      <c r="N83" s="29">
        <v>1</v>
      </c>
      <c r="O83" s="29">
        <v>1</v>
      </c>
      <c r="P83" s="29">
        <v>0</v>
      </c>
      <c r="Q83" s="29">
        <v>1</v>
      </c>
      <c r="R83" s="29">
        <v>1</v>
      </c>
      <c r="S83" s="29"/>
      <c r="T83" s="88">
        <v>2210.6</v>
      </c>
      <c r="U83" s="57"/>
      <c r="V83" s="56"/>
      <c r="W83" s="56"/>
      <c r="X83" s="57"/>
      <c r="Y83" s="57"/>
      <c r="Z83" s="57"/>
      <c r="AA83" s="58"/>
      <c r="AB83" s="57"/>
      <c r="AC83" s="58"/>
      <c r="AD83" s="58"/>
      <c r="AE83" s="58"/>
      <c r="AF83" s="59"/>
      <c r="AG83" s="77"/>
      <c r="AH83" s="62"/>
      <c r="AI83" s="62"/>
      <c r="AJ83" s="62"/>
      <c r="AK83" s="63"/>
      <c r="AL83" s="112">
        <v>1</v>
      </c>
      <c r="AM83" s="3"/>
    </row>
    <row r="84" spans="1:42" s="124" customFormat="1" ht="57" customHeight="1" x14ac:dyDescent="0.25">
      <c r="A84" s="121" t="s">
        <v>73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18">
        <f>SUM(T7,T16,T18,T22,T28,T34,T48,T50,T72,T80,T82)</f>
        <v>175441.86000000002</v>
      </c>
      <c r="U84" s="119"/>
      <c r="V84" s="119" t="e">
        <f t="shared" ref="V84:AL84" si="8">SUM(V7,V16,V18,V22,V28,V34,V48,V50,V72,V80,V82)</f>
        <v>#REF!</v>
      </c>
      <c r="W84" s="119" t="e">
        <f t="shared" si="8"/>
        <v>#REF!</v>
      </c>
      <c r="X84" s="119" t="e">
        <f t="shared" si="8"/>
        <v>#REF!</v>
      </c>
      <c r="Y84" s="119" t="e">
        <f t="shared" si="8"/>
        <v>#REF!</v>
      </c>
      <c r="Z84" s="119" t="e">
        <f t="shared" si="8"/>
        <v>#REF!</v>
      </c>
      <c r="AA84" s="119" t="e">
        <f t="shared" si="8"/>
        <v>#REF!</v>
      </c>
      <c r="AB84" s="119" t="e">
        <f t="shared" si="8"/>
        <v>#REF!</v>
      </c>
      <c r="AC84" s="119" t="e">
        <f t="shared" si="8"/>
        <v>#REF!</v>
      </c>
      <c r="AD84" s="119" t="e">
        <f t="shared" si="8"/>
        <v>#REF!</v>
      </c>
      <c r="AE84" s="119" t="e">
        <f t="shared" si="8"/>
        <v>#REF!</v>
      </c>
      <c r="AF84" s="119" t="e">
        <f t="shared" si="8"/>
        <v>#REF!</v>
      </c>
      <c r="AG84" s="119" t="e">
        <f t="shared" si="8"/>
        <v>#REF!</v>
      </c>
      <c r="AH84" s="119" t="e">
        <f t="shared" si="8"/>
        <v>#REF!</v>
      </c>
      <c r="AI84" s="119" t="e">
        <f t="shared" si="8"/>
        <v>#REF!</v>
      </c>
      <c r="AJ84" s="119" t="e">
        <f t="shared" si="8"/>
        <v>#REF!</v>
      </c>
      <c r="AK84" s="119" t="e">
        <f t="shared" si="8"/>
        <v>#REF!</v>
      </c>
      <c r="AL84" s="120">
        <f t="shared" si="8"/>
        <v>66</v>
      </c>
      <c r="AM84" s="123"/>
      <c r="AN84" s="123"/>
      <c r="AO84" s="123"/>
      <c r="AP84" s="123"/>
    </row>
    <row r="85" spans="1:42" ht="63" customHeight="1" x14ac:dyDescent="0.25">
      <c r="A85" s="50"/>
      <c r="AK85" s="79"/>
    </row>
    <row r="87" spans="1:42" x14ac:dyDescent="0.25">
      <c r="T87" s="89" t="s">
        <v>126</v>
      </c>
    </row>
  </sheetData>
  <mergeCells count="39">
    <mergeCell ref="AL3:AL6"/>
    <mergeCell ref="B29:B33"/>
    <mergeCell ref="B35:B47"/>
    <mergeCell ref="Z3:AG3"/>
    <mergeCell ref="H4:H6"/>
    <mergeCell ref="Z4:AA5"/>
    <mergeCell ref="N4:N6"/>
    <mergeCell ref="O4:O6"/>
    <mergeCell ref="I4:I6"/>
    <mergeCell ref="J4:J6"/>
    <mergeCell ref="Y3:Y6"/>
    <mergeCell ref="AK3:AK6"/>
    <mergeCell ref="C4:C6"/>
    <mergeCell ref="D4:D6"/>
    <mergeCell ref="E4:E6"/>
    <mergeCell ref="F4:F6"/>
    <mergeCell ref="V3:V6"/>
    <mergeCell ref="AG4:AG6"/>
    <mergeCell ref="P4:P6"/>
    <mergeCell ref="Q4:Q6"/>
    <mergeCell ref="AE4:AE6"/>
    <mergeCell ref="AF4:AF6"/>
    <mergeCell ref="R4:R6"/>
    <mergeCell ref="A1:AG1"/>
    <mergeCell ref="C2:R2"/>
    <mergeCell ref="A3:A6"/>
    <mergeCell ref="B3:B6"/>
    <mergeCell ref="C3:M3"/>
    <mergeCell ref="N3:R3"/>
    <mergeCell ref="W3:W6"/>
    <mergeCell ref="X3:X6"/>
    <mergeCell ref="K4:K6"/>
    <mergeCell ref="L4:L6"/>
    <mergeCell ref="M4:M6"/>
    <mergeCell ref="AB4:AC5"/>
    <mergeCell ref="AD4:AD6"/>
    <mergeCell ref="G4:G6"/>
    <mergeCell ref="T3:T6"/>
    <mergeCell ref="U3:U6"/>
  </mergeCells>
  <pageMargins left="0.51181102362204722" right="0.31496062992125984" top="0.35433070866141736" bottom="0.35433070866141736" header="0.31496062992125984" footer="0.31496062992125984"/>
  <pageSetup paperSize="9" scale="4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допуск нет</vt:lpstr>
      <vt:lpstr>'допуск нет'!Область_печати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Сергей Федоров</dc:creator>
  <cp:lastModifiedBy>минстрой приемная (Татьяна Петрова)</cp:lastModifiedBy>
  <cp:lastPrinted>2023-03-11T05:45:41Z</cp:lastPrinted>
  <dcterms:created xsi:type="dcterms:W3CDTF">2020-07-09T12:48:06Z</dcterms:created>
  <dcterms:modified xsi:type="dcterms:W3CDTF">2023-03-11T07:00:14Z</dcterms:modified>
</cp:coreProperties>
</file>