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3250" windowHeight="12015"/>
  </bookViews>
  <sheets>
    <sheet name="2020" sheetId="5" r:id="rId1"/>
  </sheets>
  <definedNames>
    <definedName name="_xlnm._FilterDatabase" localSheetId="0" hidden="1">'2020'!$A$6:$BHX$45</definedName>
    <definedName name="_xlnm.Print_Titles" localSheetId="0">'2020'!$4:$6</definedName>
    <definedName name="_xlnm.Print_Area" localSheetId="0">'2020'!$A$1:$J$45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5" l="1"/>
  <c r="G27" i="5"/>
  <c r="H27" i="5"/>
  <c r="F27" i="5"/>
  <c r="H35" i="5"/>
  <c r="F35" i="5"/>
  <c r="H42" i="5" l="1"/>
  <c r="H12" i="5"/>
  <c r="G42" i="5"/>
  <c r="F42" i="5"/>
  <c r="H23" i="5"/>
  <c r="F23" i="5"/>
  <c r="G44" i="5" l="1"/>
  <c r="H44" i="5"/>
  <c r="F44" i="5"/>
  <c r="G23" i="5"/>
  <c r="G12" i="5" l="1"/>
  <c r="F12" i="5"/>
  <c r="F36" i="5" l="1"/>
  <c r="F45" i="5" s="1"/>
  <c r="G36" i="5"/>
  <c r="G45" i="5" s="1"/>
  <c r="H36" i="5"/>
  <c r="H45" i="5" s="1"/>
</calcChain>
</file>

<file path=xl/sharedStrings.xml><?xml version="1.0" encoding="utf-8"?>
<sst xmlns="http://schemas.openxmlformats.org/spreadsheetml/2006/main" count="201" uniqueCount="112">
  <si>
    <t>№ п/п</t>
  </si>
  <si>
    <t xml:space="preserve">Наименование налога </t>
  </si>
  <si>
    <t>Категории налогоплательщиков, которым предоставлена льгота и цель</t>
  </si>
  <si>
    <t>Снижение ставки по налогу /  освобождение от уплаты суммы налога</t>
  </si>
  <si>
    <t>НПА, которым установлена льгота (пониженная ставка)</t>
  </si>
  <si>
    <t>Итого по категории юридических лиц:</t>
  </si>
  <si>
    <t>Итого по категории физических лиц:</t>
  </si>
  <si>
    <t>Налог на прибыль организаци</t>
  </si>
  <si>
    <t>Налог на имущество организаций</t>
  </si>
  <si>
    <t>ставка снижена на 2,1 процентных пункта против ставки, предусмотренной Налоговым кодексом Российской Федерации,  и составляет 0,1%</t>
  </si>
  <si>
    <t>ставка снижена на 0,7 процентных пункта против ставки, предусмотренной Налоговым кодексом Российской Федерации,  и составляет 1,5%</t>
  </si>
  <si>
    <t>Транспортный налог</t>
  </si>
  <si>
    <t>Итого по налогу на прибыль организаций</t>
  </si>
  <si>
    <t>Итого по налогу на имущество организаций</t>
  </si>
  <si>
    <t>Итого по транспортному налогу</t>
  </si>
  <si>
    <t>ставка снижена на  3 процентных пункта против ставки, предусмотренной Налоговым кодексом Российской Федерации,  и составляет 14%</t>
  </si>
  <si>
    <t>налоговая ставка при применении упрощенной системы налогообложения устанавливается в размере 0 процентов для индивидуальных предпринимателей со дня их государственной регистрации в качестве индивидуального предпринимателя непрерывно не более двух налоговых периодов в пределах двух календарных лет</t>
  </si>
  <si>
    <t xml:space="preserve">налоговая ставка устанавливается в размере 0 процентов для индивидуальных предпринимателей со дня государственной регистрации в качестве индивидуального предпринимателя непрерывно не более двух налоговых периодов в пределах двух календарных лет </t>
  </si>
  <si>
    <t xml:space="preserve">налогоплательщики - индивидуальные предприниматели, впервые зарегистрированные и осуществляющие предпринимательскую деятельность в производственной и социальной сферах, а также в сфере бытовых услуг населению в отношении которых применяется патентная система налогообложения (цель: поддержка малого и среднего предпринимательства) </t>
  </si>
  <si>
    <t>организации, получившие в соответствии со статьей 25.16 Налогового кодекса Российской Федерации статус налогоплательщика - участника специального инвестиционного контракта
(цель: привлечение инвестиций в экономику республики)</t>
  </si>
  <si>
    <t xml:space="preserve">ставка снижена на 17 процентных пунктов против ставки, предусмотренной Налоговым кодексом Российской Федерации, и составляет 0% </t>
  </si>
  <si>
    <t>Х</t>
  </si>
  <si>
    <t>ставка снижена на 2,2 процентных пункта против ставки, предусмотренной Налоговым кодексом Российской Федерации,  и составляет 0%</t>
  </si>
  <si>
    <t xml:space="preserve">организации - в отношении автомобильных дорог общего пользования регионального, межмуниципального и местного значения в Чувашской Республике, а также сооружения, являющиеся неотъемлемой технологической частью указанных объектов 
(цель - развитие дорожного хозяйства республики)
</t>
  </si>
  <si>
    <t>все категории налогоплательщиков 
(цель: поддержка малого и среднего предпринимательства)</t>
  </si>
  <si>
    <t>освобождение от уплаты налога в размере 50 процентов от суммы исчисленного налога, ставка составляет 1,1%
(в отношении обособленных подразделений организации - с 01.01.2021)</t>
  </si>
  <si>
    <t>освобождение от уплаты налога в размере 100 процентов от суммы исчисленного налога</t>
  </si>
  <si>
    <t xml:space="preserve">ставка снижена на 8,5 процентных пунктов против ставки, предусмотренной Налоговым кодексом Российской Федерации, и составляет 8,5% </t>
  </si>
  <si>
    <t>организации, заявившие право на получение инвестиционного налогового вычета 
(цель: привлечение инвестиций в экономику республики)</t>
  </si>
  <si>
    <t xml:space="preserve">организации, осуществляющие в качестве основного вид экономической деятельности в соответствии с группировками 85.21 "Образование профессиональное среднее" и 85.22 "Образование высшее" Общероссийского классификатора видов экономической деятельности ОК 029-2014 (КДЕС Ред. 2)
(цель: поддержка образовательных организаций) </t>
  </si>
  <si>
    <t xml:space="preserve">ставка снижена на 3 процентных пункта против ставки, предусмотренной Налоговым кодексом Российской Федерации и составляет 12% в случае, если объектом налогообложения являются доходы, уменьшенные на величину расходов
</t>
  </si>
  <si>
    <t xml:space="preserve">налогоплательщики, по состоянию на 1 марта 2020 года осуществляющие в качестве основного вид экономической деятельности, вошедший в перечень отраслей российской экономики, в наибольшей степени пострадавших в условиях ухудшения ситуации в результате распространения новой коронавирусной инфекции, утвержденный Правительством Российской Федерации, и включенных в соответствии с Федеральным законом "О развитии малого и среднего предпринимательства в Российской Федерации" в единый реестр субъектов малого и среднего предпринимательства
(цель: поддержка малого и среднего предпринимательства) </t>
  </si>
  <si>
    <t xml:space="preserve">налогоплательщики, осуществляющие в качестве основного вид экономической деятельности, относящийся к разделу С "Обрабатывающие производства", группировке 72 "Научные исследования и разработки" Общероссийского классификатора видов экономической деятельности ОК 029-2014 (КДЕС Ред. 2), а также организации, включенные в реестр социально ориентированных некоммерческих организаций
(цель: поддержка малого и среднего предпринимательства) </t>
  </si>
  <si>
    <t>Эффективная/ неэффективная льгота (да/нет)</t>
  </si>
  <si>
    <t>да</t>
  </si>
  <si>
    <t>Предлагается/ не предлагается     к отмене</t>
  </si>
  <si>
    <t>ставка снижена в 2021 году на 1,7 процентных пункта (в 2022 году - на 1,5 процентных пункта, в 2023 году и последующие годы - на 1,2 поцентных пункта) против ставки, предусмотренной Налоговым кодексом Российской Федерации,  и составляет в 2021 году 0,3% (в 2022 году - 0,5%, в 2023 году и последующие годы - 0,8%)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</si>
  <si>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</si>
  <si>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</si>
  <si>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 xml:space="preserve">ставка налога на каждую лошадиную силу снижается на 50 процентов 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</si>
  <si>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22, п. 1)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</si>
  <si>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23, п. 1, абз. 6)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</si>
  <si>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23, п. 1.1)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</si>
  <si>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23, п. 2, абз. 3)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</si>
  <si>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23, п. 1.2)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</si>
  <si>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(ст.33, абз. 8)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</si>
  <si>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(с. 33, абз. 5)</t>
  </si>
  <si>
    <t>Закон Чувашской Республики от 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(с. 33, абз. 6)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</si>
  <si>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 о налогах и сборах к ведению субъектов Российской Федерации"  (ст. 39.1, п. 1, абз. 1)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</si>
  <si>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 о налогах и сборах к ведению субъектов Российской Федерации"  ( ст. 39.1, п. 1.3)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</si>
  <si>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39, п. 4)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</si>
  <si>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 о налогах и сборах к ведению субъектов Российской Федерации"  ( ст. 39.1, п. 1.1)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</si>
  <si>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33, абз. 4)</t>
  </si>
  <si>
    <t>организации, зарегистрированные на территории Чувашской Республики, а также организации, зарегистрированные за пределами Чувашской Республики, в отношении их обособленных подразделений, осуществляющие инвестиционную деятельность в Чувашской Республике в форме капитальных вложений на сумму более 50 млн. рублей 
(цель: привлечение инвестиций в экономику республики)</t>
  </si>
  <si>
    <t>организации, зарегистрированные на территории Чувашской Республики, а также организации, зарегистрированные за пределами Чувашской Республики, в отношении их обособленных подразделений, привлекающие инвестиции на сумму более 50 млн. рублей, в течение всего срока окупаемости инвестиционного проекта, но не более чем на пять лет со дня получения льготы 
(цель: привлечение инвестиций в экономику республики)</t>
  </si>
  <si>
    <t xml:space="preserve">налогоплательщики - индивидуальные предприниматели, впервые зарегистрированные и осуществляющие предпринимательскую деятельность в производственной, социальной и (или) научной сферах, а также в сфере бытовых услуг населению 
(цель: поддержка малого и среднего предпринимательства) </t>
  </si>
  <si>
    <t>Итого по налогу, взимаемому в связи с применением упрощенной системы налогообложения</t>
  </si>
  <si>
    <t>Итого по налогу, взимаемому в связи с применением патентной системы налогобложения</t>
  </si>
  <si>
    <t>ВСЕГО:</t>
  </si>
  <si>
    <t>организации, являющиеся собственниками объектов недвижимого имущества, налоговая база по которым исчисляется исходя из их кадастровой стоимости
(цель: поддержка экономики)</t>
  </si>
  <si>
    <t>ставки снижены:
в случае, если объектом налогообложения являются доходы, уменьшенные на величину расходов, в 2020 году на 10 процентных пункта, в 2021-2022 годах - на 5 процентных пункта,  против ставки, предусмотренной Налоговым кодексом Российской Федерации, и составляют 5% и 10 % соответственно; 
в случае, если объектом налогообложения являются доходы, в 2020 году на 5 процентных пункта, в 2021-2022 годах - на 2 процентных пункта,  против ставки, предусмотренной Налоговым кодексом Российской Федерации, и составляют 1% и 4 % соответственно</t>
  </si>
  <si>
    <t>организации, привлекающие инвестиции на сумму более 5 млрд. рублей и реализующие инвестиционные проекты на территории Чувашской Республики, в отношении имущества, созданного (приобретенного) в рамках реализации инвестиционного проекта, в течение всего срока окупаемости инвестиционного проекта, но не более чем на пять лет со дня получения льготы 
(цель: привлечении инвестиций в экономику республики, создание новых рабочих мест)</t>
  </si>
  <si>
    <t xml:space="preserve">организации - в отношении  объектов, признаваемых памятниками истории и культуры республиканского значения в установленном законодательством Чувашской Республики порядке  
(цель: сохранение объектов культурного наследия)
</t>
  </si>
  <si>
    <t>организации потребительской кооперации, расположенные в сельских населенных пунктах, за  исключением районных центров, в отношении имущества, используемого ими для реализации основных задач в соответствии с Законом Российской Федерации "О потребительской кооперации в Российской Федерации" 
(цель: обеспечение товарами первой необходимости сельских жителей)</t>
  </si>
  <si>
    <t>оборонные спортивно-технические организации (общества) и организации потребительской кооперации 
(цель: поддержка социально значимых организаций)</t>
  </si>
  <si>
    <t>ставка снижена в 2020-2022 годах на 1 процентный пункт (в 2023 году - на 0,7 поцентных пункта, в 2024 году - на 0,5 процентных пункта, в 2025 году - на  0,2 процентных пункта) против ставки, предусмотренной Налоговым кодексом Российской Федерации,  и составляет в 2020-2022 годах 1% (в 2023 году - 1,3%, в 2024 году - 1,5%, в 2025 году - 1,8%)</t>
  </si>
  <si>
    <t>Выпадающие доходы консолидированного бюджета Чувашской Республики, 
(тыс. рублей)</t>
  </si>
  <si>
    <t>Факт 
за 
2022 год</t>
  </si>
  <si>
    <t>организации, получившие в соответствии с Федеральным законом от 29 декабря 2014 г. № 473-ФЗ "О территориях опережающего развития в Российской Федерации" статус резидента территории опережающего развития, созданной на территории монопрофильного муниципального образования (моногорода) Чувашской Республики
(цель: создание новых организаций, новых рабочих мест)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</si>
  <si>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23, п. 1.3)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</si>
  <si>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23, п. 1.5)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</si>
  <si>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23, п. 1.6)</t>
  </si>
  <si>
    <t>утратила силу с 01.01.2023</t>
  </si>
  <si>
    <t>ставки снижены:
в случае, если объектом налогообложения являются доходы, уменьшенные на величину расходов, на 10 процентных пункта,  против ставки, предусмотренной Налоговым кодексом Российской Федерации, и составляет 5%; 
в случае, если объектом налогообложения являются доходы, на 5 процентных пункта,  против ставки, предусмотренной Налоговым кодексом Российской Федерации, и составляет 1%</t>
  </si>
  <si>
    <t>ставки снижены:
в случае, если объектом налогообложения являются доходы, уменьшенные на величину расходов, на 5 процентных пункта,  против ставки, предусмотренной Налоговым кодексом Российской Федерации, и составляет 10%; 
в случае, если объектом налогообложения являются доходы, на 2 процентных пункта,  против ставки, предусмотренной Налоговым кодексом Российской Федерации, и составляет 4%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</si>
  <si>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 о налогах и сборах к ведению субъектов Российской Федерации"  ( ст. 39.1, п. 1.4)</t>
  </si>
  <si>
    <t>организации в отношении объектов газораспределительных сетей, находящихся на территории Чувашской Республики, поставленных на учет в качестве объектов основных средств в порядке, установленном для ведения бухгалтерского учета, зарегистрированных в установленном порядке после 1 января 2022 года, созданных в рамках реализации мероприятий по догазификации населенных пунктов на территории Чувашской Республики в соответствии с актами Кабинета Министров Чувашской Республики
(цель: привлечение инвестиций в экономику республики)</t>
  </si>
  <si>
    <t>не предлагается, срок действия до 01.01.2025</t>
  </si>
  <si>
    <t>налогоплательщики, осуществляющие вид экономической деятельности по группировкам 62 "Разработка компьютерного программного обеспечения, консультационные услуги в данной области и другие сопутствующие услуги", 63.1 "Деятельность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Интернет" и 63.11.1 "Деятельность по созданию баз данных и информационных ресурсов" Общероссийского классификатора видов экономической деятельности ОК 029-2014 (КДЕС Ред. 2)
(цель: поддержка малого и среднего предпринимательства)</t>
  </si>
  <si>
    <t>льгота не востребована</t>
  </si>
  <si>
    <t>техническая льгота-не подлежит оценке</t>
  </si>
  <si>
    <t>социальная льгота-не подлежит оценке</t>
  </si>
  <si>
    <t>не подлежит оценке</t>
  </si>
  <si>
    <t>Факт 
за 
2023 год</t>
  </si>
  <si>
    <t>Прогноз 
на 
2024 год</t>
  </si>
  <si>
    <t>организации - резиденты особой экономической зоны
(цель: привлечение инвестиций в экономику республики)</t>
  </si>
  <si>
    <t xml:space="preserve">ставка снижена на 12 процентных пунктов - с первого  по пятый годы; 
на 7 процентных пункта -  с шестого по десятый годы
</t>
  </si>
  <si>
    <t xml:space="preserve">ставка снижена на 17 процентных пунктов - с первого по пятый годы; на 12 процентных пункта - с шестого по десятый годы; на 3,5 процентных пункта - после десятого года </t>
  </si>
  <si>
    <t>не предлагается</t>
  </si>
  <si>
    <t xml:space="preserve">не предлагается </t>
  </si>
  <si>
    <t>граждане, принимающие (принимавшие) участие в специальной военной операции на территориях Украины, Донецкой Народной Республики, Луганской Народной Республики, Херсонской и Запорожской областей
на легковые автомобили с мощностью двигателя до 150 лошадиных сил (до 110,33 кВт) включительно
(цель: социальная поддержка граждан)</t>
  </si>
  <si>
    <t>один из родителей (усыновителей), опекун, попечитель ребенка-инвалида в возрасте до 18 лет, проживающий совместно с ним, на легковые автомобили с мощностью двигателя до 150 лошадиных сил (до 110,33 кВт) включительно 
(цель: социальная поддержка граждан)</t>
  </si>
  <si>
    <t>Закон Чувашской Республики от 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(с. 33, абз. 7)</t>
  </si>
  <si>
    <t>один из родителей (усыновителей), опекун, попечитель в многодетной семье, имеющей в своем составе пять и более детей в возрасте до 18 лет, в том числе пасынков (падчериц), усыновленных (удочеренных) детей, детей, принятых под опеку или переданных на воспитание в приемную семью, проживающий совместно с ними, не лишенный родительских прав и не ограниченный в родительских правах, на легковые автомобили с мощностью двигателя до 150 лошадиных сил (до 110,33 кВт) включительно
(цель: социальная поддержка граждан)</t>
  </si>
  <si>
    <t xml:space="preserve">Герои Советского Союза, Герои Российской Федерации, полные кавалеры ордена Славы (цель: социальная поддержка граждан)
     </t>
  </si>
  <si>
    <t>Закон Чувашской Республики от 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(с. 33, абз. 9)</t>
  </si>
  <si>
    <t>Закон Чувашской Республики от  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47, п. 1)</t>
  </si>
  <si>
    <t>Закон Чувашской Республики от  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47, п. 7)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</si>
  <si>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47, п. 7.1)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</si>
  <si>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47, п. 7.2)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</si>
  <si>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47.1, п. 1, пп. 1)</t>
  </si>
  <si>
    <t xml:space="preserve"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22, п. 3) 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</si>
  <si>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 ст. 23, п. 1, абз. 5)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</si>
  <si>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(ст. 33, абз. 2)</t>
  </si>
  <si>
    <t>Закон Чувашской Республики от 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(с. 33, абз. 3)</t>
  </si>
  <si>
    <t>Закон Чувашской Республики от    23 июля 2001 г. № 38 "О вопросах налогового регулирования в Чувашской Республике, отнесенных законодательством Российской Федерации о налогах и сборах к ведению субъектов Российской Федерации"  (ст. 39.2, абз. 1)</t>
  </si>
  <si>
    <t>индивидуальные предприниматели в отношении используемых ими для осуществления предпринимательской деятельности автобусов и автомобилей грузовых, использующих природный газ в качестве моторного топлива 
(цель: перевод транспортных средств на экологический вид топлива)</t>
  </si>
  <si>
    <t xml:space="preserve">ветераны боевых действий, указанные в пункте 1 статьи 3 Федерального закона от 12 января 1995 года N 5-ФЗ "О ветеранах",
на автомобили легковые с мощностью двигателя до 150 лошадиных сил (до 110,33 кВт) включительно
</t>
  </si>
  <si>
    <t>организации в отношении используемых ими для осуществления предпринимательской деятельности автобусов и автомобилей грузовых, использующих природный газ в качестве моторного топлива 
(цель: перевод транспортных средств на экологический вид топлива)</t>
  </si>
  <si>
    <t xml:space="preserve">общественные объединения (организации), хозяйственные товарищества и общества, уставный капитал которых состоит из вклада общественного объединения инвалидов, использующие транспортные средства для осуществления своей уставной деятельности 
(цель:социальная поддержка граждан)
     </t>
  </si>
  <si>
    <t xml:space="preserve">инвалиды, в том числе дети-инвалиды, а также лица, подвергшиеся воздействию радиации вследствие катастрофы на Чернобыльской АЭС, ядерных испытаний на Семипалатинском полигоне, аварии в 1957 году на производственном объединении «Маяк» и сбросов радиоактивных отходов в реку Теча
(цель:социальная поддержка граждан)
     </t>
  </si>
  <si>
    <t>Отчет об оценке налоговых расходов Чувашской Республики за 2022 год, объемах налоговых расходов Чувашской Республики за 2023 год 
и прогнозных покозателях налоговых расходов Чувашской Республики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</si>
</sst>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right"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3" fontId="1" fillId="0" borderId="2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justify" vertical="top" wrapText="1"/>
    </xf>
    <xf numFmtId="9" fontId="5" fillId="0" borderId="2" xfId="0" applyNumberFormat="1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justify" vertical="top" wrapText="1"/>
    </xf>
    <xf numFmtId="0" fontId="5" fillId="4" borderId="2" xfId="0" applyFont="1" applyFill="1" applyBorder="1" applyAlignment="1">
      <alignment horizontal="justify" vertical="top" wrapText="1"/>
    </xf>
    <xf numFmtId="3" fontId="4" fillId="5" borderId="2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3" borderId="0" xfId="0" applyFont="1" applyFill="1" applyBorder="1"/>
    <xf numFmtId="3" fontId="4" fillId="5" borderId="2" xfId="0" applyNumberFormat="1" applyFont="1" applyFill="1" applyBorder="1" applyAlignment="1">
      <alignment horizontal="right"/>
    </xf>
    <xf numFmtId="0" fontId="4" fillId="2" borderId="0" xfId="0" applyFont="1" applyFill="1" applyBorder="1"/>
    <xf numFmtId="0" fontId="4" fillId="5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vertical="top"/>
    </xf>
    <xf numFmtId="3" fontId="5" fillId="0" borderId="2" xfId="0" applyNumberFormat="1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9" fontId="1" fillId="0" borderId="2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</cellXfs>
  <cellStyles count="2">
    <cellStyle name="Обычный" xfId="0" builtinId="0"/>
    <cellStyle name="Обычный 2 2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X45"/>
  <sheetViews>
    <sheetView tabSelected="1" view="pageLayout" zoomScaleNormal="50" zoomScaleSheetLayoutView="90" workbookViewId="0">
      <selection activeCell="E4" sqref="E4:E5"/>
    </sheetView>
  </sheetViews>
  <sheetFormatPr defaultColWidth="9.140625" defaultRowHeight="15" x14ac:dyDescent="0.25"/>
  <cols>
    <col min="1" max="1" width="9.140625" style="1"/>
    <col min="2" max="2" width="23.7109375" style="1" customWidth="1"/>
    <col min="3" max="3" width="41.42578125" style="15" customWidth="1"/>
    <col min="4" max="4" width="34.85546875" style="4" customWidth="1"/>
    <col min="5" max="5" width="33.7109375" style="16" customWidth="1"/>
    <col min="6" max="6" width="12.85546875" style="1" bestFit="1" customWidth="1"/>
    <col min="7" max="7" width="9.42578125" style="1" bestFit="1" customWidth="1"/>
    <col min="8" max="8" width="12" style="1" customWidth="1"/>
    <col min="9" max="9" width="18.7109375" style="16" customWidth="1"/>
    <col min="10" max="10" width="15.85546875" style="16" customWidth="1"/>
    <col min="11" max="13" width="9.140625" style="8"/>
    <col min="14" max="16384" width="9.140625" style="1"/>
  </cols>
  <sheetData>
    <row r="1" spans="1:1176" x14ac:dyDescent="0.25">
      <c r="H1" s="5"/>
    </row>
    <row r="2" spans="1:1176" ht="49.9" customHeight="1" x14ac:dyDescent="0.25">
      <c r="A2" s="44" t="s">
        <v>111</v>
      </c>
      <c r="B2" s="44"/>
      <c r="C2" s="44"/>
      <c r="D2" s="44"/>
      <c r="E2" s="44"/>
      <c r="F2" s="44"/>
      <c r="G2" s="44"/>
      <c r="H2" s="44"/>
      <c r="I2" s="44"/>
      <c r="J2" s="44"/>
    </row>
    <row r="3" spans="1:1176" x14ac:dyDescent="0.25">
      <c r="I3" s="41"/>
      <c r="J3" s="41"/>
    </row>
    <row r="4" spans="1:1176" ht="88.5" customHeight="1" x14ac:dyDescent="0.25">
      <c r="A4" s="45" t="s">
        <v>0</v>
      </c>
      <c r="B4" s="45" t="s">
        <v>1</v>
      </c>
      <c r="C4" s="39" t="s">
        <v>2</v>
      </c>
      <c r="D4" s="39" t="s">
        <v>3</v>
      </c>
      <c r="E4" s="39" t="s">
        <v>4</v>
      </c>
      <c r="F4" s="42" t="s">
        <v>66</v>
      </c>
      <c r="G4" s="43"/>
      <c r="H4" s="43"/>
      <c r="I4" s="39" t="s">
        <v>33</v>
      </c>
      <c r="J4" s="39" t="s">
        <v>35</v>
      </c>
    </row>
    <row r="5" spans="1:1176" ht="82.9" customHeight="1" x14ac:dyDescent="0.25">
      <c r="A5" s="46"/>
      <c r="B5" s="46"/>
      <c r="C5" s="40"/>
      <c r="D5" s="40"/>
      <c r="E5" s="40"/>
      <c r="F5" s="6" t="s">
        <v>67</v>
      </c>
      <c r="G5" s="6" t="s">
        <v>83</v>
      </c>
      <c r="H5" s="6" t="s">
        <v>84</v>
      </c>
      <c r="I5" s="40"/>
      <c r="J5" s="40"/>
    </row>
    <row r="6" spans="1:1176" s="4" customFormat="1" x14ac:dyDescent="0.25">
      <c r="A6" s="2">
        <v>1</v>
      </c>
      <c r="B6" s="3">
        <v>2</v>
      </c>
      <c r="C6" s="2">
        <v>3</v>
      </c>
      <c r="D6" s="2">
        <v>4</v>
      </c>
      <c r="E6" s="17">
        <v>5</v>
      </c>
      <c r="F6" s="2">
        <v>6</v>
      </c>
      <c r="G6" s="3">
        <v>7</v>
      </c>
      <c r="H6" s="2">
        <v>8</v>
      </c>
      <c r="I6" s="18">
        <v>12</v>
      </c>
      <c r="J6" s="18">
        <v>13</v>
      </c>
      <c r="K6" s="19"/>
      <c r="L6" s="19"/>
      <c r="M6" s="19"/>
    </row>
    <row r="7" spans="1:1176" ht="168.75" customHeight="1" x14ac:dyDescent="0.25">
      <c r="A7" s="36">
        <v>1</v>
      </c>
      <c r="B7" s="37" t="s">
        <v>7</v>
      </c>
      <c r="C7" s="20" t="s">
        <v>53</v>
      </c>
      <c r="D7" s="21" t="s">
        <v>15</v>
      </c>
      <c r="E7" s="22" t="s">
        <v>96</v>
      </c>
      <c r="F7" s="7">
        <v>0</v>
      </c>
      <c r="G7" s="31">
        <v>11994</v>
      </c>
      <c r="H7" s="31">
        <v>12981</v>
      </c>
      <c r="I7" s="14" t="s">
        <v>34</v>
      </c>
      <c r="J7" s="14" t="s">
        <v>89</v>
      </c>
      <c r="K7" s="9"/>
      <c r="L7" s="9"/>
      <c r="M7" s="9"/>
    </row>
    <row r="8" spans="1:1176" ht="185.25" customHeight="1" x14ac:dyDescent="0.25">
      <c r="A8" s="36"/>
      <c r="B8" s="37"/>
      <c r="C8" s="22" t="s">
        <v>68</v>
      </c>
      <c r="D8" s="22" t="s">
        <v>86</v>
      </c>
      <c r="E8" s="22" t="s">
        <v>97</v>
      </c>
      <c r="F8" s="7">
        <v>3303</v>
      </c>
      <c r="G8" s="32">
        <v>20507</v>
      </c>
      <c r="H8" s="32">
        <v>22195</v>
      </c>
      <c r="I8" s="14" t="s">
        <v>34</v>
      </c>
      <c r="J8" s="14" t="s">
        <v>89</v>
      </c>
    </row>
    <row r="9" spans="1:1176" ht="135" x14ac:dyDescent="0.25">
      <c r="A9" s="36"/>
      <c r="B9" s="37"/>
      <c r="C9" s="22" t="s">
        <v>19</v>
      </c>
      <c r="D9" s="22" t="s">
        <v>20</v>
      </c>
      <c r="E9" s="22" t="s">
        <v>98</v>
      </c>
      <c r="F9" s="7">
        <v>0</v>
      </c>
      <c r="G9" s="7">
        <v>42470</v>
      </c>
      <c r="H9" s="7">
        <v>45965</v>
      </c>
      <c r="I9" s="14" t="s">
        <v>34</v>
      </c>
      <c r="J9" s="14" t="s">
        <v>89</v>
      </c>
    </row>
    <row r="10" spans="1:1176" ht="135" x14ac:dyDescent="0.25">
      <c r="A10" s="36"/>
      <c r="B10" s="37"/>
      <c r="C10" s="22" t="s">
        <v>85</v>
      </c>
      <c r="D10" s="22" t="s">
        <v>87</v>
      </c>
      <c r="E10" s="22" t="s">
        <v>99</v>
      </c>
      <c r="F10" s="7" t="s">
        <v>21</v>
      </c>
      <c r="G10" s="7">
        <v>0</v>
      </c>
      <c r="H10" s="7">
        <v>24</v>
      </c>
      <c r="I10" s="14" t="s">
        <v>34</v>
      </c>
      <c r="J10" s="14" t="s">
        <v>89</v>
      </c>
    </row>
    <row r="11" spans="1:1176" ht="135" x14ac:dyDescent="0.25">
      <c r="A11" s="36"/>
      <c r="B11" s="37"/>
      <c r="C11" s="20" t="s">
        <v>28</v>
      </c>
      <c r="D11" s="22" t="s">
        <v>27</v>
      </c>
      <c r="E11" s="22" t="s">
        <v>100</v>
      </c>
      <c r="F11" s="7">
        <v>0</v>
      </c>
      <c r="G11" s="7">
        <v>0</v>
      </c>
      <c r="H11" s="7">
        <v>0</v>
      </c>
      <c r="I11" s="14" t="s">
        <v>79</v>
      </c>
      <c r="J11" s="14" t="s">
        <v>88</v>
      </c>
    </row>
    <row r="12" spans="1:1176" s="29" customFormat="1" ht="14.25" x14ac:dyDescent="0.2">
      <c r="A12" s="36"/>
      <c r="B12" s="37"/>
      <c r="C12" s="38" t="s">
        <v>12</v>
      </c>
      <c r="D12" s="38"/>
      <c r="E12" s="38"/>
      <c r="F12" s="24">
        <f>F7+F8+F9+F11</f>
        <v>3303</v>
      </c>
      <c r="G12" s="24">
        <f>G7+G8+G9+G11</f>
        <v>74971</v>
      </c>
      <c r="H12" s="24">
        <f>H7+H8+H9+H10+H11</f>
        <v>81165</v>
      </c>
      <c r="I12" s="33" t="s">
        <v>21</v>
      </c>
      <c r="J12" s="33" t="s">
        <v>21</v>
      </c>
      <c r="K12" s="25"/>
      <c r="L12" s="25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</row>
    <row r="13" spans="1:1176" ht="179.25" customHeight="1" x14ac:dyDescent="0.25">
      <c r="A13" s="36">
        <v>2</v>
      </c>
      <c r="B13" s="37" t="s">
        <v>8</v>
      </c>
      <c r="C13" s="23" t="s">
        <v>54</v>
      </c>
      <c r="D13" s="23" t="s">
        <v>25</v>
      </c>
      <c r="E13" s="22" t="s">
        <v>40</v>
      </c>
      <c r="F13" s="7">
        <v>5996</v>
      </c>
      <c r="G13" s="7">
        <v>5682</v>
      </c>
      <c r="H13" s="7">
        <v>6150</v>
      </c>
      <c r="I13" s="14" t="s">
        <v>34</v>
      </c>
      <c r="J13" s="14" t="s">
        <v>89</v>
      </c>
      <c r="K13" s="9"/>
      <c r="L13" s="9"/>
      <c r="M13" s="9"/>
    </row>
    <row r="14" spans="1:1176" ht="180" customHeight="1" x14ac:dyDescent="0.25">
      <c r="A14" s="36"/>
      <c r="B14" s="37"/>
      <c r="C14" s="23" t="s">
        <v>61</v>
      </c>
      <c r="D14" s="23" t="s">
        <v>9</v>
      </c>
      <c r="E14" s="22" t="s">
        <v>101</v>
      </c>
      <c r="F14" s="7">
        <v>0</v>
      </c>
      <c r="G14" s="11">
        <v>0</v>
      </c>
      <c r="H14" s="11">
        <v>0</v>
      </c>
      <c r="I14" s="14" t="s">
        <v>79</v>
      </c>
      <c r="J14" s="14" t="s">
        <v>89</v>
      </c>
    </row>
    <row r="15" spans="1:1176" ht="150" x14ac:dyDescent="0.25">
      <c r="A15" s="36"/>
      <c r="B15" s="37"/>
      <c r="C15" s="22" t="s">
        <v>23</v>
      </c>
      <c r="D15" s="22" t="s">
        <v>26</v>
      </c>
      <c r="E15" s="22" t="s">
        <v>102</v>
      </c>
      <c r="F15" s="7">
        <v>183375</v>
      </c>
      <c r="G15" s="7">
        <v>166031</v>
      </c>
      <c r="H15" s="7">
        <v>179695</v>
      </c>
      <c r="I15" s="14" t="s">
        <v>80</v>
      </c>
      <c r="J15" s="14" t="s">
        <v>89</v>
      </c>
    </row>
    <row r="16" spans="1:1176" ht="135" x14ac:dyDescent="0.25">
      <c r="A16" s="36"/>
      <c r="B16" s="37"/>
      <c r="C16" s="22" t="s">
        <v>62</v>
      </c>
      <c r="D16" s="22" t="s">
        <v>26</v>
      </c>
      <c r="E16" s="22" t="s">
        <v>41</v>
      </c>
      <c r="F16" s="7">
        <v>5025</v>
      </c>
      <c r="G16" s="11">
        <v>4479</v>
      </c>
      <c r="H16" s="10">
        <v>4848</v>
      </c>
      <c r="I16" s="14" t="s">
        <v>80</v>
      </c>
      <c r="J16" s="14" t="s">
        <v>89</v>
      </c>
    </row>
    <row r="17" spans="1:1584" ht="182.25" customHeight="1" x14ac:dyDescent="0.25">
      <c r="A17" s="36"/>
      <c r="B17" s="37"/>
      <c r="C17" s="22" t="s">
        <v>68</v>
      </c>
      <c r="D17" s="22" t="s">
        <v>22</v>
      </c>
      <c r="E17" s="22" t="s">
        <v>42</v>
      </c>
      <c r="F17" s="7">
        <v>6148</v>
      </c>
      <c r="G17" s="7">
        <v>6076</v>
      </c>
      <c r="H17" s="7">
        <v>6576</v>
      </c>
      <c r="I17" s="14" t="s">
        <v>34</v>
      </c>
      <c r="J17" s="14" t="s">
        <v>89</v>
      </c>
      <c r="K17" s="9"/>
      <c r="L17" s="9"/>
      <c r="M17" s="9"/>
    </row>
    <row r="18" spans="1:1584" ht="122.25" customHeight="1" x14ac:dyDescent="0.25">
      <c r="A18" s="36"/>
      <c r="B18" s="37"/>
      <c r="C18" s="22" t="s">
        <v>19</v>
      </c>
      <c r="D18" s="22" t="s">
        <v>9</v>
      </c>
      <c r="E18" s="22" t="s">
        <v>44</v>
      </c>
      <c r="F18" s="7">
        <v>0</v>
      </c>
      <c r="G18" s="7">
        <v>3765</v>
      </c>
      <c r="H18" s="7">
        <v>4075</v>
      </c>
      <c r="I18" s="14" t="s">
        <v>34</v>
      </c>
      <c r="J18" s="14" t="s">
        <v>89</v>
      </c>
      <c r="K18" s="9"/>
      <c r="L18" s="9"/>
      <c r="M18" s="9"/>
    </row>
    <row r="19" spans="1:1584" ht="240" x14ac:dyDescent="0.25">
      <c r="A19" s="36"/>
      <c r="B19" s="37"/>
      <c r="C19" s="22" t="s">
        <v>76</v>
      </c>
      <c r="D19" s="22" t="s">
        <v>9</v>
      </c>
      <c r="E19" s="22" t="s">
        <v>69</v>
      </c>
      <c r="F19" s="7">
        <v>847</v>
      </c>
      <c r="G19" s="7">
        <v>5030</v>
      </c>
      <c r="H19" s="7">
        <v>5444</v>
      </c>
      <c r="I19" s="14" t="s">
        <v>34</v>
      </c>
      <c r="J19" s="14" t="s">
        <v>89</v>
      </c>
      <c r="K19" s="9"/>
      <c r="L19" s="9"/>
      <c r="M19" s="9"/>
    </row>
    <row r="20" spans="1:1584" ht="156" customHeight="1" x14ac:dyDescent="0.25">
      <c r="A20" s="36"/>
      <c r="B20" s="37"/>
      <c r="C20" s="20" t="s">
        <v>59</v>
      </c>
      <c r="D20" s="22" t="s">
        <v>65</v>
      </c>
      <c r="E20" s="22" t="s">
        <v>70</v>
      </c>
      <c r="F20" s="7">
        <v>258881</v>
      </c>
      <c r="G20" s="7">
        <v>208484</v>
      </c>
      <c r="H20" s="7">
        <v>144731</v>
      </c>
      <c r="I20" s="14" t="s">
        <v>34</v>
      </c>
      <c r="J20" s="14" t="s">
        <v>89</v>
      </c>
      <c r="K20" s="9"/>
      <c r="L20" s="9"/>
      <c r="M20" s="9"/>
    </row>
    <row r="21" spans="1:1584" ht="156" customHeight="1" x14ac:dyDescent="0.25">
      <c r="A21" s="36"/>
      <c r="B21" s="37"/>
      <c r="C21" s="22" t="s">
        <v>29</v>
      </c>
      <c r="D21" s="22" t="s">
        <v>36</v>
      </c>
      <c r="E21" s="22" t="s">
        <v>71</v>
      </c>
      <c r="F21" s="7">
        <v>1151</v>
      </c>
      <c r="G21" s="12">
        <v>1063</v>
      </c>
      <c r="H21" s="12">
        <v>1150</v>
      </c>
      <c r="I21" s="14" t="s">
        <v>81</v>
      </c>
      <c r="J21" s="14" t="s">
        <v>89</v>
      </c>
      <c r="K21" s="9"/>
      <c r="L21" s="9"/>
      <c r="M21" s="9"/>
    </row>
    <row r="22" spans="1:1584" ht="150" x14ac:dyDescent="0.25">
      <c r="A22" s="36"/>
      <c r="B22" s="37"/>
      <c r="C22" s="22" t="s">
        <v>63</v>
      </c>
      <c r="D22" s="22" t="s">
        <v>10</v>
      </c>
      <c r="E22" s="22" t="s">
        <v>43</v>
      </c>
      <c r="F22" s="7">
        <v>0</v>
      </c>
      <c r="G22" s="7">
        <v>0</v>
      </c>
      <c r="H22" s="13">
        <v>0</v>
      </c>
      <c r="I22" s="14" t="s">
        <v>79</v>
      </c>
      <c r="J22" s="14" t="s">
        <v>89</v>
      </c>
    </row>
    <row r="23" spans="1:1584" s="29" customFormat="1" ht="14.25" x14ac:dyDescent="0.2">
      <c r="A23" s="36"/>
      <c r="B23" s="37"/>
      <c r="C23" s="30" t="s">
        <v>13</v>
      </c>
      <c r="D23" s="30"/>
      <c r="E23" s="30"/>
      <c r="F23" s="24">
        <f>F13+F14+F15+F16+F17+F19+F21+F22+F18+F20</f>
        <v>461423</v>
      </c>
      <c r="G23" s="24">
        <f>SUM(G13:G22)</f>
        <v>400610</v>
      </c>
      <c r="H23" s="24">
        <f>H13+H14+H15+H16+H17+H18+H19+H20+H21+H22</f>
        <v>352669</v>
      </c>
      <c r="I23" s="33" t="s">
        <v>21</v>
      </c>
      <c r="J23" s="33" t="s">
        <v>21</v>
      </c>
      <c r="K23" s="25"/>
      <c r="L23" s="25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</row>
    <row r="24" spans="1:1584" s="29" customFormat="1" ht="125.25" customHeight="1" x14ac:dyDescent="0.2">
      <c r="A24" s="47">
        <v>3</v>
      </c>
      <c r="B24" s="50" t="s">
        <v>11</v>
      </c>
      <c r="C24" s="22" t="s">
        <v>109</v>
      </c>
      <c r="D24" s="20" t="s">
        <v>26</v>
      </c>
      <c r="E24" s="22" t="s">
        <v>104</v>
      </c>
      <c r="F24" s="7">
        <v>57</v>
      </c>
      <c r="G24" s="7">
        <v>57</v>
      </c>
      <c r="H24" s="7">
        <v>62</v>
      </c>
      <c r="I24" s="34" t="s">
        <v>82</v>
      </c>
      <c r="J24" s="14" t="s">
        <v>89</v>
      </c>
      <c r="K24" s="25"/>
      <c r="L24" s="25"/>
      <c r="M24" s="25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  <c r="AMK24" s="26"/>
      <c r="AML24" s="26"/>
      <c r="AMM24" s="26"/>
      <c r="AMN24" s="26"/>
      <c r="AMO24" s="26"/>
      <c r="AMP24" s="26"/>
      <c r="AMQ24" s="26"/>
      <c r="AMR24" s="26"/>
      <c r="AMS24" s="26"/>
      <c r="AMT24" s="26"/>
      <c r="AMU24" s="26"/>
      <c r="AMV24" s="26"/>
      <c r="AMW24" s="26"/>
      <c r="AMX24" s="26"/>
      <c r="AMY24" s="26"/>
      <c r="AMZ24" s="26"/>
      <c r="ANA24" s="26"/>
      <c r="ANB24" s="26"/>
      <c r="ANC24" s="26"/>
      <c r="AND24" s="26"/>
      <c r="ANE24" s="26"/>
      <c r="ANF24" s="26"/>
      <c r="ANG24" s="26"/>
      <c r="ANH24" s="26"/>
      <c r="ANI24" s="26"/>
      <c r="ANJ24" s="26"/>
      <c r="ANK24" s="26"/>
      <c r="ANL24" s="26"/>
      <c r="ANM24" s="26"/>
      <c r="ANN24" s="26"/>
      <c r="ANO24" s="26"/>
      <c r="ANP24" s="26"/>
      <c r="ANQ24" s="26"/>
      <c r="ANR24" s="26"/>
      <c r="ANS24" s="26"/>
      <c r="ANT24" s="26"/>
      <c r="ANU24" s="26"/>
      <c r="ANV24" s="26"/>
      <c r="ANW24" s="26"/>
      <c r="ANX24" s="26"/>
      <c r="ANY24" s="26"/>
      <c r="ANZ24" s="26"/>
      <c r="AOA24" s="26"/>
      <c r="AOB24" s="26"/>
      <c r="AOC24" s="26"/>
      <c r="AOD24" s="26"/>
      <c r="AOE24" s="26"/>
      <c r="AOF24" s="26"/>
      <c r="AOG24" s="26"/>
      <c r="AOH24" s="26"/>
      <c r="AOI24" s="26"/>
      <c r="AOJ24" s="26"/>
      <c r="AOK24" s="26"/>
      <c r="AOL24" s="26"/>
      <c r="AOM24" s="26"/>
      <c r="AON24" s="26"/>
      <c r="AOO24" s="26"/>
      <c r="AOP24" s="26"/>
      <c r="AOQ24" s="26"/>
      <c r="AOR24" s="26"/>
      <c r="AOS24" s="26"/>
      <c r="AOT24" s="26"/>
      <c r="AOU24" s="26"/>
      <c r="AOV24" s="26"/>
      <c r="AOW24" s="26"/>
      <c r="AOX24" s="26"/>
      <c r="AOY24" s="26"/>
      <c r="AOZ24" s="26"/>
      <c r="APA24" s="26"/>
      <c r="APB24" s="26"/>
      <c r="APC24" s="26"/>
      <c r="APD24" s="26"/>
      <c r="APE24" s="26"/>
      <c r="APF24" s="26"/>
      <c r="APG24" s="26"/>
      <c r="APH24" s="26"/>
      <c r="API24" s="26"/>
      <c r="APJ24" s="26"/>
      <c r="APK24" s="26"/>
      <c r="APL24" s="26"/>
      <c r="APM24" s="26"/>
      <c r="APN24" s="26"/>
      <c r="APO24" s="26"/>
      <c r="APP24" s="26"/>
      <c r="APQ24" s="26"/>
      <c r="APR24" s="26"/>
      <c r="APS24" s="26"/>
      <c r="APT24" s="26"/>
      <c r="APU24" s="26"/>
      <c r="APV24" s="26"/>
      <c r="APW24" s="26"/>
      <c r="APX24" s="26"/>
      <c r="APY24" s="26"/>
      <c r="APZ24" s="26"/>
      <c r="AQA24" s="26"/>
      <c r="AQB24" s="26"/>
      <c r="AQC24" s="26"/>
      <c r="AQD24" s="26"/>
      <c r="AQE24" s="26"/>
      <c r="AQF24" s="26"/>
      <c r="AQG24" s="26"/>
      <c r="AQH24" s="26"/>
      <c r="AQI24" s="26"/>
      <c r="AQJ24" s="26"/>
      <c r="AQK24" s="26"/>
      <c r="AQL24" s="26"/>
      <c r="AQM24" s="26"/>
      <c r="AQN24" s="26"/>
      <c r="AQO24" s="26"/>
      <c r="AQP24" s="26"/>
      <c r="AQQ24" s="26"/>
      <c r="AQR24" s="26"/>
      <c r="AQS24" s="26"/>
      <c r="AQT24" s="26"/>
      <c r="AQU24" s="26"/>
      <c r="AQV24" s="26"/>
      <c r="AQW24" s="26"/>
      <c r="AQX24" s="26"/>
      <c r="AQY24" s="26"/>
      <c r="AQZ24" s="26"/>
      <c r="ARA24" s="26"/>
      <c r="ARB24" s="26"/>
      <c r="ARC24" s="26"/>
      <c r="ARD24" s="26"/>
      <c r="ARE24" s="26"/>
      <c r="ARF24" s="26"/>
      <c r="ARG24" s="26"/>
      <c r="ARH24" s="26"/>
      <c r="ARI24" s="26"/>
      <c r="ARJ24" s="26"/>
      <c r="ARK24" s="26"/>
      <c r="ARL24" s="26"/>
      <c r="ARM24" s="26"/>
      <c r="ARN24" s="26"/>
      <c r="ARO24" s="26"/>
      <c r="ARP24" s="26"/>
      <c r="ARQ24" s="26"/>
      <c r="ARR24" s="26"/>
      <c r="ARS24" s="26"/>
      <c r="ART24" s="26"/>
      <c r="ARU24" s="26"/>
      <c r="ARV24" s="26"/>
      <c r="ARW24" s="26"/>
      <c r="ARX24" s="26"/>
      <c r="ARY24" s="26"/>
      <c r="ARZ24" s="26"/>
      <c r="ASA24" s="26"/>
      <c r="ASB24" s="26"/>
      <c r="ASC24" s="26"/>
      <c r="ASD24" s="26"/>
      <c r="ASE24" s="26"/>
      <c r="ASF24" s="26"/>
      <c r="ASG24" s="26"/>
      <c r="ASH24" s="26"/>
      <c r="ASI24" s="26"/>
      <c r="ASJ24" s="26"/>
      <c r="ASK24" s="26"/>
      <c r="ASL24" s="26"/>
      <c r="ASM24" s="26"/>
      <c r="ASN24" s="26"/>
      <c r="ASO24" s="26"/>
      <c r="ASP24" s="26"/>
      <c r="ASQ24" s="26"/>
      <c r="ASR24" s="26"/>
      <c r="ASS24" s="26"/>
      <c r="AST24" s="26"/>
      <c r="ASU24" s="26"/>
      <c r="ASV24" s="26"/>
      <c r="ASW24" s="26"/>
      <c r="ASX24" s="26"/>
      <c r="ASY24" s="26"/>
      <c r="ASZ24" s="26"/>
      <c r="ATA24" s="26"/>
      <c r="ATB24" s="26"/>
      <c r="ATC24" s="26"/>
      <c r="ATD24" s="26"/>
      <c r="ATE24" s="26"/>
      <c r="ATF24" s="26"/>
      <c r="ATG24" s="26"/>
      <c r="ATH24" s="26"/>
      <c r="ATI24" s="26"/>
      <c r="ATJ24" s="26"/>
      <c r="ATK24" s="26"/>
      <c r="ATL24" s="26"/>
      <c r="ATM24" s="26"/>
      <c r="ATN24" s="26"/>
      <c r="ATO24" s="26"/>
      <c r="ATP24" s="26"/>
      <c r="ATQ24" s="26"/>
      <c r="ATR24" s="26"/>
      <c r="ATS24" s="26"/>
      <c r="ATT24" s="26"/>
      <c r="ATU24" s="26"/>
      <c r="ATV24" s="26"/>
      <c r="ATW24" s="26"/>
      <c r="ATX24" s="26"/>
      <c r="ATY24" s="26"/>
      <c r="ATZ24" s="26"/>
      <c r="AUA24" s="26"/>
      <c r="AUB24" s="26"/>
      <c r="AUC24" s="26"/>
      <c r="AUD24" s="26"/>
      <c r="AUE24" s="26"/>
      <c r="AUF24" s="26"/>
      <c r="AUG24" s="26"/>
      <c r="AUH24" s="26"/>
      <c r="AUI24" s="26"/>
      <c r="AUJ24" s="26"/>
      <c r="AUK24" s="26"/>
      <c r="AUL24" s="26"/>
      <c r="AUM24" s="26"/>
      <c r="AUN24" s="26"/>
      <c r="AUO24" s="26"/>
      <c r="AUP24" s="26"/>
      <c r="AUQ24" s="26"/>
      <c r="AUR24" s="26"/>
      <c r="AUS24" s="26"/>
      <c r="AUT24" s="26"/>
      <c r="AUU24" s="26"/>
      <c r="AUV24" s="26"/>
      <c r="AUW24" s="26"/>
      <c r="AUX24" s="26"/>
      <c r="AUY24" s="26"/>
      <c r="AUZ24" s="26"/>
      <c r="AVA24" s="26"/>
      <c r="AVB24" s="26"/>
      <c r="AVC24" s="26"/>
      <c r="AVD24" s="26"/>
      <c r="AVE24" s="26"/>
      <c r="AVF24" s="26"/>
      <c r="AVG24" s="26"/>
      <c r="AVH24" s="26"/>
      <c r="AVI24" s="26"/>
      <c r="AVJ24" s="26"/>
      <c r="AVK24" s="26"/>
      <c r="AVL24" s="26"/>
      <c r="AVM24" s="26"/>
      <c r="AVN24" s="26"/>
      <c r="AVO24" s="26"/>
      <c r="AVP24" s="26"/>
      <c r="AVQ24" s="26"/>
      <c r="AVR24" s="26"/>
      <c r="AVS24" s="26"/>
      <c r="AVT24" s="26"/>
      <c r="AVU24" s="26"/>
      <c r="AVV24" s="26"/>
      <c r="AVW24" s="26"/>
      <c r="AVX24" s="26"/>
      <c r="AVY24" s="26"/>
      <c r="AVZ24" s="26"/>
      <c r="AWA24" s="26"/>
      <c r="AWB24" s="26"/>
      <c r="AWC24" s="26"/>
      <c r="AWD24" s="26"/>
      <c r="AWE24" s="26"/>
      <c r="AWF24" s="26"/>
      <c r="AWG24" s="26"/>
      <c r="AWH24" s="26"/>
      <c r="AWI24" s="26"/>
      <c r="AWJ24" s="26"/>
      <c r="AWK24" s="26"/>
      <c r="AWL24" s="26"/>
      <c r="AWM24" s="26"/>
      <c r="AWN24" s="26"/>
      <c r="AWO24" s="26"/>
      <c r="AWP24" s="26"/>
      <c r="AWQ24" s="26"/>
      <c r="AWR24" s="26"/>
      <c r="AWS24" s="26"/>
      <c r="AWT24" s="26"/>
      <c r="AWU24" s="26"/>
      <c r="AWV24" s="26"/>
      <c r="AWW24" s="26"/>
      <c r="AWX24" s="26"/>
      <c r="AWY24" s="26"/>
      <c r="AWZ24" s="26"/>
      <c r="AXA24" s="26"/>
      <c r="AXB24" s="26"/>
      <c r="AXC24" s="26"/>
      <c r="AXD24" s="26"/>
      <c r="AXE24" s="26"/>
      <c r="AXF24" s="26"/>
      <c r="AXG24" s="26"/>
      <c r="AXH24" s="26"/>
      <c r="AXI24" s="26"/>
      <c r="AXJ24" s="26"/>
      <c r="AXK24" s="26"/>
      <c r="AXL24" s="26"/>
      <c r="AXM24" s="26"/>
      <c r="AXN24" s="26"/>
      <c r="AXO24" s="26"/>
      <c r="AXP24" s="26"/>
      <c r="AXQ24" s="26"/>
      <c r="AXR24" s="26"/>
      <c r="AXS24" s="26"/>
      <c r="AXT24" s="26"/>
      <c r="AXU24" s="26"/>
      <c r="AXV24" s="26"/>
      <c r="AXW24" s="26"/>
      <c r="AXX24" s="26"/>
      <c r="AXY24" s="26"/>
      <c r="AXZ24" s="26"/>
      <c r="AYA24" s="26"/>
      <c r="AYB24" s="26"/>
      <c r="AYC24" s="26"/>
      <c r="AYD24" s="26"/>
      <c r="AYE24" s="26"/>
      <c r="AYF24" s="26"/>
      <c r="AYG24" s="26"/>
      <c r="AYH24" s="26"/>
      <c r="AYI24" s="26"/>
      <c r="AYJ24" s="26"/>
      <c r="AYK24" s="26"/>
      <c r="AYL24" s="26"/>
      <c r="AYM24" s="26"/>
      <c r="AYN24" s="26"/>
      <c r="AYO24" s="26"/>
      <c r="AYP24" s="26"/>
      <c r="AYQ24" s="26"/>
      <c r="AYR24" s="26"/>
      <c r="AYS24" s="26"/>
      <c r="AYT24" s="26"/>
      <c r="AYU24" s="26"/>
      <c r="AYV24" s="26"/>
      <c r="AYW24" s="26"/>
      <c r="AYX24" s="26"/>
      <c r="AYY24" s="26"/>
      <c r="AYZ24" s="26"/>
      <c r="AZA24" s="26"/>
      <c r="AZB24" s="26"/>
      <c r="AZC24" s="26"/>
      <c r="AZD24" s="26"/>
      <c r="AZE24" s="26"/>
      <c r="AZF24" s="26"/>
      <c r="AZG24" s="26"/>
      <c r="AZH24" s="26"/>
      <c r="AZI24" s="26"/>
      <c r="AZJ24" s="26"/>
      <c r="AZK24" s="26"/>
      <c r="AZL24" s="26"/>
      <c r="AZM24" s="26"/>
      <c r="AZN24" s="26"/>
      <c r="AZO24" s="26"/>
      <c r="AZP24" s="26"/>
      <c r="AZQ24" s="26"/>
      <c r="AZR24" s="26"/>
      <c r="AZS24" s="26"/>
      <c r="AZT24" s="26"/>
      <c r="AZU24" s="26"/>
      <c r="AZV24" s="26"/>
      <c r="AZW24" s="26"/>
      <c r="AZX24" s="26"/>
      <c r="AZY24" s="26"/>
      <c r="AZZ24" s="26"/>
      <c r="BAA24" s="26"/>
      <c r="BAB24" s="26"/>
      <c r="BAC24" s="26"/>
      <c r="BAD24" s="26"/>
      <c r="BAE24" s="26"/>
      <c r="BAF24" s="26"/>
      <c r="BAG24" s="26"/>
      <c r="BAH24" s="26"/>
      <c r="BAI24" s="26"/>
      <c r="BAJ24" s="26"/>
      <c r="BAK24" s="26"/>
      <c r="BAL24" s="26"/>
      <c r="BAM24" s="26"/>
      <c r="BAN24" s="26"/>
      <c r="BAO24" s="26"/>
      <c r="BAP24" s="26"/>
      <c r="BAQ24" s="26"/>
      <c r="BAR24" s="26"/>
      <c r="BAS24" s="26"/>
      <c r="BAT24" s="26"/>
      <c r="BAU24" s="26"/>
      <c r="BAV24" s="26"/>
      <c r="BAW24" s="26"/>
      <c r="BAX24" s="26"/>
      <c r="BAY24" s="26"/>
      <c r="BAZ24" s="26"/>
      <c r="BBA24" s="26"/>
      <c r="BBB24" s="26"/>
      <c r="BBC24" s="26"/>
      <c r="BBD24" s="26"/>
      <c r="BBE24" s="26"/>
      <c r="BBF24" s="26"/>
      <c r="BBG24" s="26"/>
      <c r="BBH24" s="26"/>
      <c r="BBI24" s="26"/>
      <c r="BBJ24" s="26"/>
      <c r="BBK24" s="26"/>
      <c r="BBL24" s="26"/>
      <c r="BBM24" s="26"/>
      <c r="BBN24" s="26"/>
      <c r="BBO24" s="26"/>
      <c r="BBP24" s="26"/>
      <c r="BBQ24" s="26"/>
      <c r="BBR24" s="26"/>
      <c r="BBS24" s="26"/>
      <c r="BBT24" s="26"/>
      <c r="BBU24" s="26"/>
      <c r="BBV24" s="26"/>
      <c r="BBW24" s="26"/>
      <c r="BBX24" s="26"/>
      <c r="BBY24" s="26"/>
      <c r="BBZ24" s="26"/>
      <c r="BCA24" s="26"/>
      <c r="BCB24" s="26"/>
      <c r="BCC24" s="26"/>
      <c r="BCD24" s="26"/>
      <c r="BCE24" s="26"/>
      <c r="BCF24" s="26"/>
      <c r="BCG24" s="26"/>
      <c r="BCH24" s="26"/>
      <c r="BCI24" s="26"/>
      <c r="BCJ24" s="26"/>
      <c r="BCK24" s="26"/>
      <c r="BCL24" s="26"/>
      <c r="BCM24" s="26"/>
      <c r="BCN24" s="26"/>
      <c r="BCO24" s="26"/>
      <c r="BCP24" s="26"/>
      <c r="BCQ24" s="26"/>
      <c r="BCR24" s="26"/>
      <c r="BCS24" s="26"/>
      <c r="BCT24" s="26"/>
      <c r="BCU24" s="26"/>
      <c r="BCV24" s="26"/>
      <c r="BCW24" s="26"/>
      <c r="BCX24" s="26"/>
      <c r="BCY24" s="26"/>
      <c r="BCZ24" s="26"/>
      <c r="BDA24" s="26"/>
      <c r="BDB24" s="26"/>
      <c r="BDC24" s="26"/>
      <c r="BDD24" s="26"/>
      <c r="BDE24" s="26"/>
      <c r="BDF24" s="26"/>
      <c r="BDG24" s="26"/>
      <c r="BDH24" s="26"/>
      <c r="BDI24" s="26"/>
      <c r="BDJ24" s="26"/>
      <c r="BDK24" s="26"/>
      <c r="BDL24" s="26"/>
      <c r="BDM24" s="26"/>
      <c r="BDN24" s="26"/>
      <c r="BDO24" s="26"/>
      <c r="BDP24" s="26"/>
      <c r="BDQ24" s="26"/>
      <c r="BDR24" s="26"/>
      <c r="BDS24" s="26"/>
      <c r="BDT24" s="26"/>
      <c r="BDU24" s="26"/>
      <c r="BDV24" s="26"/>
      <c r="BDW24" s="26"/>
      <c r="BDX24" s="26"/>
      <c r="BDY24" s="26"/>
      <c r="BDZ24" s="26"/>
      <c r="BEA24" s="26"/>
      <c r="BEB24" s="26"/>
      <c r="BEC24" s="26"/>
      <c r="BED24" s="26"/>
      <c r="BEE24" s="26"/>
      <c r="BEF24" s="26"/>
      <c r="BEG24" s="26"/>
      <c r="BEH24" s="26"/>
      <c r="BEI24" s="26"/>
      <c r="BEJ24" s="26"/>
      <c r="BEK24" s="26"/>
      <c r="BEL24" s="26"/>
      <c r="BEM24" s="26"/>
      <c r="BEN24" s="26"/>
      <c r="BEO24" s="26"/>
      <c r="BEP24" s="26"/>
      <c r="BEQ24" s="26"/>
      <c r="BER24" s="26"/>
      <c r="BES24" s="26"/>
      <c r="BET24" s="26"/>
      <c r="BEU24" s="26"/>
      <c r="BEV24" s="26"/>
      <c r="BEW24" s="26"/>
      <c r="BEX24" s="26"/>
      <c r="BEY24" s="26"/>
      <c r="BEZ24" s="26"/>
      <c r="BFA24" s="26"/>
      <c r="BFB24" s="26"/>
      <c r="BFC24" s="26"/>
      <c r="BFD24" s="26"/>
      <c r="BFE24" s="26"/>
      <c r="BFF24" s="26"/>
      <c r="BFG24" s="26"/>
      <c r="BFH24" s="26"/>
      <c r="BFI24" s="26"/>
      <c r="BFJ24" s="26"/>
      <c r="BFK24" s="26"/>
      <c r="BFL24" s="26"/>
      <c r="BFM24" s="26"/>
      <c r="BFN24" s="26"/>
      <c r="BFO24" s="26"/>
      <c r="BFP24" s="26"/>
      <c r="BFQ24" s="26"/>
      <c r="BFR24" s="26"/>
      <c r="BFS24" s="26"/>
      <c r="BFT24" s="26"/>
      <c r="BFU24" s="26"/>
      <c r="BFV24" s="26"/>
      <c r="BFW24" s="26"/>
      <c r="BFX24" s="26"/>
      <c r="BFY24" s="26"/>
      <c r="BFZ24" s="26"/>
      <c r="BGA24" s="26"/>
      <c r="BGB24" s="26"/>
      <c r="BGC24" s="26"/>
      <c r="BGD24" s="26"/>
      <c r="BGE24" s="26"/>
      <c r="BGF24" s="26"/>
      <c r="BGG24" s="26"/>
      <c r="BGH24" s="26"/>
      <c r="BGI24" s="26"/>
      <c r="BGJ24" s="26"/>
      <c r="BGK24" s="26"/>
      <c r="BGL24" s="26"/>
      <c r="BGM24" s="26"/>
      <c r="BGN24" s="26"/>
      <c r="BGO24" s="26"/>
      <c r="BGP24" s="26"/>
      <c r="BGQ24" s="26"/>
      <c r="BGR24" s="26"/>
      <c r="BGS24" s="26"/>
      <c r="BGT24" s="26"/>
      <c r="BGU24" s="26"/>
      <c r="BGV24" s="26"/>
      <c r="BGW24" s="26"/>
      <c r="BGX24" s="26"/>
      <c r="BGY24" s="26"/>
      <c r="BGZ24" s="26"/>
      <c r="BHA24" s="26"/>
      <c r="BHB24" s="26"/>
      <c r="BHC24" s="26"/>
      <c r="BHD24" s="26"/>
      <c r="BHE24" s="26"/>
      <c r="BHF24" s="26"/>
      <c r="BHG24" s="26"/>
      <c r="BHH24" s="26"/>
      <c r="BHI24" s="26"/>
      <c r="BHJ24" s="26"/>
      <c r="BHK24" s="26"/>
      <c r="BHL24" s="26"/>
      <c r="BHM24" s="26"/>
      <c r="BHN24" s="26"/>
      <c r="BHO24" s="26"/>
      <c r="BHP24" s="26"/>
      <c r="BHQ24" s="26"/>
      <c r="BHR24" s="26"/>
      <c r="BHS24" s="26"/>
      <c r="BHT24" s="26"/>
      <c r="BHU24" s="26"/>
      <c r="BHV24" s="26"/>
      <c r="BHW24" s="26"/>
      <c r="BHX24" s="26"/>
    </row>
    <row r="25" spans="1:1584" ht="135" x14ac:dyDescent="0.25">
      <c r="A25" s="48"/>
      <c r="B25" s="51"/>
      <c r="C25" s="20" t="s">
        <v>64</v>
      </c>
      <c r="D25" s="20" t="s">
        <v>26</v>
      </c>
      <c r="E25" s="22" t="s">
        <v>52</v>
      </c>
      <c r="F25" s="7">
        <v>2434</v>
      </c>
      <c r="G25" s="7">
        <v>2446</v>
      </c>
      <c r="H25" s="7">
        <v>2647</v>
      </c>
      <c r="I25" s="34" t="s">
        <v>82</v>
      </c>
      <c r="J25" s="14" t="s">
        <v>89</v>
      </c>
      <c r="K25" s="9"/>
      <c r="L25" s="9"/>
    </row>
    <row r="26" spans="1:1584" ht="156" customHeight="1" x14ac:dyDescent="0.25">
      <c r="A26" s="48"/>
      <c r="B26" s="51"/>
      <c r="C26" s="22" t="s">
        <v>108</v>
      </c>
      <c r="D26" s="22" t="s">
        <v>39</v>
      </c>
      <c r="E26" s="22" t="s">
        <v>45</v>
      </c>
      <c r="F26" s="7">
        <v>1068</v>
      </c>
      <c r="G26" s="7">
        <v>1132</v>
      </c>
      <c r="H26" s="12">
        <v>1225</v>
      </c>
      <c r="I26" s="14" t="s">
        <v>82</v>
      </c>
      <c r="J26" s="14" t="s">
        <v>77</v>
      </c>
      <c r="K26" s="9"/>
      <c r="L26" s="9"/>
    </row>
    <row r="27" spans="1:1584" s="26" customFormat="1" ht="14.25" customHeight="1" x14ac:dyDescent="0.2">
      <c r="A27" s="48"/>
      <c r="B27" s="51"/>
      <c r="C27" s="38" t="s">
        <v>5</v>
      </c>
      <c r="D27" s="38"/>
      <c r="E27" s="38"/>
      <c r="F27" s="24">
        <f>F24+F25+F26</f>
        <v>3559</v>
      </c>
      <c r="G27" s="24">
        <f t="shared" ref="G27:H27" si="0">G24+G25+G26</f>
        <v>3635</v>
      </c>
      <c r="H27" s="24">
        <f t="shared" si="0"/>
        <v>3934</v>
      </c>
      <c r="I27" s="33" t="s">
        <v>21</v>
      </c>
      <c r="J27" s="33" t="s">
        <v>21</v>
      </c>
      <c r="K27" s="25"/>
      <c r="L27" s="25"/>
      <c r="M27" s="25"/>
    </row>
    <row r="28" spans="1:1584" ht="135" x14ac:dyDescent="0.25">
      <c r="A28" s="48"/>
      <c r="B28" s="51"/>
      <c r="C28" s="22" t="s">
        <v>94</v>
      </c>
      <c r="D28" s="20" t="s">
        <v>26</v>
      </c>
      <c r="E28" s="22" t="s">
        <v>103</v>
      </c>
      <c r="F28" s="7">
        <v>0</v>
      </c>
      <c r="G28" s="7">
        <v>0</v>
      </c>
      <c r="H28" s="7">
        <v>0</v>
      </c>
      <c r="I28" s="14" t="s">
        <v>82</v>
      </c>
      <c r="J28" s="14" t="s">
        <v>89</v>
      </c>
    </row>
    <row r="29" spans="1:1584" ht="141" customHeight="1" x14ac:dyDescent="0.25">
      <c r="A29" s="48"/>
      <c r="B29" s="51"/>
      <c r="C29" s="22" t="s">
        <v>110</v>
      </c>
      <c r="D29" s="20" t="s">
        <v>26</v>
      </c>
      <c r="E29" s="22" t="s">
        <v>104</v>
      </c>
      <c r="F29" s="7">
        <v>62264</v>
      </c>
      <c r="G29" s="7">
        <v>64774</v>
      </c>
      <c r="H29" s="7">
        <v>70105</v>
      </c>
      <c r="I29" s="34" t="s">
        <v>82</v>
      </c>
      <c r="J29" s="14" t="s">
        <v>89</v>
      </c>
      <c r="K29" s="9"/>
      <c r="L29" s="9"/>
      <c r="M29" s="9"/>
    </row>
    <row r="30" spans="1:1584" ht="228.75" customHeight="1" x14ac:dyDescent="0.25">
      <c r="A30" s="48"/>
      <c r="B30" s="51"/>
      <c r="C30" s="22" t="s">
        <v>93</v>
      </c>
      <c r="D30" s="20" t="s">
        <v>26</v>
      </c>
      <c r="E30" s="22" t="s">
        <v>46</v>
      </c>
      <c r="F30" s="7">
        <v>20915</v>
      </c>
      <c r="G30" s="7">
        <v>23537</v>
      </c>
      <c r="H30" s="7">
        <v>25474</v>
      </c>
      <c r="I30" s="34" t="s">
        <v>82</v>
      </c>
      <c r="J30" s="14" t="s">
        <v>89</v>
      </c>
      <c r="K30" s="9"/>
      <c r="L30" s="9"/>
      <c r="M30" s="9"/>
    </row>
    <row r="31" spans="1:1584" ht="135" x14ac:dyDescent="0.25">
      <c r="A31" s="48"/>
      <c r="B31" s="51"/>
      <c r="C31" s="22" t="s">
        <v>91</v>
      </c>
      <c r="D31" s="20" t="s">
        <v>26</v>
      </c>
      <c r="E31" s="22" t="s">
        <v>47</v>
      </c>
      <c r="F31" s="7">
        <v>1719</v>
      </c>
      <c r="G31" s="7">
        <v>2090</v>
      </c>
      <c r="H31" s="7">
        <v>2262</v>
      </c>
      <c r="I31" s="14" t="s">
        <v>82</v>
      </c>
      <c r="J31" s="14" t="s">
        <v>89</v>
      </c>
    </row>
    <row r="32" spans="1:1584" ht="150" x14ac:dyDescent="0.25">
      <c r="A32" s="48"/>
      <c r="B32" s="51"/>
      <c r="C32" s="22" t="s">
        <v>90</v>
      </c>
      <c r="D32" s="20" t="s">
        <v>26</v>
      </c>
      <c r="E32" s="22" t="s">
        <v>92</v>
      </c>
      <c r="F32" s="7">
        <v>247</v>
      </c>
      <c r="G32" s="7">
        <v>783</v>
      </c>
      <c r="H32" s="7" t="s">
        <v>21</v>
      </c>
      <c r="I32" s="14" t="s">
        <v>82</v>
      </c>
      <c r="J32" s="14" t="s">
        <v>89</v>
      </c>
    </row>
    <row r="33" spans="1:224" ht="135" x14ac:dyDescent="0.25">
      <c r="A33" s="48"/>
      <c r="B33" s="51"/>
      <c r="C33" s="22" t="s">
        <v>107</v>
      </c>
      <c r="D33" s="20" t="s">
        <v>39</v>
      </c>
      <c r="E33" s="22" t="s">
        <v>95</v>
      </c>
      <c r="F33" s="7" t="s">
        <v>21</v>
      </c>
      <c r="G33" s="7">
        <v>7318</v>
      </c>
      <c r="H33" s="7">
        <v>7920</v>
      </c>
      <c r="I33" s="14" t="s">
        <v>82</v>
      </c>
      <c r="J33" s="14" t="s">
        <v>88</v>
      </c>
    </row>
    <row r="34" spans="1:224" ht="135" x14ac:dyDescent="0.25">
      <c r="A34" s="48"/>
      <c r="B34" s="51"/>
      <c r="C34" s="22" t="s">
        <v>106</v>
      </c>
      <c r="D34" s="20" t="s">
        <v>39</v>
      </c>
      <c r="E34" s="22" t="s">
        <v>45</v>
      </c>
      <c r="F34" s="7">
        <v>15</v>
      </c>
      <c r="G34" s="7">
        <v>79</v>
      </c>
      <c r="H34" s="7">
        <v>85</v>
      </c>
      <c r="I34" s="14" t="s">
        <v>82</v>
      </c>
      <c r="J34" s="14" t="s">
        <v>77</v>
      </c>
    </row>
    <row r="35" spans="1:224" s="26" customFormat="1" ht="14.25" customHeight="1" x14ac:dyDescent="0.2">
      <c r="A35" s="48"/>
      <c r="B35" s="51"/>
      <c r="C35" s="38" t="s">
        <v>6</v>
      </c>
      <c r="D35" s="38"/>
      <c r="E35" s="38"/>
      <c r="F35" s="24">
        <f>F28+F29+F30+F31+F32+F34</f>
        <v>85160</v>
      </c>
      <c r="G35" s="24">
        <f>G28+G29+G30+G31+G32+G33+G34</f>
        <v>98581</v>
      </c>
      <c r="H35" s="24">
        <f>H28+H29+H30+H31+H33+H34</f>
        <v>105846</v>
      </c>
      <c r="I35" s="33" t="s">
        <v>21</v>
      </c>
      <c r="J35" s="33" t="s">
        <v>21</v>
      </c>
      <c r="K35" s="25"/>
      <c r="L35" s="25"/>
      <c r="M35" s="25"/>
    </row>
    <row r="36" spans="1:224" s="26" customFormat="1" ht="14.25" customHeight="1" x14ac:dyDescent="0.2">
      <c r="A36" s="49"/>
      <c r="B36" s="52"/>
      <c r="C36" s="38" t="s">
        <v>14</v>
      </c>
      <c r="D36" s="38"/>
      <c r="E36" s="38"/>
      <c r="F36" s="24">
        <f>F27+F35</f>
        <v>88719</v>
      </c>
      <c r="G36" s="24">
        <f>G27+G35</f>
        <v>102216</v>
      </c>
      <c r="H36" s="24">
        <f>H27+H35</f>
        <v>109780</v>
      </c>
      <c r="I36" s="33" t="s">
        <v>21</v>
      </c>
      <c r="J36" s="33" t="s">
        <v>21</v>
      </c>
      <c r="K36" s="25"/>
      <c r="L36" s="25"/>
      <c r="M36" s="25"/>
    </row>
    <row r="37" spans="1:224" ht="135" x14ac:dyDescent="0.25">
      <c r="A37" s="36">
        <v>4</v>
      </c>
      <c r="B37" s="37" t="s">
        <v>37</v>
      </c>
      <c r="C37" s="22" t="s">
        <v>24</v>
      </c>
      <c r="D37" s="22" t="s">
        <v>30</v>
      </c>
      <c r="E37" s="22" t="s">
        <v>48</v>
      </c>
      <c r="F37" s="7">
        <v>50721</v>
      </c>
      <c r="G37" s="7">
        <v>69336</v>
      </c>
      <c r="H37" s="7">
        <v>75042</v>
      </c>
      <c r="I37" s="14" t="s">
        <v>82</v>
      </c>
      <c r="J37" s="14" t="s">
        <v>88</v>
      </c>
    </row>
    <row r="38" spans="1:224" ht="269.25" customHeight="1" x14ac:dyDescent="0.25">
      <c r="A38" s="36"/>
      <c r="B38" s="37"/>
      <c r="C38" s="23" t="s">
        <v>31</v>
      </c>
      <c r="D38" s="23" t="s">
        <v>60</v>
      </c>
      <c r="E38" s="22" t="s">
        <v>51</v>
      </c>
      <c r="F38" s="7">
        <v>149709</v>
      </c>
      <c r="G38" s="7" t="s">
        <v>21</v>
      </c>
      <c r="H38" s="7" t="s">
        <v>21</v>
      </c>
      <c r="I38" s="14" t="s">
        <v>82</v>
      </c>
      <c r="J38" s="14" t="s">
        <v>72</v>
      </c>
    </row>
    <row r="39" spans="1:224" ht="210" x14ac:dyDescent="0.25">
      <c r="A39" s="36"/>
      <c r="B39" s="37"/>
      <c r="C39" s="23" t="s">
        <v>32</v>
      </c>
      <c r="D39" s="23" t="s">
        <v>74</v>
      </c>
      <c r="E39" s="22" t="s">
        <v>49</v>
      </c>
      <c r="F39" s="7">
        <v>4882</v>
      </c>
      <c r="G39" s="7">
        <v>6243</v>
      </c>
      <c r="H39" s="7">
        <v>6757</v>
      </c>
      <c r="I39" s="14" t="s">
        <v>82</v>
      </c>
      <c r="J39" s="14" t="s">
        <v>88</v>
      </c>
    </row>
    <row r="40" spans="1:224" ht="255" x14ac:dyDescent="0.25">
      <c r="A40" s="36"/>
      <c r="B40" s="37"/>
      <c r="C40" s="23" t="s">
        <v>78</v>
      </c>
      <c r="D40" s="23" t="s">
        <v>73</v>
      </c>
      <c r="E40" s="22" t="s">
        <v>75</v>
      </c>
      <c r="F40" s="7">
        <v>41087</v>
      </c>
      <c r="G40" s="7">
        <v>55234</v>
      </c>
      <c r="H40" s="7">
        <v>59780</v>
      </c>
      <c r="I40" s="14" t="s">
        <v>82</v>
      </c>
      <c r="J40" s="14" t="s">
        <v>88</v>
      </c>
    </row>
    <row r="41" spans="1:224" ht="165" x14ac:dyDescent="0.25">
      <c r="A41" s="36"/>
      <c r="B41" s="37"/>
      <c r="C41" s="23" t="s">
        <v>55</v>
      </c>
      <c r="D41" s="23" t="s">
        <v>16</v>
      </c>
      <c r="E41" s="22" t="s">
        <v>105</v>
      </c>
      <c r="F41" s="7">
        <v>4703</v>
      </c>
      <c r="G41" s="7">
        <v>4381</v>
      </c>
      <c r="H41" s="7">
        <v>4752</v>
      </c>
      <c r="I41" s="14" t="s">
        <v>82</v>
      </c>
      <c r="J41" s="14" t="s">
        <v>89</v>
      </c>
    </row>
    <row r="42" spans="1:224" s="26" customFormat="1" ht="14.25" x14ac:dyDescent="0.2">
      <c r="A42" s="36"/>
      <c r="B42" s="37"/>
      <c r="C42" s="38" t="s">
        <v>56</v>
      </c>
      <c r="D42" s="38"/>
      <c r="E42" s="38"/>
      <c r="F42" s="28">
        <f>F37+F38+F39+F40+F41</f>
        <v>251102</v>
      </c>
      <c r="G42" s="28">
        <f>G37+G39+G40+G41</f>
        <v>135194</v>
      </c>
      <c r="H42" s="28">
        <f>H37+H39+H40+H41</f>
        <v>146331</v>
      </c>
      <c r="I42" s="33" t="s">
        <v>21</v>
      </c>
      <c r="J42" s="33" t="s">
        <v>21</v>
      </c>
      <c r="K42" s="25"/>
      <c r="L42" s="25"/>
      <c r="M42" s="25"/>
    </row>
    <row r="43" spans="1:224" ht="135" x14ac:dyDescent="0.25">
      <c r="A43" s="36">
        <v>5</v>
      </c>
      <c r="B43" s="37" t="s">
        <v>38</v>
      </c>
      <c r="C43" s="22" t="s">
        <v>18</v>
      </c>
      <c r="D43" s="22" t="s">
        <v>17</v>
      </c>
      <c r="E43" s="22" t="s">
        <v>50</v>
      </c>
      <c r="F43" s="7">
        <v>0</v>
      </c>
      <c r="G43" s="7">
        <v>0</v>
      </c>
      <c r="H43" s="7">
        <v>0</v>
      </c>
      <c r="I43" s="14" t="s">
        <v>82</v>
      </c>
      <c r="J43" s="14" t="s">
        <v>88</v>
      </c>
    </row>
    <row r="44" spans="1:224" s="26" customFormat="1" ht="14.25" customHeight="1" x14ac:dyDescent="0.2">
      <c r="A44" s="36"/>
      <c r="B44" s="37"/>
      <c r="C44" s="38" t="s">
        <v>57</v>
      </c>
      <c r="D44" s="38"/>
      <c r="E44" s="38"/>
      <c r="F44" s="24">
        <f>F43</f>
        <v>0</v>
      </c>
      <c r="G44" s="24">
        <f t="shared" ref="G44:H44" si="1">G43</f>
        <v>0</v>
      </c>
      <c r="H44" s="24">
        <f t="shared" si="1"/>
        <v>0</v>
      </c>
      <c r="I44" s="33" t="s">
        <v>21</v>
      </c>
      <c r="J44" s="33" t="s">
        <v>21</v>
      </c>
      <c r="K44" s="25"/>
      <c r="L44" s="25"/>
      <c r="M44" s="25"/>
    </row>
    <row r="45" spans="1:224" s="27" customFormat="1" ht="14.25" x14ac:dyDescent="0.2">
      <c r="A45" s="36"/>
      <c r="B45" s="37"/>
      <c r="C45" s="38" t="s">
        <v>58</v>
      </c>
      <c r="D45" s="38"/>
      <c r="E45" s="38"/>
      <c r="F45" s="24">
        <f>F12+F23+F36+F42+F44</f>
        <v>804547</v>
      </c>
      <c r="G45" s="24">
        <f>G12+G23+G36+G42+G44</f>
        <v>712991</v>
      </c>
      <c r="H45" s="24">
        <f>H12+H23+H36+H42+H44</f>
        <v>689945</v>
      </c>
      <c r="I45" s="33" t="s">
        <v>21</v>
      </c>
      <c r="J45" s="33" t="s">
        <v>21</v>
      </c>
      <c r="K45" s="35"/>
      <c r="L45" s="25"/>
      <c r="M45" s="25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</row>
  </sheetData>
  <mergeCells count="27">
    <mergeCell ref="A24:A36"/>
    <mergeCell ref="B24:B36"/>
    <mergeCell ref="A2:J2"/>
    <mergeCell ref="A4:A5"/>
    <mergeCell ref="B4:B5"/>
    <mergeCell ref="C4:C5"/>
    <mergeCell ref="D4:D5"/>
    <mergeCell ref="E4:E5"/>
    <mergeCell ref="C36:E36"/>
    <mergeCell ref="I4:I5"/>
    <mergeCell ref="J4:J5"/>
    <mergeCell ref="I3:J3"/>
    <mergeCell ref="F4:H4"/>
    <mergeCell ref="A7:A12"/>
    <mergeCell ref="A13:A23"/>
    <mergeCell ref="B37:B42"/>
    <mergeCell ref="C42:E42"/>
    <mergeCell ref="C44:E44"/>
    <mergeCell ref="B43:B45"/>
    <mergeCell ref="C45:E45"/>
    <mergeCell ref="B7:B12"/>
    <mergeCell ref="B13:B23"/>
    <mergeCell ref="C12:E12"/>
    <mergeCell ref="A37:A42"/>
    <mergeCell ref="C35:E35"/>
    <mergeCell ref="A43:A45"/>
    <mergeCell ref="C27:E27"/>
  </mergeCells>
  <pageMargins left="0.15748031496062992" right="0.15748031496062992" top="0.74803149606299213" bottom="0.31496062992125984" header="0.31496062992125984" footer="0.15748031496062992"/>
  <pageSetup paperSize="9" scale="68" fitToHeight="0" orientation="landscape" horizontalDpi="4294967294" verticalDpi="4294967294" r:id="rId1"/>
  <headerFooter>
    <oddHeader>&amp;C&amp;P</oddHeader>
  </headerFooter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'2020'!Заголовки_для_печати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Метелева Ольга Владимировна</dc:creator>
  <cp:lastModifiedBy>Мореплавцева Марина Леонидовна</cp:lastModifiedBy>
  <cp:lastPrinted>2024-08-06T14:15:28Z</cp:lastPrinted>
  <dcterms:created xsi:type="dcterms:W3CDTF">2018-02-27T05:58:25Z</dcterms:created>
  <dcterms:modified xsi:type="dcterms:W3CDTF">2024-08-06T14:15:55Z</dcterms:modified>
</cp:coreProperties>
</file>