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J227" i="1" l="1"/>
  <c r="D225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X126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L233" i="1" s="1"/>
  <c r="L235" i="1" s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E233" i="1" l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27" i="1" l="1"/>
  <c r="D227" i="1" s="1"/>
  <c r="D159" i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<sst xmlns="http://schemas.openxmlformats.org/spreadsheetml/2006/main" count="275" uniqueCount="219">
  <si>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</si>
  <si>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</si>
  <si>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</si>
  <si>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</si>
  <si>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</si>
  <si>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</si>
  <si>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</si>
  <si>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</si>
  <si>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</si>
  <si>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</si>
  <si>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</si>
  <si>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</si>
  <si>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</si>
  <si>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</si>
  <si>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</si>
  <si>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</si>
  <si>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</si>
  <si>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</si>
  <si>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</si>
  <si>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</si>
  <si>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</si>
  <si>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</si>
  <si>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</si>
  <si>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</si>
  <si>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</si>
  <si>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</si>
  <si>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</si>
  <si>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</si>
  <si>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</si>
  <si>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</si>
  <si>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</si>
  <si>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</si>
  <si>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</si>
  <si>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</si>
  <si>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</si>
  <si>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</si>
  <si>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</si>
  <si>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</si>
  <si>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</si>
  <si>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</si>
  <si>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</si>
  <si>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</si>
  <si>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</si>
  <si>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</si>
  <si>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</si>
  <si>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</si>
  <si>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</si>
  <si>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</si>
  <si>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</si>
  <si>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</si>
  <si>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</si>
  <si>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</si>
  <si>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</si>
  <si>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</si>
  <si>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</si>
  <si>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</si>
  <si>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</si>
  <si>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</si>
  <si>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</si>
  <si>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</si>
  <si>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</si>
  <si>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</si>
  <si>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</si>
  <si>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</si>
  <si>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</si>
  <si>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</si>
  <si>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</si>
  <si>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</si>
  <si>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</si>
  <si>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</si>
  <si>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</si>
  <si>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</si>
  <si>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</si>
  <si>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</si>
  <si>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</si>
  <si>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</si>
  <si>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</si>
  <si>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</si>
  <si>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</si>
  <si>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</si>
  <si>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</si>
  <si>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</si>
  <si>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</si>
  <si>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</si>
  <si>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</si>
  <si>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</si>
  <si>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</si>
  <si>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</si>
  <si>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</si>
  <si>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</si>
  <si>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</si>
  <si>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</si>
  <si>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</si>
  <si>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</si>
  <si>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</si>
  <si>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</si>
  <si>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</si>
  <si>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</si>
  <si>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</si>
  <si>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</si>
  <si>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</si>
  <si>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</si>
  <si>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</si>
  <si>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</si>
  <si>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</si>
  <si>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</si>
  <si>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</si>
  <si>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</si>
  <si>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</si>
  <si>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</si>
  <si>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</si>
  <si>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</si>
  <si>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</si>
  <si>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</si>
  <si>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</si>
  <si>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</si>
  <si>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</si>
  <si>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</si>
  <si>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</si>
  <si>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</si>
  <si>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</si>
  <si>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</si>
  <si>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</si>
  <si>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</si>
  <si>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</si>
  <si>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</si>
  <si>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</si>
  <si>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</si>
  <si>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</si>
  <si>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</si>
  <si>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</si>
  <si>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</si>
  <si>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</si>
  <si>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</si>
  <si>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</si>
  <si>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</si>
  <si>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</si>
  <si>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</si>
  <si>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</si>
  <si>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</si>
  <si>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</si>
  <si>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</si>
  <si>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</si>
  <si>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</si>
  <si>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</si>
  <si>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</si>
  <si>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</si>
  <si>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</si>
  <si>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</si>
  <si>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</si>
  <si>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</si>
  <si>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</si>
  <si>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</si>
  <si>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</si>
  <si>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</si>
  <si>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</si>
  <si>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</si>
  <si>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</si>
  <si>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</si>
  <si>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</si>
  <si>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</si>
  <si>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</si>
  <si>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</si>
  <si>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</si>
  <si>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</si>
  <si>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</si>
  <si>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</si>
  <si>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</si>
  <si>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</si>
  <si>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</si>
  <si>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</si>
  <si>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</si>
  <si>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</si>
  <si>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</si>
  <si>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</si>
  <si>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</si>
  <si>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</si>
  <si>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</si>
  <si>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</si>
  <si>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</si>
  <si>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</si>
  <si>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</si>
  <si>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</si>
  <si>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</si>
  <si>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</si>
  <si>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</si>
  <si>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</si>
  <si>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</si>
  <si>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</si>
  <si>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</si>
  <si>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</si>
  <si>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</si>
  <si>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</si>
  <si>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</si>
  <si>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</si>
  <si>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</si>
  <si>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</si>
  <si>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</si>
  <si>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</si>
  <si>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</si>
  <si>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</si>
  <si>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</si>
  <si>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</si>
  <si>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</si>
  <si>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</si>
  <si>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</si>
  <si>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</si>
  <si>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</si>
  <si>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</si>
  <si>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</si>
  <si>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</si>
  <si>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</si>
  <si>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</si>
  <si>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</si>
  <si>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</si>
  <si>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</si>
  <si>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</si>
  <si>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</si>
  <si>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10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</si>
</sst>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thickBot="1" x14ac:dyDescent="0.3">
      <c r="A2" s="170" t="s">
        <v>218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1" t="s">
        <v>3</v>
      </c>
      <c r="B4" s="174" t="s">
        <v>210</v>
      </c>
      <c r="C4" s="167" t="s">
        <v>211</v>
      </c>
      <c r="D4" s="167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72"/>
      <c r="B5" s="175"/>
      <c r="C5" s="168"/>
      <c r="D5" s="168"/>
      <c r="E5" s="165" t="s">
        <v>5</v>
      </c>
      <c r="F5" s="165" t="s">
        <v>6</v>
      </c>
      <c r="G5" s="165" t="s">
        <v>7</v>
      </c>
      <c r="H5" s="165" t="s">
        <v>8</v>
      </c>
      <c r="I5" s="165" t="s">
        <v>9</v>
      </c>
      <c r="J5" s="165" t="s">
        <v>10</v>
      </c>
      <c r="K5" s="165" t="s">
        <v>11</v>
      </c>
      <c r="L5" s="165" t="s">
        <v>12</v>
      </c>
      <c r="M5" s="165" t="s">
        <v>13</v>
      </c>
      <c r="N5" s="165" t="s">
        <v>14</v>
      </c>
      <c r="O5" s="165" t="s">
        <v>15</v>
      </c>
      <c r="P5" s="165" t="s">
        <v>16</v>
      </c>
      <c r="Q5" s="165" t="s">
        <v>17</v>
      </c>
      <c r="R5" s="165" t="s">
        <v>18</v>
      </c>
      <c r="S5" s="165" t="s">
        <v>19</v>
      </c>
      <c r="T5" s="165" t="s">
        <v>20</v>
      </c>
      <c r="U5" s="165" t="s">
        <v>21</v>
      </c>
      <c r="V5" s="165" t="s">
        <v>22</v>
      </c>
      <c r="W5" s="165" t="s">
        <v>23</v>
      </c>
      <c r="X5" s="165" t="s">
        <v>24</v>
      </c>
      <c r="Y5" s="165" t="s">
        <v>25</v>
      </c>
    </row>
    <row r="6" spans="1:26" s="2" customFormat="1" ht="69.75" customHeight="1" thickBot="1" x14ac:dyDescent="0.3">
      <c r="A6" s="173"/>
      <c r="B6" s="176"/>
      <c r="C6" s="169"/>
      <c r="D6" s="169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5">
        <f t="shared" si="1"/>
        <v>1.8017408123791103</v>
      </c>
      <c r="F9" s="135">
        <f t="shared" si="1"/>
        <v>1.0771388499298737</v>
      </c>
      <c r="G9" s="135">
        <f t="shared" si="1"/>
        <v>1.0081546360616127</v>
      </c>
      <c r="H9" s="135">
        <f t="shared" si="1"/>
        <v>1</v>
      </c>
      <c r="I9" s="135">
        <f t="shared" si="1"/>
        <v>1</v>
      </c>
      <c r="J9" s="135">
        <f t="shared" si="1"/>
        <v>1.1718701700154559</v>
      </c>
      <c r="K9" s="135">
        <f t="shared" si="1"/>
        <v>1.0022573363431151</v>
      </c>
      <c r="L9" s="135">
        <f t="shared" si="1"/>
        <v>1.0073397780164697</v>
      </c>
      <c r="M9" s="135">
        <f t="shared" si="1"/>
        <v>1.3853572994300745</v>
      </c>
      <c r="N9" s="135">
        <f t="shared" si="1"/>
        <v>1.199421965317919</v>
      </c>
      <c r="O9" s="135">
        <f t="shared" si="1"/>
        <v>1.0943635212159595</v>
      </c>
      <c r="P9" s="135">
        <f t="shared" si="1"/>
        <v>1</v>
      </c>
      <c r="Q9" s="135">
        <f t="shared" si="1"/>
        <v>1.5239628040057225</v>
      </c>
      <c r="R9" s="135">
        <f t="shared" si="1"/>
        <v>1</v>
      </c>
      <c r="S9" s="135">
        <f t="shared" si="1"/>
        <v>1.0346983432322601</v>
      </c>
      <c r="T9" s="135">
        <f t="shared" si="1"/>
        <v>0.99185946872322195</v>
      </c>
      <c r="U9" s="135">
        <f t="shared" si="1"/>
        <v>1</v>
      </c>
      <c r="V9" s="135">
        <f t="shared" si="1"/>
        <v>1</v>
      </c>
      <c r="W9" s="135">
        <f t="shared" si="1"/>
        <v>1.1708222811671087</v>
      </c>
      <c r="X9" s="135">
        <f t="shared" si="1"/>
        <v>1.0715178794698674</v>
      </c>
      <c r="Y9" s="135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5">
        <f>E10/E8</f>
        <v>1</v>
      </c>
      <c r="F11" s="135">
        <f>F10/F8</f>
        <v>0.95833333333333337</v>
      </c>
      <c r="G11" s="135">
        <f t="shared" ref="G11:Y11" si="2">G10/G8</f>
        <v>1</v>
      </c>
      <c r="H11" s="135">
        <v>0.99</v>
      </c>
      <c r="I11" s="135">
        <f t="shared" si="2"/>
        <v>1</v>
      </c>
      <c r="J11" s="135">
        <f t="shared" si="2"/>
        <v>1</v>
      </c>
      <c r="K11" s="135">
        <v>1</v>
      </c>
      <c r="L11" s="135">
        <v>0.99</v>
      </c>
      <c r="M11" s="135">
        <f t="shared" si="2"/>
        <v>1</v>
      </c>
      <c r="N11" s="135">
        <f t="shared" si="2"/>
        <v>0.97590361445783136</v>
      </c>
      <c r="O11" s="135">
        <v>0.98</v>
      </c>
      <c r="P11" s="135">
        <f t="shared" si="2"/>
        <v>1</v>
      </c>
      <c r="Q11" s="135">
        <v>0.998</v>
      </c>
      <c r="R11" s="135">
        <f t="shared" si="2"/>
        <v>1</v>
      </c>
      <c r="S11" s="135">
        <f t="shared" si="2"/>
        <v>1.0001208459214501</v>
      </c>
      <c r="T11" s="135">
        <v>0.93</v>
      </c>
      <c r="U11" s="135">
        <v>1</v>
      </c>
      <c r="V11" s="135">
        <v>1</v>
      </c>
      <c r="W11" s="135">
        <f t="shared" si="2"/>
        <v>1</v>
      </c>
      <c r="X11" s="135">
        <f t="shared" si="2"/>
        <v>1</v>
      </c>
      <c r="Y11" s="135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6">
        <v>110</v>
      </c>
      <c r="F12" s="136">
        <v>830</v>
      </c>
      <c r="G12" s="136">
        <v>3010</v>
      </c>
      <c r="H12" s="136">
        <v>2395</v>
      </c>
      <c r="I12" s="136">
        <v>873</v>
      </c>
      <c r="J12" s="136">
        <v>3250</v>
      </c>
      <c r="K12" s="136">
        <v>780</v>
      </c>
      <c r="L12" s="136">
        <v>681</v>
      </c>
      <c r="M12" s="136">
        <v>725</v>
      </c>
      <c r="N12" s="136">
        <v>525</v>
      </c>
      <c r="O12" s="136">
        <v>860</v>
      </c>
      <c r="P12" s="136">
        <v>920</v>
      </c>
      <c r="Q12" s="136">
        <v>1513</v>
      </c>
      <c r="R12" s="136"/>
      <c r="S12" s="136">
        <v>1662</v>
      </c>
      <c r="T12" s="136">
        <v>675</v>
      </c>
      <c r="U12" s="136">
        <v>1620</v>
      </c>
      <c r="V12" s="136">
        <v>534</v>
      </c>
      <c r="W12" s="136">
        <v>1349</v>
      </c>
      <c r="X12" s="136">
        <v>4370</v>
      </c>
      <c r="Y12" s="136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184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158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8">
        <v>7260</v>
      </c>
      <c r="G41" s="138">
        <v>15601</v>
      </c>
      <c r="H41" s="138">
        <v>13502</v>
      </c>
      <c r="I41" s="138">
        <v>6156</v>
      </c>
      <c r="J41" s="138">
        <v>15698</v>
      </c>
      <c r="K41" s="138">
        <v>7757</v>
      </c>
      <c r="L41" s="138">
        <v>11282</v>
      </c>
      <c r="M41" s="138">
        <v>10636</v>
      </c>
      <c r="N41" s="138">
        <v>3724</v>
      </c>
      <c r="O41" s="138">
        <v>6680</v>
      </c>
      <c r="P41" s="138">
        <v>9900</v>
      </c>
      <c r="Q41" s="138">
        <v>13435</v>
      </c>
      <c r="R41" s="138">
        <v>12998</v>
      </c>
      <c r="S41" s="138">
        <v>11222</v>
      </c>
      <c r="T41" s="138">
        <v>9728</v>
      </c>
      <c r="U41" s="138">
        <v>9102</v>
      </c>
      <c r="V41" s="138">
        <v>4626.5</v>
      </c>
      <c r="W41" s="138">
        <v>8736</v>
      </c>
      <c r="X41" s="138">
        <v>18395</v>
      </c>
      <c r="Y41" s="138">
        <v>10275</v>
      </c>
      <c r="Z41" s="129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39">
        <v>180</v>
      </c>
      <c r="F53" s="139">
        <v>130</v>
      </c>
      <c r="G53" s="31">
        <v>802</v>
      </c>
      <c r="H53" s="31">
        <v>367</v>
      </c>
      <c r="I53" s="139">
        <v>10</v>
      </c>
      <c r="J53" s="139">
        <v>150</v>
      </c>
      <c r="K53" s="31">
        <v>505</v>
      </c>
      <c r="L53" s="31">
        <v>767</v>
      </c>
      <c r="M53" s="31">
        <v>250</v>
      </c>
      <c r="N53" s="139">
        <v>30</v>
      </c>
      <c r="O53" s="139">
        <v>180</v>
      </c>
      <c r="P53" s="139">
        <v>291</v>
      </c>
      <c r="Q53" s="139">
        <v>12</v>
      </c>
      <c r="R53" s="139">
        <v>400</v>
      </c>
      <c r="S53" s="139">
        <v>154</v>
      </c>
      <c r="T53" s="31">
        <v>60</v>
      </c>
      <c r="U53" s="31">
        <v>105</v>
      </c>
      <c r="V53" s="31">
        <v>20</v>
      </c>
      <c r="W53" s="31">
        <v>355</v>
      </c>
      <c r="X53" s="139">
        <v>366</v>
      </c>
      <c r="Y53" s="140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1">
        <v>180</v>
      </c>
      <c r="F54" s="141">
        <v>150</v>
      </c>
      <c r="G54" s="142">
        <v>802</v>
      </c>
      <c r="H54" s="142">
        <v>359</v>
      </c>
      <c r="I54" s="142">
        <v>52</v>
      </c>
      <c r="J54" s="142">
        <v>150</v>
      </c>
      <c r="K54" s="142">
        <v>566</v>
      </c>
      <c r="L54" s="142">
        <v>709</v>
      </c>
      <c r="M54" s="142">
        <v>244.25</v>
      </c>
      <c r="N54" s="141">
        <v>30</v>
      </c>
      <c r="O54" s="142">
        <v>217.5</v>
      </c>
      <c r="P54" s="142">
        <v>315</v>
      </c>
      <c r="Q54" s="142">
        <v>13</v>
      </c>
      <c r="R54" s="141">
        <v>401.5</v>
      </c>
      <c r="S54" s="142">
        <v>156.5</v>
      </c>
      <c r="T54" s="142">
        <v>60</v>
      </c>
      <c r="U54" s="142">
        <v>95</v>
      </c>
      <c r="V54" s="142">
        <v>41.4</v>
      </c>
      <c r="W54" s="142">
        <v>253</v>
      </c>
      <c r="X54" s="142">
        <v>366</v>
      </c>
      <c r="Y54" s="142"/>
      <c r="Z54" s="19"/>
    </row>
    <row r="55" spans="1:26" s="130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3">
        <f t="shared" ref="E55:X55" si="17">E54/E53</f>
        <v>1</v>
      </c>
      <c r="F55" s="143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3">
        <f t="shared" si="17"/>
        <v>5.2</v>
      </c>
      <c r="J55" s="143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3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3">
        <f t="shared" si="17"/>
        <v>1.0833333333333333</v>
      </c>
      <c r="R55" s="143">
        <f t="shared" si="17"/>
        <v>1.0037499999999999</v>
      </c>
      <c r="S55" s="143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3">
        <f t="shared" si="17"/>
        <v>1</v>
      </c>
      <c r="Y55" s="144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9"/>
      <c r="G56" s="31">
        <v>690</v>
      </c>
      <c r="H56" s="31"/>
      <c r="I56" s="31"/>
      <c r="J56" s="31"/>
      <c r="K56" s="31"/>
      <c r="L56" s="31"/>
      <c r="M56" s="31"/>
      <c r="N56" s="13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152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39">
        <v>25</v>
      </c>
      <c r="F57" s="139">
        <v>100</v>
      </c>
      <c r="G57" s="31">
        <v>82</v>
      </c>
      <c r="H57" s="140"/>
      <c r="I57" s="139">
        <v>16</v>
      </c>
      <c r="J57" s="139">
        <v>10</v>
      </c>
      <c r="K57" s="31">
        <v>118</v>
      </c>
      <c r="L57" s="31">
        <v>75</v>
      </c>
      <c r="M57" s="31">
        <v>50</v>
      </c>
      <c r="N57" s="139">
        <v>4</v>
      </c>
      <c r="O57" s="139">
        <v>35</v>
      </c>
      <c r="P57" s="139">
        <v>97</v>
      </c>
      <c r="Q57" s="140"/>
      <c r="R57" s="139">
        <v>6</v>
      </c>
      <c r="S57" s="139">
        <v>36</v>
      </c>
      <c r="T57" s="31">
        <v>28</v>
      </c>
      <c r="U57" s="31">
        <v>5</v>
      </c>
      <c r="V57" s="31">
        <v>10</v>
      </c>
      <c r="W57" s="31">
        <v>95</v>
      </c>
      <c r="X57" s="139">
        <v>90</v>
      </c>
      <c r="Y57" s="139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5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6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7"/>
      <c r="Q73" s="147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7">
        <v>160</v>
      </c>
      <c r="Q74" s="147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7">
        <v>70</v>
      </c>
      <c r="Q75" s="147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7"/>
      <c r="Q76" s="147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7"/>
      <c r="Q77" s="147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7"/>
      <c r="Q78" s="147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7"/>
      <c r="Q79" s="147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8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0">
        <f>(E42-E87)</f>
        <v>1385</v>
      </c>
      <c r="F86" s="150">
        <f t="shared" ref="F86:Y86" si="24">(F42-F87)</f>
        <v>1000</v>
      </c>
      <c r="G86" s="150">
        <f t="shared" si="24"/>
        <v>101</v>
      </c>
      <c r="H86" s="150">
        <f t="shared" si="24"/>
        <v>2400</v>
      </c>
      <c r="I86" s="150">
        <f t="shared" si="24"/>
        <v>221</v>
      </c>
      <c r="J86" s="150">
        <f t="shared" si="24"/>
        <v>0</v>
      </c>
      <c r="K86" s="150">
        <f t="shared" si="24"/>
        <v>580</v>
      </c>
      <c r="L86" s="150">
        <f t="shared" si="24"/>
        <v>216.95000000000073</v>
      </c>
      <c r="M86" s="150">
        <f t="shared" si="24"/>
        <v>1969</v>
      </c>
      <c r="N86" s="150">
        <f t="shared" si="24"/>
        <v>1014</v>
      </c>
      <c r="O86" s="150">
        <f t="shared" si="24"/>
        <v>1167</v>
      </c>
      <c r="P86" s="150">
        <f t="shared" si="24"/>
        <v>1589</v>
      </c>
      <c r="Q86" s="150">
        <f t="shared" si="24"/>
        <v>1581</v>
      </c>
      <c r="R86" s="150">
        <f t="shared" si="24"/>
        <v>566</v>
      </c>
      <c r="S86" s="150">
        <f t="shared" si="24"/>
        <v>1420</v>
      </c>
      <c r="T86" s="150">
        <f t="shared" si="24"/>
        <v>2518.3000000000002</v>
      </c>
      <c r="U86" s="150">
        <f t="shared" si="24"/>
        <v>0</v>
      </c>
      <c r="V86" s="150">
        <f t="shared" si="24"/>
        <v>919.5</v>
      </c>
      <c r="W86" s="150">
        <f t="shared" si="24"/>
        <v>2839</v>
      </c>
      <c r="X86" s="150">
        <f t="shared" si="24"/>
        <v>240</v>
      </c>
      <c r="Y86" s="150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37"/>
      <c r="F109" s="137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205</v>
      </c>
      <c r="B110" s="89"/>
      <c r="C110" s="18">
        <f t="shared" si="23"/>
        <v>211</v>
      </c>
      <c r="D110" s="14" t="e">
        <f t="shared" si="29"/>
        <v>#DIV/0!</v>
      </c>
      <c r="E110" s="152"/>
      <c r="F110" s="152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172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193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37">
        <v>333</v>
      </c>
      <c r="F116" s="137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181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205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182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37">
        <v>3310</v>
      </c>
      <c r="F124" s="137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205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2"/>
      <c r="F125" s="152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204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145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37">
        <v>48</v>
      </c>
      <c r="F134" s="137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179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180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203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3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8"/>
      <c r="O169" s="153">
        <v>735</v>
      </c>
      <c r="P169" s="153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8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si="56"/>
        <v>40.75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>
        <v>1.5</v>
      </c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56"/>
        <v>47.510000000000005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4</v>
      </c>
      <c r="N194" s="33"/>
      <c r="O194" s="33">
        <v>3</v>
      </c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11.658895705521473</v>
      </c>
      <c r="D196" s="14"/>
      <c r="E196" s="103"/>
      <c r="F196" s="103"/>
      <c r="G196" s="103">
        <f>G194/G192*10</f>
        <v>1.7777777777777779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43.099999999999994</v>
      </c>
      <c r="U196" s="103"/>
      <c r="V196" s="103"/>
      <c r="W196" s="103"/>
      <c r="X196" s="103"/>
      <c r="Y196" s="103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3"/>
      <c r="F197" s="153"/>
      <c r="G197" s="153"/>
      <c r="H197" s="153">
        <v>22</v>
      </c>
      <c r="I197" s="153"/>
      <c r="J197" s="153"/>
      <c r="K197" s="153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3"/>
      <c r="V197" s="153"/>
      <c r="W197" s="153">
        <v>42</v>
      </c>
      <c r="X197" s="153"/>
      <c r="Y197" s="153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3"/>
      <c r="F198" s="153"/>
      <c r="G198" s="103"/>
      <c r="H198" s="153">
        <v>35.200000000000003</v>
      </c>
      <c r="I198" s="153"/>
      <c r="J198" s="153"/>
      <c r="K198" s="153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3"/>
      <c r="V198" s="153"/>
      <c r="W198" s="153">
        <v>85.8</v>
      </c>
      <c r="X198" s="153"/>
      <c r="Y198" s="153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3"/>
      <c r="F199" s="153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3"/>
      <c r="Y199" s="153"/>
    </row>
    <row r="200" spans="1:25" s="111" customFormat="1" ht="30" customHeight="1" x14ac:dyDescent="0.2">
      <c r="A200" s="29" t="s">
        <v>118</v>
      </c>
      <c r="B200" s="22">
        <v>24688</v>
      </c>
      <c r="C200" s="25">
        <f>SUM(E200:Y200)</f>
        <v>30152</v>
      </c>
      <c r="D200" s="14">
        <f t="shared" ref="D200" si="103">C200/B200</f>
        <v>1.2213220998055736</v>
      </c>
      <c r="E200" s="89">
        <v>3700</v>
      </c>
      <c r="F200" s="89">
        <v>1526</v>
      </c>
      <c r="G200" s="89">
        <v>1810</v>
      </c>
      <c r="H200" s="89">
        <v>505</v>
      </c>
      <c r="I200" s="89">
        <v>143</v>
      </c>
      <c r="J200" s="89">
        <v>3980</v>
      </c>
      <c r="K200" s="89">
        <v>860</v>
      </c>
      <c r="L200" s="89"/>
      <c r="M200" s="89"/>
      <c r="N200" s="89">
        <v>570</v>
      </c>
      <c r="O200" s="89">
        <v>388</v>
      </c>
      <c r="P200" s="89"/>
      <c r="Q200" s="89">
        <v>4469</v>
      </c>
      <c r="R200" s="89">
        <v>1524</v>
      </c>
      <c r="S200" s="89">
        <v>4189</v>
      </c>
      <c r="T200" s="89">
        <v>350</v>
      </c>
      <c r="U200" s="89">
        <v>1590</v>
      </c>
      <c r="V200" s="89">
        <v>890</v>
      </c>
      <c r="W200" s="89">
        <v>993</v>
      </c>
      <c r="X200" s="89">
        <v>1385</v>
      </c>
      <c r="Y200" s="89">
        <v>1280</v>
      </c>
    </row>
    <row r="201" spans="1:25" s="44" customFormat="1" ht="30" hidden="1" customHeight="1" x14ac:dyDescent="0.2">
      <c r="A201" s="12" t="s">
        <v>119</v>
      </c>
      <c r="B201" s="79">
        <f>B200/B203</f>
        <v>0.23512380952380951</v>
      </c>
      <c r="C201" s="79">
        <f>C200/C203</f>
        <v>0.28716190476190478</v>
      </c>
      <c r="D201" s="14">
        <f t="shared" ref="D201:D226" si="104">C201/B201</f>
        <v>1.2213220998055738</v>
      </c>
      <c r="E201" s="88">
        <f>E200/E203</f>
        <v>0.49684436685913791</v>
      </c>
      <c r="F201" s="88">
        <f t="shared" ref="F201:Y201" si="105">F200/F203</f>
        <v>0.37347038668624571</v>
      </c>
      <c r="G201" s="88">
        <f t="shared" si="105"/>
        <v>0.3293903548680619</v>
      </c>
      <c r="H201" s="88">
        <f>H200/H203</f>
        <v>7.4264705882352941E-2</v>
      </c>
      <c r="I201" s="88">
        <f t="shared" si="105"/>
        <v>4.2420646692376149E-2</v>
      </c>
      <c r="J201" s="88">
        <f t="shared" si="105"/>
        <v>0.6745762711864407</v>
      </c>
      <c r="K201" s="88">
        <f t="shared" si="105"/>
        <v>0.20004652244708071</v>
      </c>
      <c r="L201" s="88">
        <f t="shared" si="105"/>
        <v>0</v>
      </c>
      <c r="M201" s="88">
        <f t="shared" si="105"/>
        <v>0</v>
      </c>
      <c r="N201" s="88">
        <f t="shared" si="105"/>
        <v>0.25572005383580082</v>
      </c>
      <c r="O201" s="88">
        <f t="shared" si="105"/>
        <v>0.11411764705882353</v>
      </c>
      <c r="P201" s="88">
        <f t="shared" si="105"/>
        <v>0</v>
      </c>
      <c r="Q201" s="88">
        <f t="shared" si="105"/>
        <v>0.62503496503496503</v>
      </c>
      <c r="R201" s="88">
        <f t="shared" si="105"/>
        <v>0.29829712272460362</v>
      </c>
      <c r="S201" s="88">
        <f t="shared" si="105"/>
        <v>0.54665274696594024</v>
      </c>
      <c r="T201" s="88">
        <f t="shared" si="105"/>
        <v>8.5679314565483472E-2</v>
      </c>
      <c r="U201" s="88">
        <f t="shared" si="105"/>
        <v>0.48284239295475251</v>
      </c>
      <c r="V201" s="88">
        <f t="shared" si="105"/>
        <v>0.40454545454545454</v>
      </c>
      <c r="W201" s="88">
        <f t="shared" si="105"/>
        <v>0.16278688524590165</v>
      </c>
      <c r="X201" s="88">
        <f t="shared" si="105"/>
        <v>0.20069555136936676</v>
      </c>
      <c r="Y201" s="88">
        <f t="shared" si="105"/>
        <v>0.4495960660344222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85820.975999999995</v>
      </c>
      <c r="D209" s="14">
        <f t="shared" si="104"/>
        <v>0.94462395984678371</v>
      </c>
      <c r="E209" s="154">
        <v>816.89</v>
      </c>
      <c r="F209" s="154">
        <v>1875.18</v>
      </c>
      <c r="G209" s="154">
        <v>8389.4</v>
      </c>
      <c r="H209" s="154">
        <v>7207</v>
      </c>
      <c r="I209" s="154">
        <v>4622.0559999999996</v>
      </c>
      <c r="J209" s="154">
        <v>4281</v>
      </c>
      <c r="K209" s="154">
        <v>3163</v>
      </c>
      <c r="L209" s="154">
        <v>3731</v>
      </c>
      <c r="M209" s="154">
        <v>2486.1999999999998</v>
      </c>
      <c r="N209" s="154">
        <v>2754.4</v>
      </c>
      <c r="O209" s="155">
        <v>2557.6</v>
      </c>
      <c r="P209" s="155">
        <v>3906.1</v>
      </c>
      <c r="Q209" s="155">
        <v>4639</v>
      </c>
      <c r="R209" s="155">
        <v>2652</v>
      </c>
      <c r="S209" s="155">
        <v>4320.8</v>
      </c>
      <c r="T209" s="155">
        <v>4362.8</v>
      </c>
      <c r="U209" s="155">
        <v>939.3</v>
      </c>
      <c r="V209" s="155">
        <v>1557</v>
      </c>
      <c r="W209" s="155">
        <v>8202.7999999999993</v>
      </c>
      <c r="X209" s="157">
        <v>8681.4500000000007</v>
      </c>
      <c r="Y209" s="154">
        <v>4676</v>
      </c>
    </row>
    <row r="210" spans="1:35" s="56" customFormat="1" ht="30" customHeight="1" outlineLevel="1" x14ac:dyDescent="0.2">
      <c r="A210" s="29" t="s">
        <v>216</v>
      </c>
      <c r="B210" s="25">
        <v>64514</v>
      </c>
      <c r="C210" s="25">
        <f>SUM(E210:Y210)</f>
        <v>73066.7</v>
      </c>
      <c r="D210" s="14">
        <f t="shared" si="104"/>
        <v>1.1325712248504201</v>
      </c>
      <c r="E210" s="33">
        <v>790</v>
      </c>
      <c r="F210" s="33">
        <v>1700</v>
      </c>
      <c r="G210" s="33">
        <v>8387</v>
      </c>
      <c r="H210" s="33">
        <v>4854</v>
      </c>
      <c r="I210" s="33">
        <v>3793</v>
      </c>
      <c r="J210" s="33">
        <v>4281</v>
      </c>
      <c r="K210" s="43">
        <v>3545</v>
      </c>
      <c r="L210" s="33">
        <v>3916</v>
      </c>
      <c r="M210" s="33">
        <v>1775</v>
      </c>
      <c r="N210" s="33">
        <v>2710</v>
      </c>
      <c r="O210" s="33">
        <v>2123</v>
      </c>
      <c r="P210" s="33">
        <v>2012</v>
      </c>
      <c r="Q210" s="33">
        <v>5030</v>
      </c>
      <c r="R210" s="33">
        <v>2017</v>
      </c>
      <c r="S210" s="33">
        <v>3592</v>
      </c>
      <c r="T210" s="33">
        <v>3942</v>
      </c>
      <c r="U210" s="33">
        <v>1150</v>
      </c>
      <c r="V210" s="33">
        <v>1221.7</v>
      </c>
      <c r="W210" s="33">
        <v>3641</v>
      </c>
      <c r="X210" s="33">
        <v>8377</v>
      </c>
      <c r="Y210" s="33">
        <v>4210</v>
      </c>
    </row>
    <row r="211" spans="1:35" s="44" customFormat="1" ht="30" customHeight="1" x14ac:dyDescent="0.2">
      <c r="A211" s="10" t="s">
        <v>125</v>
      </c>
      <c r="B211" s="46">
        <v>0.745</v>
      </c>
      <c r="C211" s="46">
        <f>C210/C209</f>
        <v>0.85138509727505318</v>
      </c>
      <c r="D211" s="14">
        <f t="shared" si="104"/>
        <v>1.1427987882886621</v>
      </c>
      <c r="E211" s="66">
        <f t="shared" ref="E211:Y211" si="107">E210/E209</f>
        <v>0.96708247132416847</v>
      </c>
      <c r="F211" s="66">
        <f t="shared" si="107"/>
        <v>0.90657963502170458</v>
      </c>
      <c r="G211" s="66">
        <f t="shared" si="107"/>
        <v>0.9997139247145207</v>
      </c>
      <c r="H211" s="66">
        <f t="shared" si="107"/>
        <v>0.67351186346607461</v>
      </c>
      <c r="I211" s="66">
        <f t="shared" si="107"/>
        <v>0.82063047267276734</v>
      </c>
      <c r="J211" s="66">
        <f t="shared" si="107"/>
        <v>1</v>
      </c>
      <c r="K211" s="66">
        <f t="shared" si="107"/>
        <v>1.1207714195384129</v>
      </c>
      <c r="L211" s="66">
        <f t="shared" si="107"/>
        <v>1.0495845617796837</v>
      </c>
      <c r="M211" s="66">
        <f t="shared" si="107"/>
        <v>0.71394095406644686</v>
      </c>
      <c r="N211" s="66">
        <f t="shared" si="107"/>
        <v>0.9838803369154806</v>
      </c>
      <c r="O211" s="66">
        <f t="shared" si="107"/>
        <v>0.83007507037847983</v>
      </c>
      <c r="P211" s="66">
        <f t="shared" si="107"/>
        <v>0.51509177952433371</v>
      </c>
      <c r="Q211" s="66">
        <f t="shared" si="107"/>
        <v>1.0842854063375726</v>
      </c>
      <c r="R211" s="66">
        <f t="shared" si="107"/>
        <v>0.76055806938159876</v>
      </c>
      <c r="S211" s="66">
        <f t="shared" si="107"/>
        <v>0.83132753193852982</v>
      </c>
      <c r="T211" s="66">
        <f t="shared" si="107"/>
        <v>0.90354818006784632</v>
      </c>
      <c r="U211" s="66">
        <f t="shared" si="107"/>
        <v>1.2243159799850953</v>
      </c>
      <c r="V211" s="66">
        <f t="shared" si="107"/>
        <v>0.78464996788696217</v>
      </c>
      <c r="W211" s="66">
        <f t="shared" si="107"/>
        <v>0.44387282391378557</v>
      </c>
      <c r="X211" s="66">
        <f t="shared" si="107"/>
        <v>0.96493097351248924</v>
      </c>
      <c r="Y211" s="66">
        <f t="shared" si="107"/>
        <v>0.90034217279726259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130</v>
      </c>
      <c r="B216" s="22">
        <v>57513</v>
      </c>
      <c r="C216" s="25">
        <f>SUM(E216:Y216)</f>
        <v>69902</v>
      </c>
      <c r="D216" s="14">
        <f t="shared" si="104"/>
        <v>1.2154121676838281</v>
      </c>
      <c r="E216" s="24">
        <v>2500</v>
      </c>
      <c r="F216" s="24">
        <v>2560</v>
      </c>
      <c r="G216" s="24">
        <v>11410</v>
      </c>
      <c r="H216" s="24">
        <v>5080</v>
      </c>
      <c r="I216" s="24">
        <v>2798</v>
      </c>
      <c r="J216" s="24">
        <v>4350</v>
      </c>
      <c r="K216" s="24">
        <v>2260</v>
      </c>
      <c r="L216" s="24">
        <v>4320</v>
      </c>
      <c r="M216" s="24">
        <v>1624</v>
      </c>
      <c r="N216" s="24">
        <v>2691</v>
      </c>
      <c r="O216" s="24">
        <v>1652</v>
      </c>
      <c r="P216" s="24">
        <v>1693</v>
      </c>
      <c r="Q216" s="24">
        <v>5415</v>
      </c>
      <c r="R216" s="24">
        <v>1556</v>
      </c>
      <c r="S216" s="24">
        <v>1799</v>
      </c>
      <c r="T216" s="24">
        <v>1512</v>
      </c>
      <c r="U216" s="24">
        <v>1950</v>
      </c>
      <c r="V216" s="24">
        <v>657</v>
      </c>
      <c r="W216" s="24">
        <v>3529</v>
      </c>
      <c r="X216" s="24">
        <v>5546</v>
      </c>
      <c r="Y216" s="24">
        <v>5000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106715.89586666669</v>
      </c>
      <c r="D217" s="14">
        <f t="shared" si="104"/>
        <v>0.92620854264669317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25880.850000000002</v>
      </c>
      <c r="C218" s="25">
        <f>C216*0.45</f>
        <v>31455.9</v>
      </c>
      <c r="D218" s="14">
        <f t="shared" si="104"/>
        <v>1.2154121676838279</v>
      </c>
      <c r="E218" s="24">
        <f>E216*0.45</f>
        <v>1125</v>
      </c>
      <c r="F218" s="24">
        <f t="shared" ref="F218:X218" si="108">F216*0.45</f>
        <v>1152</v>
      </c>
      <c r="G218" s="24">
        <f t="shared" si="108"/>
        <v>5134.5</v>
      </c>
      <c r="H218" s="24">
        <f t="shared" si="108"/>
        <v>2286</v>
      </c>
      <c r="I218" s="24">
        <f t="shared" si="108"/>
        <v>1259.1000000000001</v>
      </c>
      <c r="J218" s="24">
        <f t="shared" si="108"/>
        <v>1957.5</v>
      </c>
      <c r="K218" s="24">
        <f t="shared" si="108"/>
        <v>1017</v>
      </c>
      <c r="L218" s="24">
        <f t="shared" si="108"/>
        <v>1944</v>
      </c>
      <c r="M218" s="24">
        <f t="shared" si="108"/>
        <v>730.80000000000007</v>
      </c>
      <c r="N218" s="24">
        <f t="shared" si="108"/>
        <v>1210.95</v>
      </c>
      <c r="O218" s="24">
        <f t="shared" si="108"/>
        <v>743.4</v>
      </c>
      <c r="P218" s="24">
        <f t="shared" si="108"/>
        <v>761.85</v>
      </c>
      <c r="Q218" s="24">
        <f t="shared" si="108"/>
        <v>2436.75</v>
      </c>
      <c r="R218" s="24">
        <f t="shared" si="108"/>
        <v>700.2</v>
      </c>
      <c r="S218" s="24">
        <f t="shared" si="108"/>
        <v>809.55000000000007</v>
      </c>
      <c r="T218" s="24">
        <f t="shared" si="108"/>
        <v>680.4</v>
      </c>
      <c r="U218" s="24">
        <f t="shared" si="108"/>
        <v>877.5</v>
      </c>
      <c r="V218" s="24">
        <f t="shared" si="108"/>
        <v>295.65000000000003</v>
      </c>
      <c r="W218" s="24">
        <f t="shared" si="108"/>
        <v>1588.05</v>
      </c>
      <c r="X218" s="24">
        <f t="shared" si="108"/>
        <v>2495.7000000000003</v>
      </c>
      <c r="Y218" s="24">
        <f>Y216*0.45</f>
        <v>2250</v>
      </c>
      <c r="Z218" s="57"/>
    </row>
    <row r="219" spans="1:35" s="44" customFormat="1" ht="30" customHeight="1" collapsed="1" x14ac:dyDescent="0.2">
      <c r="A219" s="12" t="s">
        <v>133</v>
      </c>
      <c r="B219" s="46">
        <f>B216/B217</f>
        <v>0.49916679685465815</v>
      </c>
      <c r="C219" s="46">
        <f>C216/C217</f>
        <v>0.65502893858790423</v>
      </c>
      <c r="D219" s="14">
        <f t="shared" si="104"/>
        <v>1.3122446098485758</v>
      </c>
      <c r="E219" s="66">
        <f t="shared" ref="E219:Y219" si="109">E216/E217</f>
        <v>0.9840453448094888</v>
      </c>
      <c r="F219" s="66">
        <f t="shared" si="109"/>
        <v>0.83654663093915438</v>
      </c>
      <c r="G219" s="66">
        <f t="shared" si="109"/>
        <v>0.88461594720401127</v>
      </c>
      <c r="H219" s="66">
        <f t="shared" si="109"/>
        <v>0.56444444444444442</v>
      </c>
      <c r="I219" s="66">
        <f t="shared" si="109"/>
        <v>0.41849385050358656</v>
      </c>
      <c r="J219" s="66">
        <f t="shared" si="109"/>
        <v>0.947578917712392</v>
      </c>
      <c r="K219" s="66">
        <f t="shared" si="109"/>
        <v>0.39728027471012989</v>
      </c>
      <c r="L219" s="66">
        <f t="shared" si="109"/>
        <v>0.56658809045823688</v>
      </c>
      <c r="M219" s="66">
        <f t="shared" si="109"/>
        <v>0.32385612779267087</v>
      </c>
      <c r="N219" s="66">
        <f t="shared" si="109"/>
        <v>0.64726335801480894</v>
      </c>
      <c r="O219" s="66">
        <f t="shared" si="109"/>
        <v>0.52906392834450389</v>
      </c>
      <c r="P219" s="66">
        <f t="shared" si="109"/>
        <v>0.32836142798624646</v>
      </c>
      <c r="Q219" s="66">
        <f t="shared" si="109"/>
        <v>1.9339285714285714</v>
      </c>
      <c r="R219" s="66">
        <f t="shared" si="109"/>
        <v>0.4861149680644265</v>
      </c>
      <c r="S219" s="66">
        <f t="shared" si="109"/>
        <v>0.37158877783989669</v>
      </c>
      <c r="T219" s="66">
        <f t="shared" si="109"/>
        <v>0.45485175202156336</v>
      </c>
      <c r="U219" s="66">
        <f t="shared" si="109"/>
        <v>0.80913161505436615</v>
      </c>
      <c r="V219" s="66">
        <f t="shared" si="109"/>
        <v>0.58020075947131378</v>
      </c>
      <c r="W219" s="66">
        <f t="shared" si="109"/>
        <v>0.60577451249656689</v>
      </c>
      <c r="X219" s="66">
        <f t="shared" si="109"/>
        <v>0.83539823008849556</v>
      </c>
      <c r="Y219" s="66">
        <f t="shared" si="109"/>
        <v>0.71392770787068183</v>
      </c>
    </row>
    <row r="220" spans="1:35" s="112" customFormat="1" ht="30" customHeight="1" outlineLevel="1" x14ac:dyDescent="0.2">
      <c r="A220" s="49" t="s">
        <v>134</v>
      </c>
      <c r="B220" s="22">
        <v>142490</v>
      </c>
      <c r="C220" s="25">
        <f>SUM(E220:Y220)</f>
        <v>214300</v>
      </c>
      <c r="D220" s="14">
        <f t="shared" si="104"/>
        <v>1.5039651905396869</v>
      </c>
      <c r="E220" s="24">
        <v>520</v>
      </c>
      <c r="F220" s="24">
        <v>5000</v>
      </c>
      <c r="G220" s="24">
        <v>23330</v>
      </c>
      <c r="H220" s="24">
        <v>15178</v>
      </c>
      <c r="I220" s="24">
        <v>9346</v>
      </c>
      <c r="J220" s="24">
        <v>7500</v>
      </c>
      <c r="K220" s="24">
        <v>4754</v>
      </c>
      <c r="L220" s="24">
        <v>9206</v>
      </c>
      <c r="M220" s="24">
        <v>8230</v>
      </c>
      <c r="N220" s="24">
        <v>8130</v>
      </c>
      <c r="O220" s="24">
        <v>7540</v>
      </c>
      <c r="P220" s="24">
        <v>15295</v>
      </c>
      <c r="Q220" s="24">
        <v>1370</v>
      </c>
      <c r="R220" s="24">
        <v>3500</v>
      </c>
      <c r="S220" s="24">
        <v>7950</v>
      </c>
      <c r="T220" s="24">
        <v>31035</v>
      </c>
      <c r="U220" s="24">
        <v>3500</v>
      </c>
      <c r="V220" s="24">
        <v>500</v>
      </c>
      <c r="W220" s="24">
        <v>8469</v>
      </c>
      <c r="X220" s="24">
        <v>31857</v>
      </c>
      <c r="Y220" s="24">
        <v>12090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302063</v>
      </c>
      <c r="D221" s="14">
        <f t="shared" si="104"/>
        <v>1.0668891832229581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42747</v>
      </c>
      <c r="C222" s="25">
        <f>C220*0.3</f>
        <v>64290</v>
      </c>
      <c r="D222" s="14">
        <f t="shared" si="104"/>
        <v>1.5039651905396869</v>
      </c>
      <c r="E222" s="24">
        <f>E220*0.3</f>
        <v>156</v>
      </c>
      <c r="F222" s="24">
        <f t="shared" ref="F222:Y222" si="110">F220*0.3</f>
        <v>1500</v>
      </c>
      <c r="G222" s="24">
        <f t="shared" si="110"/>
        <v>6999</v>
      </c>
      <c r="H222" s="24">
        <f t="shared" si="110"/>
        <v>4553.3999999999996</v>
      </c>
      <c r="I222" s="24">
        <f t="shared" si="110"/>
        <v>2803.7999999999997</v>
      </c>
      <c r="J222" s="24">
        <f t="shared" si="110"/>
        <v>2250</v>
      </c>
      <c r="K222" s="24">
        <f t="shared" si="110"/>
        <v>1426.2</v>
      </c>
      <c r="L222" s="24">
        <f t="shared" si="110"/>
        <v>2761.7999999999997</v>
      </c>
      <c r="M222" s="24">
        <f t="shared" si="110"/>
        <v>2469</v>
      </c>
      <c r="N222" s="24">
        <f t="shared" si="110"/>
        <v>2439</v>
      </c>
      <c r="O222" s="24">
        <f t="shared" si="110"/>
        <v>2262</v>
      </c>
      <c r="P222" s="24">
        <f t="shared" si="110"/>
        <v>4588.5</v>
      </c>
      <c r="Q222" s="24">
        <f t="shared" si="110"/>
        <v>411</v>
      </c>
      <c r="R222" s="24">
        <f t="shared" si="110"/>
        <v>1050</v>
      </c>
      <c r="S222" s="24">
        <f t="shared" si="110"/>
        <v>2385</v>
      </c>
      <c r="T222" s="24">
        <f t="shared" si="110"/>
        <v>9310.5</v>
      </c>
      <c r="U222" s="24">
        <f t="shared" si="110"/>
        <v>1050</v>
      </c>
      <c r="V222" s="24">
        <f t="shared" si="110"/>
        <v>150</v>
      </c>
      <c r="W222" s="24">
        <f t="shared" si="110"/>
        <v>2540.6999999999998</v>
      </c>
      <c r="X222" s="24">
        <f t="shared" si="110"/>
        <v>9557.1</v>
      </c>
      <c r="Y222" s="24">
        <f t="shared" si="110"/>
        <v>3627</v>
      </c>
    </row>
    <row r="223" spans="1:35" s="56" customFormat="1" ht="30" customHeight="1" collapsed="1" x14ac:dyDescent="0.2">
      <c r="A223" s="12" t="s">
        <v>133</v>
      </c>
      <c r="B223" s="8">
        <v>0.498</v>
      </c>
      <c r="C223" s="8">
        <f>C220/C221</f>
        <v>0.70945465018886789</v>
      </c>
      <c r="D223" s="14">
        <f t="shared" si="104"/>
        <v>1.4246077313029475</v>
      </c>
      <c r="E223" s="161">
        <f t="shared" ref="E223:Y223" si="111">E220/E221</f>
        <v>0.71625344352617082</v>
      </c>
      <c r="F223" s="161">
        <f t="shared" si="111"/>
        <v>0.60510710395740042</v>
      </c>
      <c r="G223" s="161">
        <f t="shared" si="111"/>
        <v>0.87424117514801769</v>
      </c>
      <c r="H223" s="88">
        <f t="shared" si="111"/>
        <v>0.78936966923236951</v>
      </c>
      <c r="I223" s="88">
        <f t="shared" si="111"/>
        <v>1.0274846086191733</v>
      </c>
      <c r="J223" s="88">
        <f t="shared" si="111"/>
        <v>0.62494792100658281</v>
      </c>
      <c r="K223" s="88">
        <f t="shared" si="111"/>
        <v>1.3582857142857143</v>
      </c>
      <c r="L223" s="88">
        <f t="shared" si="111"/>
        <v>0.4867036743325403</v>
      </c>
      <c r="M223" s="88">
        <f t="shared" si="111"/>
        <v>0.59504012725037958</v>
      </c>
      <c r="N223" s="88">
        <f t="shared" si="111"/>
        <v>0.56888951088097406</v>
      </c>
      <c r="O223" s="88">
        <f t="shared" si="111"/>
        <v>0.99656357388316152</v>
      </c>
      <c r="P223" s="88">
        <f t="shared" si="111"/>
        <v>1.0099042588312974</v>
      </c>
      <c r="Q223" s="88">
        <f t="shared" si="111"/>
        <v>0.41641337386018235</v>
      </c>
      <c r="R223" s="88">
        <f t="shared" si="111"/>
        <v>0.93457943925233644</v>
      </c>
      <c r="S223" s="88">
        <f t="shared" si="111"/>
        <v>0.75960252245365945</v>
      </c>
      <c r="T223" s="88">
        <f t="shared" si="111"/>
        <v>0.51867635998997241</v>
      </c>
      <c r="U223" s="88">
        <f t="shared" si="111"/>
        <v>0.84725248123940933</v>
      </c>
      <c r="V223" s="88">
        <f t="shared" si="111"/>
        <v>0.88339222614840984</v>
      </c>
      <c r="W223" s="88">
        <f t="shared" si="111"/>
        <v>1.140145395799677</v>
      </c>
      <c r="X223" s="88">
        <f t="shared" si="111"/>
        <v>0.73825083426028926</v>
      </c>
      <c r="Y223" s="88">
        <f t="shared" si="111"/>
        <v>0.59845559845559848</v>
      </c>
    </row>
    <row r="224" spans="1:35" s="112" customFormat="1" ht="30" customHeight="1" outlineLevel="1" x14ac:dyDescent="0.2">
      <c r="A224" s="49" t="s">
        <v>135</v>
      </c>
      <c r="B224" s="22">
        <v>9213</v>
      </c>
      <c r="C224" s="25">
        <f>SUM(E224:Y224)</f>
        <v>2880</v>
      </c>
      <c r="D224" s="8">
        <f t="shared" si="104"/>
        <v>0.3126017583848909</v>
      </c>
      <c r="E224" s="160"/>
      <c r="F224" s="159"/>
      <c r="G224" s="160"/>
      <c r="H224" s="158">
        <v>1000</v>
      </c>
      <c r="I224" s="158">
        <v>1500</v>
      </c>
      <c r="J224" s="159">
        <v>380</v>
      </c>
      <c r="K224" s="159"/>
      <c r="L224" s="160"/>
      <c r="M224" s="159"/>
      <c r="N224" s="159"/>
      <c r="O224" s="160"/>
      <c r="P224" s="160"/>
      <c r="Q224" s="159"/>
      <c r="R224" s="159"/>
      <c r="S224" s="159"/>
      <c r="T224" s="159"/>
      <c r="U224" s="159"/>
      <c r="V224" s="159"/>
      <c r="W224" s="160"/>
      <c r="X224" s="159"/>
      <c r="Y224" s="160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4"/>
        <v>0.79444607568356329</v>
      </c>
      <c r="E225" s="154"/>
      <c r="F225" s="154">
        <v>9181</v>
      </c>
      <c r="G225" s="154">
        <v>34469</v>
      </c>
      <c r="H225" s="154">
        <v>25100</v>
      </c>
      <c r="I225" s="154">
        <v>6997</v>
      </c>
      <c r="J225" s="154">
        <v>1312</v>
      </c>
      <c r="K225" s="154">
        <v>3702</v>
      </c>
      <c r="L225" s="154">
        <v>22727</v>
      </c>
      <c r="M225" s="154">
        <v>4853</v>
      </c>
      <c r="N225" s="154">
        <v>9095</v>
      </c>
      <c r="O225" s="154">
        <v>9608</v>
      </c>
      <c r="P225" s="154">
        <v>15575</v>
      </c>
      <c r="Q225" s="154">
        <v>7195</v>
      </c>
      <c r="R225" s="154">
        <v>1760</v>
      </c>
      <c r="S225" s="154">
        <v>6052</v>
      </c>
      <c r="T225" s="154">
        <v>58173</v>
      </c>
      <c r="U225" s="154">
        <v>4304</v>
      </c>
      <c r="V225" s="154"/>
      <c r="W225" s="154">
        <v>9467</v>
      </c>
      <c r="X225" s="154">
        <v>22129</v>
      </c>
      <c r="Y225" s="154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547.20000000000005</v>
      </c>
      <c r="D226" s="8">
        <f t="shared" si="104"/>
        <v>0.64452296819787991</v>
      </c>
      <c r="E226" s="160"/>
      <c r="F226" s="160">
        <f t="shared" ref="F226:Y226" si="112">F224*0.19</f>
        <v>0</v>
      </c>
      <c r="G226" s="160">
        <f t="shared" si="112"/>
        <v>0</v>
      </c>
      <c r="H226" s="160">
        <f t="shared" si="112"/>
        <v>190</v>
      </c>
      <c r="I226" s="160">
        <f t="shared" si="112"/>
        <v>285</v>
      </c>
      <c r="J226" s="160">
        <f t="shared" si="112"/>
        <v>72.2</v>
      </c>
      <c r="K226" s="160">
        <f t="shared" si="112"/>
        <v>0</v>
      </c>
      <c r="L226" s="160">
        <f t="shared" si="112"/>
        <v>0</v>
      </c>
      <c r="M226" s="160">
        <f t="shared" si="112"/>
        <v>0</v>
      </c>
      <c r="N226" s="160">
        <f t="shared" si="112"/>
        <v>0</v>
      </c>
      <c r="O226" s="160">
        <f t="shared" si="112"/>
        <v>0</v>
      </c>
      <c r="P226" s="160">
        <f t="shared" si="112"/>
        <v>0</v>
      </c>
      <c r="Q226" s="160">
        <f t="shared" si="112"/>
        <v>0</v>
      </c>
      <c r="R226" s="160">
        <f t="shared" si="112"/>
        <v>0</v>
      </c>
      <c r="S226" s="160">
        <f t="shared" si="112"/>
        <v>0</v>
      </c>
      <c r="T226" s="160">
        <f t="shared" si="112"/>
        <v>0</v>
      </c>
      <c r="U226" s="160">
        <f t="shared" si="112"/>
        <v>0</v>
      </c>
      <c r="V226" s="160"/>
      <c r="W226" s="160">
        <f t="shared" si="112"/>
        <v>0</v>
      </c>
      <c r="X226" s="160">
        <f t="shared" si="112"/>
        <v>0</v>
      </c>
      <c r="Y226" s="160">
        <f t="shared" si="112"/>
        <v>0</v>
      </c>
    </row>
    <row r="227" spans="1:25" s="56" customFormat="1" ht="30" customHeight="1" collapsed="1" x14ac:dyDescent="0.2">
      <c r="A227" s="12" t="s">
        <v>137</v>
      </c>
      <c r="B227" s="8">
        <v>3.5000000000000003E-2</v>
      </c>
      <c r="C227" s="8">
        <f>C224/C225</f>
        <v>1.0751845173429503E-2</v>
      </c>
      <c r="D227" s="8">
        <f>C227/B227</f>
        <v>0.30719557638370004</v>
      </c>
      <c r="E227" s="161"/>
      <c r="F227" s="161"/>
      <c r="G227" s="161"/>
      <c r="H227" s="161">
        <f>H224/H225</f>
        <v>3.9840637450199202E-2</v>
      </c>
      <c r="I227" s="161">
        <f t="shared" ref="I227:J227" si="113">I224/I225</f>
        <v>0.21437759039588394</v>
      </c>
      <c r="J227" s="161">
        <f t="shared" si="113"/>
        <v>0.28963414634146339</v>
      </c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</row>
    <row r="228" spans="1:25" s="44" customFormat="1" ht="30" customHeight="1" x14ac:dyDescent="0.2">
      <c r="A228" s="49" t="s">
        <v>138</v>
      </c>
      <c r="B228" s="25">
        <v>60</v>
      </c>
      <c r="C228" s="25">
        <f>SUM(E228:Y228)</f>
        <v>12</v>
      </c>
      <c r="D228" s="8">
        <f t="shared" ref="D228:D233" si="114">C228/B228</f>
        <v>0.2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42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3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4"/>
        <v>#DIV/0!</v>
      </c>
      <c r="E230" s="133"/>
      <c r="F230" s="133"/>
      <c r="G230" s="133"/>
      <c r="H230" s="133"/>
      <c r="I230" s="133"/>
      <c r="J230" s="133"/>
      <c r="K230" s="133"/>
      <c r="L230" s="4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4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3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3"/>
      <c r="F232" s="133"/>
      <c r="G232" s="133"/>
      <c r="H232" s="133"/>
      <c r="I232" s="133"/>
      <c r="J232" s="133"/>
      <c r="K232" s="133"/>
      <c r="L232" s="4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spans="1:25" s="44" customFormat="1" ht="30" customHeight="1" x14ac:dyDescent="0.2">
      <c r="A233" s="29" t="s">
        <v>140</v>
      </c>
      <c r="B233" s="25">
        <v>70420</v>
      </c>
      <c r="C233" s="25">
        <f>C231+C229+C226+C222+C218</f>
        <v>96301.5</v>
      </c>
      <c r="D233" s="8">
        <f t="shared" si="114"/>
        <v>1.3675305310991195</v>
      </c>
      <c r="E233" s="160">
        <f>E231+E229+E226+E222+E218</f>
        <v>1281</v>
      </c>
      <c r="F233" s="160">
        <f>F231+F229+F226+F222+F218</f>
        <v>2652</v>
      </c>
      <c r="G233" s="160">
        <f t="shared" ref="G233:Y233" si="115">G231+G229+G226+G222+G218</f>
        <v>12133.5</v>
      </c>
      <c r="H233" s="160">
        <f>H231+H229+H226+H222+H218</f>
        <v>7029.4</v>
      </c>
      <c r="I233" s="160">
        <f t="shared" si="115"/>
        <v>4347.8999999999996</v>
      </c>
      <c r="J233" s="160">
        <f t="shared" si="115"/>
        <v>4279.7</v>
      </c>
      <c r="K233" s="160">
        <f t="shared" si="115"/>
        <v>2443.1999999999998</v>
      </c>
      <c r="L233" s="160">
        <f t="shared" si="115"/>
        <v>4705.7999999999993</v>
      </c>
      <c r="M233" s="160">
        <f t="shared" si="115"/>
        <v>3199.8</v>
      </c>
      <c r="N233" s="160">
        <f t="shared" si="115"/>
        <v>3649.95</v>
      </c>
      <c r="O233" s="160">
        <f>O231+O229+O226+O222+O218</f>
        <v>3005.4</v>
      </c>
      <c r="P233" s="157">
        <f t="shared" si="115"/>
        <v>5358.75</v>
      </c>
      <c r="Q233" s="160">
        <f t="shared" si="115"/>
        <v>2847.75</v>
      </c>
      <c r="R233" s="160">
        <f t="shared" si="115"/>
        <v>1750.2</v>
      </c>
      <c r="S233" s="160">
        <f t="shared" si="115"/>
        <v>3194.55</v>
      </c>
      <c r="T233" s="160">
        <f t="shared" si="115"/>
        <v>9990.9</v>
      </c>
      <c r="U233" s="160">
        <f t="shared" si="115"/>
        <v>1927.5</v>
      </c>
      <c r="V233" s="160">
        <f t="shared" si="115"/>
        <v>445.65000000000003</v>
      </c>
      <c r="W233" s="160">
        <f t="shared" si="115"/>
        <v>4128.75</v>
      </c>
      <c r="X233" s="160">
        <f t="shared" si="115"/>
        <v>12052.800000000001</v>
      </c>
      <c r="Y233" s="160">
        <f t="shared" si="115"/>
        <v>5877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3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155</v>
      </c>
      <c r="B235" s="47">
        <v>9.9</v>
      </c>
      <c r="C235" s="47">
        <f>C233/C234*10</f>
        <v>13.07307504344049</v>
      </c>
      <c r="D235" s="8">
        <f>C235/B235</f>
        <v>1.3205126306505544</v>
      </c>
      <c r="E235" s="156">
        <f>E233/E234*10</f>
        <v>18.824393828067599</v>
      </c>
      <c r="F235" s="156">
        <f>F233/F234*10</f>
        <v>12.51770036816766</v>
      </c>
      <c r="G235" s="156">
        <f t="shared" ref="G235:X235" si="116">G233/G234*10</f>
        <v>18.793271688118583</v>
      </c>
      <c r="H235" s="156">
        <f>H233/H234*10</f>
        <v>9.5539306295531148</v>
      </c>
      <c r="I235" s="156">
        <f t="shared" si="116"/>
        <v>16.343031123139376</v>
      </c>
      <c r="J235" s="156">
        <f t="shared" si="116"/>
        <v>15.226997794065324</v>
      </c>
      <c r="K235" s="156">
        <f>K233/K234*10</f>
        <v>19.508144362823376</v>
      </c>
      <c r="L235" s="156">
        <f>L233/L234*10</f>
        <v>7.4885423297262879</v>
      </c>
      <c r="M235" s="156">
        <f>M233/M234*10</f>
        <v>10.418050400468841</v>
      </c>
      <c r="N235" s="156">
        <f t="shared" si="116"/>
        <v>12.173804282569542</v>
      </c>
      <c r="O235" s="156">
        <f>O233/O234*10</f>
        <v>15.014988009592328</v>
      </c>
      <c r="P235" s="156">
        <f t="shared" si="116"/>
        <v>14.412215588187834</v>
      </c>
      <c r="Q235" s="156">
        <f t="shared" si="116"/>
        <v>13.455632205632204</v>
      </c>
      <c r="R235" s="156">
        <f t="shared" si="116"/>
        <v>12.150791446820328</v>
      </c>
      <c r="S235" s="156">
        <f t="shared" si="116"/>
        <v>14.956458635703919</v>
      </c>
      <c r="T235" s="156">
        <f t="shared" si="116"/>
        <v>10.519394373315363</v>
      </c>
      <c r="U235" s="156">
        <f t="shared" si="116"/>
        <v>14.307452494061756</v>
      </c>
      <c r="V235" s="156">
        <f t="shared" si="116"/>
        <v>15.086323628977659</v>
      </c>
      <c r="W235" s="156">
        <f t="shared" si="116"/>
        <v>18.899340840428454</v>
      </c>
      <c r="X235" s="156">
        <f t="shared" si="116"/>
        <v>15.129354170589345</v>
      </c>
      <c r="Y235" s="156">
        <f>Y233/Y234*10</f>
        <v>11.15137945429016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</row>
    <row r="246" spans="1:25" ht="20.25" hidden="1" customHeight="1" x14ac:dyDescent="0.25">
      <c r="A246" s="162"/>
      <c r="B246" s="163"/>
      <c r="C246" s="163"/>
      <c r="D246" s="163"/>
      <c r="E246" s="163"/>
      <c r="F246" s="163"/>
      <c r="G246" s="163"/>
      <c r="H246" s="163"/>
      <c r="I246" s="163"/>
      <c r="J246" s="163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162</v>
      </c>
      <c r="S261" s="90" t="s">
        <v>165</v>
      </c>
      <c r="U261" s="90" t="s">
        <v>163</v>
      </c>
      <c r="X261" s="90" t="s">
        <v>164</v>
      </c>
      <c r="Y261" s="90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2023-07-10T04:49:42Z</cp:lastPrinted>
  <dcterms:created xsi:type="dcterms:W3CDTF">2017-06-08T05:54:08Z</dcterms:created>
  <dcterms:modified xsi:type="dcterms:W3CDTF">2023-07-10T04:49:53Z</dcterms:modified>
</cp:coreProperties>
</file>