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J186" i="1" l="1"/>
  <c r="S164" i="1" l="1"/>
  <c r="H119" i="1" l="1"/>
  <c r="H102" i="1"/>
  <c r="C131" i="1"/>
  <c r="D131" i="1" s="1"/>
  <c r="D125" i="1"/>
  <c r="H125" i="1" l="1"/>
  <c r="Q225" i="1"/>
  <c r="G186" i="1"/>
  <c r="N164" i="1"/>
  <c r="C174" i="1" l="1"/>
  <c r="C172" i="1"/>
  <c r="O206" i="1" l="1"/>
  <c r="R151" i="1" l="1"/>
  <c r="I166" i="1" l="1"/>
  <c r="I164" i="1"/>
  <c r="I171" i="1"/>
  <c r="F155" i="1"/>
  <c r="F151" i="1"/>
  <c r="G164" i="1" l="1"/>
  <c r="G166" i="1"/>
  <c r="U166" i="1"/>
  <c r="U164" i="1"/>
  <c r="G167" i="1" l="1"/>
  <c r="Q163" i="1"/>
  <c r="Q161" i="1"/>
  <c r="Y155" i="1" l="1"/>
  <c r="S155" i="1"/>
  <c r="L103" i="1" l="1"/>
  <c r="H104" i="1" l="1"/>
  <c r="T163" i="1" l="1"/>
  <c r="C191" i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5" i="1"/>
  <c r="I140" i="1"/>
  <c r="S106" i="1"/>
  <c r="G183" i="1"/>
  <c r="S121" i="1" l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49" i="1"/>
  <c r="S149" i="1"/>
  <c r="S151" i="1" s="1"/>
  <c r="T149" i="1"/>
  <c r="T151" i="1" s="1"/>
  <c r="U149" i="1"/>
  <c r="V149" i="1"/>
  <c r="W149" i="1"/>
  <c r="W151" i="1" s="1"/>
  <c r="X149" i="1"/>
  <c r="X151" i="1" s="1"/>
  <c r="Y149" i="1"/>
  <c r="Y151" i="1" s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S163" i="1"/>
  <c r="U163" i="1"/>
  <c r="U165" i="1" s="1"/>
  <c r="W163" i="1"/>
  <c r="X163" i="1"/>
  <c r="Y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6" i="1"/>
  <c r="C166" i="1" s="1"/>
  <c r="R165" i="1"/>
  <c r="S165" i="1"/>
  <c r="T164" i="1"/>
  <c r="T165" i="1" s="1"/>
  <c r="S166" i="1"/>
  <c r="T166" i="1"/>
  <c r="Q191" i="1"/>
  <c r="Q174" i="1"/>
  <c r="W200" i="1"/>
  <c r="U145" i="1"/>
  <c r="N165" i="1" l="1"/>
  <c r="C164" i="1"/>
  <c r="C167" i="1" s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C170" i="1"/>
  <c r="D170" i="1" s="1"/>
  <c r="C173" i="1"/>
  <c r="D173" i="1" s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69" i="1" l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4" i="1"/>
  <c r="K165" i="1" s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K166" i="1"/>
  <c r="W166" i="1"/>
  <c r="R168" i="1"/>
  <c r="S168" i="1"/>
  <c r="U168" i="1"/>
  <c r="V168" i="1"/>
  <c r="W164" i="1"/>
  <c r="W168" i="1" l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<sst xmlns="http://schemas.openxmlformats.org/spreadsheetml/2006/main" count="277" uniqueCount="219">
  <si>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</si>
  <si>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</si>
  <si>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</si>
  <si>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</si>
  <si>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</si>
  <si>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</si>
  <si>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</si>
  <si>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</si>
  <si>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</si>
  <si>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</si>
  <si>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</si>
  <si>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</si>
  <si>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</si>
  <si>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</si>
  <si>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</si>
  <si>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</si>
  <si>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</si>
  <si>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</si>
  <si>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</si>
  <si>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</si>
  <si>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</si>
  <si>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</si>
  <si>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</si>
  <si>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</si>
  <si>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</si>
  <si>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</si>
  <si>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</si>
  <si>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</si>
  <si>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</si>
  <si>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</si>
  <si>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</si>
  <si>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</si>
  <si>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</si>
  <si>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</si>
  <si>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</si>
  <si>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</si>
  <si>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</si>
  <si>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</si>
  <si>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</si>
  <si>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</si>
  <si>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</si>
  <si>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</si>
  <si>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</si>
  <si>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</si>
  <si>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</si>
  <si>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</si>
  <si>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</si>
  <si>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</si>
  <si>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</si>
  <si>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</si>
  <si>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</si>
  <si>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</si>
  <si>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</si>
  <si>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</si>
  <si>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</si>
  <si>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</si>
  <si>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</si>
  <si>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</si>
  <si>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</si>
  <si>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</si>
  <si>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</si>
  <si>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</si>
  <si>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</si>
  <si>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</si>
  <si>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</si>
  <si>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</si>
  <si>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</si>
  <si>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</si>
  <si>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</si>
  <si>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</si>
  <si>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</si>
  <si>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</si>
  <si>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</si>
  <si>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</si>
  <si>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</si>
  <si>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</si>
  <si>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</si>
  <si>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</si>
  <si>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</si>
  <si>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</si>
  <si>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</si>
  <si>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</si>
  <si>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</si>
  <si>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</si>
  <si>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</si>
  <si>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</si>
  <si>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</si>
  <si>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</si>
  <si>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</si>
  <si>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</si>
  <si>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</si>
  <si>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</si>
  <si>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</si>
  <si>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</si>
  <si>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</si>
  <si>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</si>
  <si>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</si>
  <si>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</si>
  <si>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</si>
  <si>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</si>
  <si>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</si>
  <si>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</si>
  <si>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</si>
  <si>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</si>
  <si>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</si>
  <si>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</si>
  <si>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</si>
  <si>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</si>
  <si>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</si>
  <si>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</si>
  <si>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</si>
  <si>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</si>
  <si>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</si>
  <si>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</si>
  <si>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</si>
  <si>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</si>
  <si>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</si>
  <si>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</si>
  <si>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</si>
  <si>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</si>
  <si>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</si>
  <si>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</si>
  <si>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</si>
  <si>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</si>
  <si>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</si>
  <si>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</si>
  <si>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</si>
  <si>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</si>
  <si>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</si>
  <si>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</si>
  <si>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</si>
  <si>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</si>
  <si>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</si>
  <si>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</si>
  <si>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</si>
  <si>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</si>
  <si>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</si>
  <si>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</si>
  <si>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</si>
  <si>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</si>
  <si>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</si>
  <si>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</si>
  <si>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</si>
  <si>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</si>
  <si>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</si>
  <si>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</si>
  <si>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</si>
  <si>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</si>
  <si>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</si>
  <si>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</si>
  <si>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</si>
  <si>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</si>
  <si>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</si>
  <si>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</si>
  <si>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</si>
  <si>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</si>
  <si>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</si>
  <si>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</si>
  <si>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</si>
  <si>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</si>
  <si>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</si>
  <si>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</si>
  <si>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</si>
  <si>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</si>
  <si>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</si>
  <si>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</si>
  <si>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</si>
  <si>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</si>
  <si>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</si>
  <si>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</si>
  <si>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</si>
  <si>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</si>
  <si>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</si>
  <si>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</si>
  <si>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</si>
  <si>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</si>
  <si>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</si>
  <si>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</si>
  <si>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</si>
  <si>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</si>
  <si>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</si>
  <si>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</si>
  <si>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</si>
  <si>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</si>
  <si>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</si>
  <si>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</si>
  <si>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</si>
  <si>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</si>
  <si>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</si>
  <si>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</si>
  <si>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</si>
  <si>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</si>
  <si>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</si>
  <si>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</si>
  <si>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</si>
  <si>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</si>
  <si>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</si>
  <si>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</si>
  <si>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</si>
  <si>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</si>
  <si>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</si>
  <si>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</si>
  <si>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</si>
  <si>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</si>
  <si>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</si>
  <si>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</si>
  <si>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</si>
  <si>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</si>
  <si>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</si>
  <si>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</si>
  <si>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</si>
  <si>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</si>
  <si>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</si>
  <si>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</si>
  <si>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</si>
  <si>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</si>
  <si>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</si>
  <si>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</si>
  <si>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2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</si>
</sst>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81" activePane="bottomRight" state="frozen"/>
      <selection activeCell="A2" sqref="A2"/>
      <selection pane="topRight" activeCell="F2" sqref="F2"/>
      <selection pane="bottomLeft" activeCell="A7" sqref="A7"/>
      <selection pane="bottomRight" activeCell="A198" sqref="A198:XFD198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5" t="s">
        <v>3</v>
      </c>
      <c r="B4" s="178" t="s">
        <v>206</v>
      </c>
      <c r="C4" s="181" t="s">
        <v>207</v>
      </c>
      <c r="D4" s="181" t="s">
        <v>208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6"/>
      <c r="B5" s="179"/>
      <c r="C5" s="182"/>
      <c r="D5" s="182"/>
      <c r="E5" s="187" t="s">
        <v>5</v>
      </c>
      <c r="F5" s="187" t="s">
        <v>6</v>
      </c>
      <c r="G5" s="187" t="s">
        <v>7</v>
      </c>
      <c r="H5" s="187" t="s">
        <v>8</v>
      </c>
      <c r="I5" s="187" t="s">
        <v>9</v>
      </c>
      <c r="J5" s="187" t="s">
        <v>10</v>
      </c>
      <c r="K5" s="192" t="s">
        <v>11</v>
      </c>
      <c r="L5" s="192" t="s">
        <v>12</v>
      </c>
      <c r="M5" s="187" t="s">
        <v>13</v>
      </c>
      <c r="N5" s="187" t="s">
        <v>14</v>
      </c>
      <c r="O5" s="187" t="s">
        <v>15</v>
      </c>
      <c r="P5" s="187" t="s">
        <v>16</v>
      </c>
      <c r="Q5" s="187" t="s">
        <v>17</v>
      </c>
      <c r="R5" s="187" t="s">
        <v>18</v>
      </c>
      <c r="S5" s="187" t="s">
        <v>19</v>
      </c>
      <c r="T5" s="187" t="s">
        <v>20</v>
      </c>
      <c r="U5" s="187" t="s">
        <v>21</v>
      </c>
      <c r="V5" s="187" t="s">
        <v>22</v>
      </c>
      <c r="W5" s="187" t="s">
        <v>23</v>
      </c>
      <c r="X5" s="187" t="s">
        <v>24</v>
      </c>
      <c r="Y5" s="187" t="s">
        <v>25</v>
      </c>
    </row>
    <row r="6" spans="1:26" s="2" customFormat="1" ht="69.75" customHeight="1" thickBot="1" x14ac:dyDescent="0.3">
      <c r="A6" s="177"/>
      <c r="B6" s="180"/>
      <c r="C6" s="183"/>
      <c r="D6" s="183"/>
      <c r="E6" s="188"/>
      <c r="F6" s="188"/>
      <c r="G6" s="188"/>
      <c r="H6" s="188"/>
      <c r="I6" s="188"/>
      <c r="J6" s="188"/>
      <c r="K6" s="193"/>
      <c r="L6" s="193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296516</v>
      </c>
      <c r="C102" s="22">
        <f>SUM(E102:Y102)</f>
        <v>288538</v>
      </c>
      <c r="D102" s="14">
        <f t="shared" si="14"/>
        <v>0.9730942006502179</v>
      </c>
      <c r="E102" s="88">
        <v>22393</v>
      </c>
      <c r="F102" s="88">
        <v>8600</v>
      </c>
      <c r="G102" s="88">
        <v>16608</v>
      </c>
      <c r="H102" s="88">
        <f>18171+100</f>
        <v>18271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293011.15000000002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0.98899999999999999</v>
      </c>
      <c r="C104" s="164">
        <f>C102/C103</f>
        <v>0.9847338573975768</v>
      </c>
      <c r="D104" s="14">
        <f t="shared" si="14"/>
        <v>0.99568640788430418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>H102/H103</f>
        <v>0.99455663817973983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6711</v>
      </c>
      <c r="C105" s="22">
        <f t="shared" si="23"/>
        <v>4473.1500000000015</v>
      </c>
      <c r="D105" s="14">
        <f t="shared" si="14"/>
        <v>0.66654000894054555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100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164165</v>
      </c>
      <c r="C106" s="88">
        <f t="shared" si="23"/>
        <v>159763.29999999999</v>
      </c>
      <c r="D106" s="15">
        <f t="shared" si="14"/>
        <v>0.97318734200347201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91761</v>
      </c>
      <c r="C108" s="88">
        <f t="shared" si="23"/>
        <v>91546.6</v>
      </c>
      <c r="D108" s="15">
        <f t="shared" si="14"/>
        <v>0.99766349538474952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693</v>
      </c>
      <c r="D109" s="15">
        <f t="shared" si="14"/>
        <v>1.375</v>
      </c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10</v>
      </c>
      <c r="C110" s="88">
        <f t="shared" si="23"/>
        <v>100</v>
      </c>
      <c r="D110" s="15">
        <f t="shared" ref="D110:D125" si="29">C110/B110</f>
        <v>10</v>
      </c>
      <c r="E110" s="150"/>
      <c r="F110" s="150"/>
      <c r="G110" s="88"/>
      <c r="H110" s="88">
        <v>100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295849</v>
      </c>
      <c r="C111" s="22">
        <f>SUM(E111:Y111)</f>
        <v>288538</v>
      </c>
      <c r="D111" s="14">
        <f t="shared" si="29"/>
        <v>0.97528806925154388</v>
      </c>
      <c r="E111" s="88">
        <v>22393</v>
      </c>
      <c r="F111" s="88">
        <v>8600</v>
      </c>
      <c r="G111" s="88">
        <v>16608</v>
      </c>
      <c r="H111" s="88">
        <v>18271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0.97566839364568458</v>
      </c>
      <c r="C112" s="22">
        <f t="shared" si="23"/>
        <v>20.4343520203679</v>
      </c>
      <c r="D112" s="14">
        <f t="shared" si="29"/>
        <v>20.943952016332986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0.9956405645468912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163976</v>
      </c>
      <c r="C113" s="88">
        <f>SUM(E113:Y113)</f>
        <v>159763.29999999999</v>
      </c>
      <c r="D113" s="15">
        <f t="shared" si="29"/>
        <v>0.9743090452261306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91671</v>
      </c>
      <c r="C115" s="88">
        <f>SUM(E115:Y115)</f>
        <v>91488.6</v>
      </c>
      <c r="D115" s="15">
        <f t="shared" si="29"/>
        <v>0.99801027587786761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693</v>
      </c>
      <c r="D116" s="15">
        <f t="shared" si="29"/>
        <v>1.5608108108108107</v>
      </c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10</v>
      </c>
      <c r="C118" s="88">
        <v>100</v>
      </c>
      <c r="D118" s="15">
        <f t="shared" si="29"/>
        <v>10</v>
      </c>
      <c r="E118" s="88"/>
      <c r="F118" s="88"/>
      <c r="G118" s="88"/>
      <c r="H118" s="88">
        <v>500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992339</v>
      </c>
      <c r="C119" s="22">
        <f>SUM(E119:Y119)</f>
        <v>960407.7</v>
      </c>
      <c r="D119" s="14">
        <f t="shared" si="29"/>
        <v>0.96782218576514678</v>
      </c>
      <c r="E119" s="166">
        <v>92431</v>
      </c>
      <c r="F119" s="88">
        <v>25980</v>
      </c>
      <c r="G119" s="88">
        <v>55697</v>
      </c>
      <c r="H119" s="88">
        <f>60348+500</f>
        <v>60848</v>
      </c>
      <c r="I119" s="88">
        <v>29980</v>
      </c>
      <c r="J119" s="88">
        <v>68336</v>
      </c>
      <c r="K119" s="88">
        <v>34169</v>
      </c>
      <c r="L119" s="88">
        <v>41459</v>
      </c>
      <c r="M119" s="88">
        <v>42456</v>
      </c>
      <c r="N119" s="88">
        <v>15291</v>
      </c>
      <c r="O119" s="88">
        <v>25968</v>
      </c>
      <c r="P119" s="88">
        <v>42400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47832</v>
      </c>
      <c r="X119" s="88">
        <v>82312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573705</v>
      </c>
      <c r="C121" s="88">
        <f t="shared" si="23"/>
        <v>558914.92999999993</v>
      </c>
      <c r="D121" s="15">
        <f t="shared" si="29"/>
        <v>0.97422007826321877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19249</v>
      </c>
      <c r="M121" s="9">
        <v>25921</v>
      </c>
      <c r="N121" s="9">
        <v>7339</v>
      </c>
      <c r="O121" s="9">
        <v>9610</v>
      </c>
      <c r="P121" s="9">
        <v>22861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45864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32315</v>
      </c>
      <c r="C122" s="88">
        <f t="shared" si="23"/>
        <v>30676</v>
      </c>
      <c r="D122" s="15">
        <f t="shared" si="29"/>
        <v>0.94928051988240758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298139</v>
      </c>
      <c r="C123" s="88">
        <f t="shared" si="23"/>
        <v>290196.73</v>
      </c>
      <c r="D123" s="15">
        <f t="shared" si="29"/>
        <v>0.97336051304928228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10305</v>
      </c>
      <c r="N123" s="9">
        <v>5660</v>
      </c>
      <c r="O123" s="9">
        <v>13394</v>
      </c>
      <c r="P123" s="9">
        <v>12459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14624</v>
      </c>
      <c r="X123" s="9">
        <v>28066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945</v>
      </c>
      <c r="D124" s="15">
        <f t="shared" si="29"/>
        <v>1.2874659400544959</v>
      </c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100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0.75" customHeight="1" x14ac:dyDescent="0.2">
      <c r="A125" s="10" t="s">
        <v>203</v>
      </c>
      <c r="B125" s="88">
        <v>45</v>
      </c>
      <c r="C125" s="88">
        <v>500</v>
      </c>
      <c r="D125" s="15">
        <f t="shared" si="29"/>
        <v>11.111111111111111</v>
      </c>
      <c r="E125" s="150"/>
      <c r="F125" s="150"/>
      <c r="G125" s="88"/>
      <c r="H125" s="88">
        <f>H118/H110*10</f>
        <v>50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33.5</v>
      </c>
      <c r="C126" s="18">
        <f>C119/C111*10</f>
        <v>33.285310773624268</v>
      </c>
      <c r="D126" s="14">
        <f t="shared" ref="D126:D131" si="33">C126/B126</f>
        <v>0.99359136637684387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33.303048546877562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30.453209930953431</v>
      </c>
      <c r="M126" s="112">
        <f t="shared" si="34"/>
        <v>29.995760915642222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29.551156955673264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35.908039959865633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34.983937487520599</v>
      </c>
      <c r="D127" s="15">
        <f t="shared" si="33"/>
        <v>0.99954107107201706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29.57744314689613</v>
      </c>
      <c r="M127" s="113">
        <f>M121/M113*10</f>
        <v>31.215077071290942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31.632766016327661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40.513584258507088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36.688264938804892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" si="44">C121/C113*10</f>
        <v>34.983937487520599</v>
      </c>
      <c r="D128" s="15">
        <f t="shared" si="33"/>
        <v>1.1432659309647255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32.5</v>
      </c>
      <c r="C129" s="112">
        <f>C123/C115*10</f>
        <v>31.719441547908698</v>
      </c>
      <c r="D129" s="15">
        <f t="shared" si="33"/>
        <v>0.97598281685872912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30.872704394978875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25.977898248540452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37.13907635305015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13.636363636363635</v>
      </c>
      <c r="D130" s="15">
        <f t="shared" si="33"/>
        <v>0.82644628099173545</v>
      </c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customHeight="1" x14ac:dyDescent="0.2">
      <c r="A131" s="10" t="s">
        <v>202</v>
      </c>
      <c r="B131" s="48">
        <v>45</v>
      </c>
      <c r="C131" s="112">
        <f>C125/C118*10</f>
        <v>50</v>
      </c>
      <c r="D131" s="15">
        <f t="shared" si="33"/>
        <v>1.1111111111111112</v>
      </c>
      <c r="E131" s="48"/>
      <c r="F131" s="4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25453</v>
      </c>
      <c r="D133" s="14">
        <f t="shared" ref="D133:D197" si="55">C133/B133</f>
        <v>2.7799257317605943</v>
      </c>
      <c r="E133" s="45">
        <f>(E111-E132)</f>
        <v>780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1738</v>
      </c>
      <c r="I133" s="45">
        <f t="shared" si="56"/>
        <v>2269</v>
      </c>
      <c r="J133" s="45">
        <f t="shared" si="56"/>
        <v>670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2004.5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5158</v>
      </c>
      <c r="D136" s="14">
        <f t="shared" si="55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0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5189.5</v>
      </c>
      <c r="D138" s="14">
        <f t="shared" si="55"/>
        <v>1.0603800572129138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f t="shared" si="58"/>
        <v>23</v>
      </c>
      <c r="O138" s="45">
        <v>194</v>
      </c>
      <c r="P138" s="45">
        <f t="shared" si="58"/>
        <v>315</v>
      </c>
      <c r="Q138" s="45">
        <v>14</v>
      </c>
      <c r="R138" s="45">
        <f t="shared" si="58"/>
        <v>452</v>
      </c>
      <c r="S138" s="45">
        <f t="shared" si="58"/>
        <v>157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2573</v>
      </c>
      <c r="C139" s="22">
        <f t="shared" si="57"/>
        <v>4584.6000000000004</v>
      </c>
      <c r="D139" s="14">
        <f t="shared" si="55"/>
        <v>1.78181111542946</v>
      </c>
      <c r="E139" s="88">
        <v>188</v>
      </c>
      <c r="F139" s="88">
        <v>103</v>
      </c>
      <c r="G139" s="88">
        <v>746</v>
      </c>
      <c r="H139" s="88">
        <v>340.5</v>
      </c>
      <c r="I139" s="88">
        <v>16.100000000000001</v>
      </c>
      <c r="J139" s="88">
        <v>150</v>
      </c>
      <c r="K139" s="88">
        <v>524</v>
      </c>
      <c r="L139" s="88">
        <v>644</v>
      </c>
      <c r="M139" s="88">
        <v>243.3</v>
      </c>
      <c r="N139" s="88">
        <v>23.3</v>
      </c>
      <c r="O139" s="88">
        <v>213.5</v>
      </c>
      <c r="P139" s="88">
        <v>275</v>
      </c>
      <c r="Q139" s="88">
        <v>13</v>
      </c>
      <c r="R139" s="88">
        <v>279</v>
      </c>
      <c r="S139" s="88">
        <v>138.5</v>
      </c>
      <c r="T139" s="112">
        <v>51</v>
      </c>
      <c r="U139" s="88">
        <v>78</v>
      </c>
      <c r="V139" s="88">
        <v>22.4</v>
      </c>
      <c r="W139" s="88">
        <v>165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0.45100000000000001</v>
      </c>
      <c r="C140" s="164">
        <f>C139/C136</f>
        <v>0.88883288096161306</v>
      </c>
      <c r="D140" s="14">
        <f t="shared" si="55"/>
        <v>1.9708046141055722</v>
      </c>
      <c r="E140" s="32">
        <f>E139/E136</f>
        <v>1</v>
      </c>
      <c r="F140" s="32">
        <f t="shared" ref="F140:X140" si="59">F139/F136</f>
        <v>0.9196428571428571</v>
      </c>
      <c r="G140" s="32">
        <f t="shared" si="59"/>
        <v>0.97262059973924375</v>
      </c>
      <c r="H140" s="32">
        <f t="shared" si="59"/>
        <v>0.97285714285714286</v>
      </c>
      <c r="I140" s="32">
        <f t="shared" si="59"/>
        <v>0.30377358490566042</v>
      </c>
      <c r="J140" s="32">
        <f t="shared" si="59"/>
        <v>1.048951048951049</v>
      </c>
      <c r="K140" s="32">
        <f t="shared" si="59"/>
        <v>0.95970695970695974</v>
      </c>
      <c r="L140" s="32">
        <f t="shared" si="59"/>
        <v>0.83963494132985661</v>
      </c>
      <c r="M140" s="32">
        <f>M139/M136</f>
        <v>0.99713114754098364</v>
      </c>
      <c r="N140" s="32">
        <f t="shared" si="59"/>
        <v>1.0130434782608695</v>
      </c>
      <c r="O140" s="32">
        <f t="shared" si="59"/>
        <v>0.97488584474885842</v>
      </c>
      <c r="P140" s="32">
        <f t="shared" si="59"/>
        <v>0.87301587301587302</v>
      </c>
      <c r="Q140" s="32">
        <f t="shared" si="59"/>
        <v>1</v>
      </c>
      <c r="R140" s="32">
        <f t="shared" si="59"/>
        <v>0.61725663716814161</v>
      </c>
      <c r="S140" s="32">
        <f t="shared" si="59"/>
        <v>0.88216560509554143</v>
      </c>
      <c r="T140" s="32">
        <f t="shared" si="59"/>
        <v>0.83606557377049184</v>
      </c>
      <c r="U140" s="32">
        <f t="shared" si="59"/>
        <v>0.93975903614457834</v>
      </c>
      <c r="V140" s="32">
        <f t="shared" si="59"/>
        <v>0.54634146341463408</v>
      </c>
      <c r="W140" s="32">
        <f t="shared" si="59"/>
        <v>0.65217391304347827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63741</v>
      </c>
      <c r="C143" s="22">
        <f>SUM(E143:Y143)</f>
        <v>103143</v>
      </c>
      <c r="D143" s="14">
        <f t="shared" si="55"/>
        <v>1.6181578575798936</v>
      </c>
      <c r="E143" s="88">
        <v>3639</v>
      </c>
      <c r="F143" s="88">
        <v>1967</v>
      </c>
      <c r="G143" s="88">
        <v>16606</v>
      </c>
      <c r="H143" s="88">
        <v>6526</v>
      </c>
      <c r="I143" s="88">
        <v>281</v>
      </c>
      <c r="J143" s="88">
        <v>2775</v>
      </c>
      <c r="K143" s="166">
        <v>10535</v>
      </c>
      <c r="L143" s="88">
        <v>19642</v>
      </c>
      <c r="M143" s="88">
        <v>5725</v>
      </c>
      <c r="N143" s="88">
        <v>492</v>
      </c>
      <c r="O143" s="88">
        <v>4211</v>
      </c>
      <c r="P143" s="88">
        <v>5390</v>
      </c>
      <c r="Q143" s="88">
        <v>371</v>
      </c>
      <c r="R143" s="88">
        <v>4185</v>
      </c>
      <c r="S143" s="88">
        <v>3111</v>
      </c>
      <c r="T143" s="88">
        <v>1257</v>
      </c>
      <c r="U143" s="88">
        <v>1560</v>
      </c>
      <c r="V143" s="88">
        <v>265</v>
      </c>
      <c r="W143" s="88">
        <v>4620</v>
      </c>
      <c r="X143" s="88">
        <v>9985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247.8</v>
      </c>
      <c r="C145" s="18">
        <f>C143/C139*10</f>
        <v>224.97709723858134</v>
      </c>
      <c r="D145" s="14">
        <f t="shared" si="55"/>
        <v>0.9078978903897551</v>
      </c>
      <c r="E145" s="112">
        <f t="shared" ref="E145" si="61">E143/E139*10</f>
        <v>193.56382978723403</v>
      </c>
      <c r="F145" s="112">
        <f>F143/F139*10</f>
        <v>190.97087378640776</v>
      </c>
      <c r="G145" s="112">
        <f>G143/G139*10</f>
        <v>222.60053619302948</v>
      </c>
      <c r="H145" s="112">
        <f t="shared" ref="H145:Q145" si="62">H143/H139*10</f>
        <v>191.65932452276064</v>
      </c>
      <c r="I145" s="112">
        <f t="shared" si="62"/>
        <v>174.5341614906832</v>
      </c>
      <c r="J145" s="112">
        <f t="shared" si="62"/>
        <v>185</v>
      </c>
      <c r="K145" s="112">
        <f t="shared" si="62"/>
        <v>201.04961832061068</v>
      </c>
      <c r="L145" s="112">
        <f t="shared" si="62"/>
        <v>305</v>
      </c>
      <c r="M145" s="112">
        <f t="shared" si="62"/>
        <v>235.30620632963419</v>
      </c>
      <c r="N145" s="112">
        <f t="shared" si="62"/>
        <v>211.15879828326177</v>
      </c>
      <c r="O145" s="112">
        <f t="shared" si="62"/>
        <v>197.23653395784541</v>
      </c>
      <c r="P145" s="112">
        <f t="shared" si="62"/>
        <v>196</v>
      </c>
      <c r="Q145" s="112">
        <f t="shared" si="62"/>
        <v>285.38461538461542</v>
      </c>
      <c r="R145" s="112">
        <f>R143/R139*10</f>
        <v>150</v>
      </c>
      <c r="S145" s="112">
        <f>S143/S139*10</f>
        <v>224.62093862815885</v>
      </c>
      <c r="T145" s="112">
        <f>T143/T139*10</f>
        <v>246.47058823529414</v>
      </c>
      <c r="U145" s="112">
        <f>U143/U139*10</f>
        <v>200</v>
      </c>
      <c r="V145" s="112">
        <f>V143/V139*10</f>
        <v>118.30357142857144</v>
      </c>
      <c r="W145" s="112">
        <f t="shared" ref="W145" si="63">W143/W139*10</f>
        <v>280</v>
      </c>
      <c r="X145" s="112">
        <f>X143/X139*10</f>
        <v>269.13746630727763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 t="shared" si="64"/>
        <v>1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f t="shared" si="64"/>
        <v>0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187</v>
      </c>
      <c r="C150" s="22">
        <f>SUM(E150:Y150)</f>
        <v>397.40000000000003</v>
      </c>
      <c r="D150" s="14">
        <f t="shared" si="55"/>
        <v>2.1251336898395725</v>
      </c>
      <c r="E150" s="88">
        <v>25</v>
      </c>
      <c r="F150" s="88">
        <v>5</v>
      </c>
      <c r="G150" s="88">
        <v>85</v>
      </c>
      <c r="H150" s="88"/>
      <c r="I150" s="88">
        <v>10</v>
      </c>
      <c r="J150" s="88">
        <v>10</v>
      </c>
      <c r="K150" s="88">
        <v>37</v>
      </c>
      <c r="L150" s="88">
        <v>13</v>
      </c>
      <c r="M150" s="88">
        <v>18</v>
      </c>
      <c r="N150" s="88">
        <v>4</v>
      </c>
      <c r="O150" s="88">
        <v>25.5</v>
      </c>
      <c r="P150" s="88">
        <v>44</v>
      </c>
      <c r="Q150" s="88"/>
      <c r="R150" s="88">
        <v>0.6</v>
      </c>
      <c r="S150" s="88">
        <v>10</v>
      </c>
      <c r="T150" s="88">
        <v>4.3</v>
      </c>
      <c r="U150" s="88"/>
      <c r="V150" s="88"/>
      <c r="W150" s="88">
        <v>12</v>
      </c>
      <c r="X150" s="88">
        <v>93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0.19500000000000001</v>
      </c>
      <c r="C151" s="164">
        <f>C150/C149</f>
        <v>0.4546910755148742</v>
      </c>
      <c r="D151" s="14">
        <f t="shared" si="55"/>
        <v>2.3317491052044832</v>
      </c>
      <c r="E151" s="27">
        <f>E150/E149</f>
        <v>1</v>
      </c>
      <c r="F151" s="27">
        <f t="shared" ref="F151:Y151" si="65">F150/F149</f>
        <v>7.3529411764705885E-2</v>
      </c>
      <c r="G151" s="27">
        <f t="shared" si="65"/>
        <v>0.73913043478260865</v>
      </c>
      <c r="H151" s="27"/>
      <c r="I151" s="27">
        <f t="shared" si="65"/>
        <v>0.90909090909090906</v>
      </c>
      <c r="J151" s="27">
        <f t="shared" si="65"/>
        <v>1</v>
      </c>
      <c r="K151" s="27">
        <f t="shared" si="65"/>
        <v>0.29365079365079366</v>
      </c>
      <c r="L151" s="27">
        <f t="shared" si="65"/>
        <v>0.24528301886792453</v>
      </c>
      <c r="M151" s="27">
        <f t="shared" si="65"/>
        <v>0.36</v>
      </c>
      <c r="N151" s="27">
        <f t="shared" si="65"/>
        <v>1</v>
      </c>
      <c r="O151" s="27">
        <f t="shared" si="65"/>
        <v>0.72857142857142854</v>
      </c>
      <c r="P151" s="27">
        <f t="shared" si="65"/>
        <v>0.42718446601941745</v>
      </c>
      <c r="Q151" s="27"/>
      <c r="R151" s="27">
        <f t="shared" si="65"/>
        <v>0.6</v>
      </c>
      <c r="S151" s="27">
        <f t="shared" si="65"/>
        <v>0.32258064516129031</v>
      </c>
      <c r="T151" s="27">
        <f t="shared" si="65"/>
        <v>0.47777777777777775</v>
      </c>
      <c r="U151" s="27"/>
      <c r="V151" s="27"/>
      <c r="W151" s="27">
        <f t="shared" si="65"/>
        <v>0.12631578947368421</v>
      </c>
      <c r="X151" s="27">
        <f t="shared" si="65"/>
        <v>0.97894736842105268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5165</v>
      </c>
      <c r="C153" s="22">
        <f t="shared" si="57"/>
        <v>10741.7</v>
      </c>
      <c r="D153" s="14">
        <f t="shared" si="55"/>
        <v>2.0797095837366895</v>
      </c>
      <c r="E153" s="88">
        <v>693</v>
      </c>
      <c r="F153" s="88">
        <v>150</v>
      </c>
      <c r="G153" s="88">
        <v>1640</v>
      </c>
      <c r="H153" s="88"/>
      <c r="I153" s="88">
        <v>100</v>
      </c>
      <c r="J153" s="88">
        <v>320</v>
      </c>
      <c r="K153" s="88">
        <v>2551</v>
      </c>
      <c r="L153" s="88">
        <v>910</v>
      </c>
      <c r="M153" s="88">
        <v>485</v>
      </c>
      <c r="N153" s="88">
        <v>7</v>
      </c>
      <c r="O153" s="88">
        <v>385</v>
      </c>
      <c r="P153" s="88">
        <v>1490</v>
      </c>
      <c r="Q153" s="88"/>
      <c r="R153" s="88">
        <v>3.7</v>
      </c>
      <c r="S153" s="88">
        <v>350</v>
      </c>
      <c r="T153" s="88">
        <v>157</v>
      </c>
      <c r="U153" s="88"/>
      <c r="V153" s="88"/>
      <c r="W153" s="88">
        <v>420</v>
      </c>
      <c r="X153" s="88">
        <v>1070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276.10000000000002</v>
      </c>
      <c r="C155" s="18">
        <f>C153/C150*10</f>
        <v>270.29944640161045</v>
      </c>
      <c r="D155" s="14">
        <f t="shared" si="55"/>
        <v>0.97899111337055567</v>
      </c>
      <c r="E155" s="52">
        <f>E153/E150*10</f>
        <v>277.2</v>
      </c>
      <c r="F155" s="52">
        <f t="shared" ref="F155:K155" si="67">F153/F150*10</f>
        <v>300</v>
      </c>
      <c r="G155" s="52">
        <f t="shared" si="67"/>
        <v>192.94117647058823</v>
      </c>
      <c r="H155" s="52"/>
      <c r="I155" s="52">
        <f t="shared" si="67"/>
        <v>100</v>
      </c>
      <c r="J155" s="52">
        <f t="shared" si="67"/>
        <v>320</v>
      </c>
      <c r="K155" s="52">
        <f t="shared" si="67"/>
        <v>689.45945945945948</v>
      </c>
      <c r="L155" s="52">
        <f>L153/L150*10</f>
        <v>700</v>
      </c>
      <c r="M155" s="52">
        <f>M153/M150*10</f>
        <v>269.44444444444446</v>
      </c>
      <c r="N155" s="52">
        <f>N153/N150*10</f>
        <v>17.5</v>
      </c>
      <c r="O155" s="52">
        <f t="shared" ref="O155:P155" si="68">O153/O150*10</f>
        <v>150.98039215686273</v>
      </c>
      <c r="P155" s="52">
        <f t="shared" si="68"/>
        <v>338.63636363636368</v>
      </c>
      <c r="Q155" s="52"/>
      <c r="R155" s="52"/>
      <c r="S155" s="52">
        <f>S153/S150*10</f>
        <v>350</v>
      </c>
      <c r="T155" s="52">
        <f>T153/T150*10</f>
        <v>365.11627906976747</v>
      </c>
      <c r="U155" s="52"/>
      <c r="V155" s="52"/>
      <c r="W155" s="52">
        <f>W153/W150*10</f>
        <v>350</v>
      </c>
      <c r="X155" s="52">
        <f>X153/X150*10</f>
        <v>115.05376344086022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775</v>
      </c>
      <c r="C156" s="18">
        <f t="shared" si="57"/>
        <v>435.09999999999997</v>
      </c>
      <c r="D156" s="14">
        <f t="shared" si="55"/>
        <v>0.56141935483870964</v>
      </c>
      <c r="E156" s="115">
        <f>E149-E150</f>
        <v>0</v>
      </c>
      <c r="F156" s="115">
        <f t="shared" ref="F156:Y156" si="70">F149-F150</f>
        <v>63</v>
      </c>
      <c r="G156" s="115">
        <f>G149-G150</f>
        <v>30</v>
      </c>
      <c r="H156" s="115">
        <f>H149-H150</f>
        <v>0.5</v>
      </c>
      <c r="I156" s="115">
        <f t="shared" si="70"/>
        <v>1</v>
      </c>
      <c r="J156" s="115">
        <f t="shared" si="70"/>
        <v>0</v>
      </c>
      <c r="K156" s="115">
        <f t="shared" si="70"/>
        <v>89</v>
      </c>
      <c r="L156" s="115">
        <f t="shared" si="70"/>
        <v>40</v>
      </c>
      <c r="M156" s="115">
        <f t="shared" si="70"/>
        <v>32</v>
      </c>
      <c r="N156" s="115">
        <f t="shared" si="70"/>
        <v>0</v>
      </c>
      <c r="O156" s="115">
        <f t="shared" si="70"/>
        <v>9.5</v>
      </c>
      <c r="P156" s="115">
        <f t="shared" si="70"/>
        <v>59</v>
      </c>
      <c r="Q156" s="115">
        <f t="shared" si="70"/>
        <v>0</v>
      </c>
      <c r="R156" s="115">
        <f t="shared" si="70"/>
        <v>0.4</v>
      </c>
      <c r="S156" s="115">
        <f t="shared" si="70"/>
        <v>21</v>
      </c>
      <c r="T156" s="115">
        <f t="shared" si="70"/>
        <v>4.7</v>
      </c>
      <c r="U156" s="115">
        <f t="shared" si="70"/>
        <v>0</v>
      </c>
      <c r="V156" s="115">
        <f t="shared" si="70"/>
        <v>0</v>
      </c>
      <c r="W156" s="115">
        <f t="shared" si="70"/>
        <v>83</v>
      </c>
      <c r="X156" s="115">
        <f t="shared" si="70"/>
        <v>2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1420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1772.8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>
        <v>162.80000000000001</v>
      </c>
      <c r="S162" s="52"/>
      <c r="T162" s="52">
        <v>1410</v>
      </c>
      <c r="U162" s="52"/>
      <c r="V162" s="52">
        <v>200</v>
      </c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 t="shared" ref="F163:Y163" si="72">F160</f>
        <v>1250</v>
      </c>
      <c r="G163" s="51">
        <f t="shared" si="72"/>
        <v>1568</v>
      </c>
      <c r="H163" s="51">
        <f t="shared" si="72"/>
        <v>1956</v>
      </c>
      <c r="I163" s="51">
        <f t="shared" si="72"/>
        <v>1010</v>
      </c>
      <c r="J163" s="51">
        <f t="shared" si="72"/>
        <v>5071</v>
      </c>
      <c r="K163" s="51">
        <f t="shared" si="72"/>
        <v>806</v>
      </c>
      <c r="L163" s="51">
        <f t="shared" si="72"/>
        <v>1329</v>
      </c>
      <c r="M163" s="51">
        <f t="shared" si="72"/>
        <v>1589</v>
      </c>
      <c r="N163" s="51">
        <f t="shared" si="72"/>
        <v>671</v>
      </c>
      <c r="O163" s="51">
        <f t="shared" si="72"/>
        <v>4</v>
      </c>
      <c r="P163" s="51">
        <f t="shared" si="72"/>
        <v>733</v>
      </c>
      <c r="Q163" s="51">
        <f>Q160-Q161</f>
        <v>2580</v>
      </c>
      <c r="R163" s="51">
        <f>R160-R162</f>
        <v>673.2</v>
      </c>
      <c r="S163" s="51">
        <f t="shared" si="72"/>
        <v>1926</v>
      </c>
      <c r="T163" s="51">
        <f>T160-T162</f>
        <v>1198</v>
      </c>
      <c r="U163" s="51">
        <f t="shared" si="72"/>
        <v>2550</v>
      </c>
      <c r="V163" s="51">
        <f>V160-V162</f>
        <v>49</v>
      </c>
      <c r="W163" s="51">
        <f t="shared" si="72"/>
        <v>1228</v>
      </c>
      <c r="X163" s="51">
        <f t="shared" si="72"/>
        <v>1567</v>
      </c>
      <c r="Y163" s="51">
        <f t="shared" si="72"/>
        <v>368</v>
      </c>
    </row>
    <row r="164" spans="1:26" s="11" customFormat="1" ht="30" customHeight="1" x14ac:dyDescent="0.2">
      <c r="A164" s="29" t="s">
        <v>214</v>
      </c>
      <c r="B164" s="22">
        <v>14063</v>
      </c>
      <c r="C164" s="22">
        <f>SUM(E164:Y164)</f>
        <v>23803</v>
      </c>
      <c r="D164" s="14">
        <f t="shared" si="55"/>
        <v>1.6925975965299012</v>
      </c>
      <c r="E164" s="173">
        <v>2788</v>
      </c>
      <c r="F164" s="148">
        <v>1019</v>
      </c>
      <c r="G164" s="114">
        <f>G169+G172+G189+G175+G184+G181</f>
        <v>675</v>
      </c>
      <c r="H164" s="148">
        <v>1786</v>
      </c>
      <c r="I164" s="148">
        <f>I169+I172+I189+I175</f>
        <v>1010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>N169+N172+N189+N175+N178+N184</f>
        <v>464.5</v>
      </c>
      <c r="O164" s="148"/>
      <c r="P164" s="148">
        <v>733</v>
      </c>
      <c r="Q164" s="148">
        <v>2458</v>
      </c>
      <c r="R164" s="148">
        <f>R169+R172+R189+R175+R178+R184</f>
        <v>618</v>
      </c>
      <c r="S164" s="148">
        <f>S169+S172+S189+S175+S178+S184</f>
        <v>1586</v>
      </c>
      <c r="T164" s="148">
        <f t="shared" ref="T164" si="73">T169+T172+T189+T175+T178+T184</f>
        <v>980</v>
      </c>
      <c r="U164" s="148">
        <f>U175+U181+U184</f>
        <v>1290</v>
      </c>
      <c r="V164" s="148">
        <v>25</v>
      </c>
      <c r="W164" s="148">
        <f t="shared" ref="W164:Y164" si="74">W169+W172+W189+W175+W178+W184</f>
        <v>929</v>
      </c>
      <c r="X164" s="148">
        <v>1359</v>
      </c>
      <c r="Y164" s="148">
        <f t="shared" si="74"/>
        <v>287</v>
      </c>
    </row>
    <row r="165" spans="1:26" s="11" customFormat="1" ht="30" customHeight="1" x14ac:dyDescent="0.2">
      <c r="A165" s="12" t="s">
        <v>176</v>
      </c>
      <c r="B165" s="164">
        <f>B164/B160</f>
        <v>0.38581618655692729</v>
      </c>
      <c r="C165" s="164">
        <f>C164/C160</f>
        <v>0.68098071751444755</v>
      </c>
      <c r="D165" s="14">
        <f t="shared" si="55"/>
        <v>1.7650392628458802</v>
      </c>
      <c r="E165" s="32">
        <f t="shared" ref="E165:Y165" si="75">E164/E163</f>
        <v>0.88903061224489799</v>
      </c>
      <c r="F165" s="32">
        <f t="shared" si="75"/>
        <v>0.81520000000000004</v>
      </c>
      <c r="G165" s="32">
        <f t="shared" si="75"/>
        <v>0.43048469387755101</v>
      </c>
      <c r="H165" s="32">
        <f t="shared" si="75"/>
        <v>0.91308793456032722</v>
      </c>
      <c r="I165" s="32">
        <f t="shared" si="75"/>
        <v>1</v>
      </c>
      <c r="J165" s="32">
        <f t="shared" si="75"/>
        <v>0.57227371327154408</v>
      </c>
      <c r="K165" s="32">
        <f t="shared" si="75"/>
        <v>0.70223325062034736</v>
      </c>
      <c r="L165" s="32">
        <f t="shared" si="75"/>
        <v>0.55605718585402564</v>
      </c>
      <c r="M165" s="32">
        <f t="shared" si="75"/>
        <v>0.99968533668974202</v>
      </c>
      <c r="N165" s="32">
        <f t="shared" si="75"/>
        <v>0.6922503725782414</v>
      </c>
      <c r="O165" s="32"/>
      <c r="P165" s="32">
        <f t="shared" si="75"/>
        <v>1</v>
      </c>
      <c r="Q165" s="32">
        <f t="shared" si="75"/>
        <v>0.95271317829457369</v>
      </c>
      <c r="R165" s="32">
        <f t="shared" si="75"/>
        <v>0.91800356506238856</v>
      </c>
      <c r="S165" s="32">
        <f t="shared" si="75"/>
        <v>0.82346832814122539</v>
      </c>
      <c r="T165" s="32">
        <f t="shared" si="75"/>
        <v>0.8180300500834724</v>
      </c>
      <c r="U165" s="32">
        <f t="shared" si="75"/>
        <v>0.50588235294117645</v>
      </c>
      <c r="V165" s="32">
        <f t="shared" si="75"/>
        <v>0.51020408163265307</v>
      </c>
      <c r="W165" s="32">
        <f t="shared" si="75"/>
        <v>0.75651465798045603</v>
      </c>
      <c r="X165" s="32">
        <f t="shared" si="75"/>
        <v>0.86726228462029353</v>
      </c>
      <c r="Y165" s="32">
        <f t="shared" si="75"/>
        <v>0.77989130434782605</v>
      </c>
    </row>
    <row r="166" spans="1:26" s="11" customFormat="1" ht="31.5" customHeight="1" x14ac:dyDescent="0.2">
      <c r="A166" s="104" t="s">
        <v>215</v>
      </c>
      <c r="B166" s="22">
        <v>16928</v>
      </c>
      <c r="C166" s="22">
        <f>SUM(E166:Y166)</f>
        <v>40995.100000000006</v>
      </c>
      <c r="D166" s="14">
        <f t="shared" si="55"/>
        <v>2.421733223062382</v>
      </c>
      <c r="E166" s="51">
        <v>3409</v>
      </c>
      <c r="F166" s="51">
        <v>1578</v>
      </c>
      <c r="G166" s="51">
        <f>G170+G173+G176+G190+G179+G185+G182</f>
        <v>5375</v>
      </c>
      <c r="H166" s="51">
        <v>1580</v>
      </c>
      <c r="I166" s="51">
        <f>I170+I173+I176+I190+I179+I185</f>
        <v>916</v>
      </c>
      <c r="J166" s="51">
        <v>3389</v>
      </c>
      <c r="K166" s="51">
        <f t="shared" ref="K166:Y166" si="76">K170+K173+K176+K190+K179+K185</f>
        <v>357</v>
      </c>
      <c r="L166" s="51">
        <f t="shared" ref="L166" si="77">L170+L173+L176+L190+L179+L185</f>
        <v>839.2</v>
      </c>
      <c r="M166" s="51">
        <v>856.4</v>
      </c>
      <c r="N166" s="51">
        <f t="shared" ref="N166" si="78">N170+N173+N176+N190+N179+N185</f>
        <v>445</v>
      </c>
      <c r="O166" s="51"/>
      <c r="P166" s="51">
        <v>635</v>
      </c>
      <c r="Q166" s="51">
        <v>4162</v>
      </c>
      <c r="R166" s="51">
        <f>R170+R173+R176+R190+R179+R185</f>
        <v>818.3</v>
      </c>
      <c r="S166" s="51">
        <f t="shared" ref="S166:T166" si="79">S170+S173+S176+S190+S179+S185</f>
        <v>2999.2</v>
      </c>
      <c r="T166" s="51">
        <f t="shared" si="79"/>
        <v>606</v>
      </c>
      <c r="U166" s="51">
        <f>U176+U182+U185</f>
        <v>8615</v>
      </c>
      <c r="V166" s="51">
        <v>20</v>
      </c>
      <c r="W166" s="51">
        <f t="shared" si="76"/>
        <v>1292</v>
      </c>
      <c r="X166" s="148">
        <v>2723</v>
      </c>
      <c r="Y166" s="51">
        <f t="shared" si="76"/>
        <v>380</v>
      </c>
    </row>
    <row r="167" spans="1:26" s="11" customFormat="1" ht="30" customHeight="1" x14ac:dyDescent="0.2">
      <c r="A167" s="29" t="s">
        <v>98</v>
      </c>
      <c r="B167" s="53">
        <f>B166/B164*10</f>
        <v>12.037260897390315</v>
      </c>
      <c r="C167" s="18">
        <f>C166/C164*10</f>
        <v>17.2226610091165</v>
      </c>
      <c r="D167" s="14">
        <f t="shared" si="55"/>
        <v>1.4307790747353812</v>
      </c>
      <c r="E167" s="52">
        <f>E166/E164*10</f>
        <v>12.227403156384504</v>
      </c>
      <c r="F167" s="52">
        <f t="shared" ref="F167" si="80">F166/F164*10</f>
        <v>15.485770363101079</v>
      </c>
      <c r="G167" s="52">
        <f t="shared" ref="G167:X167" si="81">G166/G164*10</f>
        <v>79.629629629629633</v>
      </c>
      <c r="H167" s="52">
        <f t="shared" si="81"/>
        <v>8.846584546472565</v>
      </c>
      <c r="I167" s="52">
        <f t="shared" si="81"/>
        <v>9.0693069306930703</v>
      </c>
      <c r="J167" s="52">
        <f t="shared" si="81"/>
        <v>11.678152997932461</v>
      </c>
      <c r="K167" s="52">
        <f t="shared" si="81"/>
        <v>6.3074204946996471</v>
      </c>
      <c r="L167" s="52">
        <f t="shared" ref="L167" si="82">L166/L164*10</f>
        <v>11.355886332882275</v>
      </c>
      <c r="M167" s="52">
        <f t="shared" si="81"/>
        <v>5.3912496065470572</v>
      </c>
      <c r="N167" s="52">
        <f t="shared" ref="N167" si="83">N166/N164*10</f>
        <v>9.5801937567276632</v>
      </c>
      <c r="O167" s="52"/>
      <c r="P167" s="52">
        <f t="shared" si="81"/>
        <v>8.6630286493860851</v>
      </c>
      <c r="Q167" s="52">
        <f t="shared" ref="Q167:T167" si="84">Q166/Q164*10</f>
        <v>16.932465419039872</v>
      </c>
      <c r="R167" s="52">
        <f t="shared" si="84"/>
        <v>13.241100323624595</v>
      </c>
      <c r="S167" s="52">
        <f t="shared" si="84"/>
        <v>18.910466582597728</v>
      </c>
      <c r="T167" s="52">
        <f t="shared" si="84"/>
        <v>6.1836734693877551</v>
      </c>
      <c r="U167" s="52">
        <f>U166/U164*10</f>
        <v>66.782945736434115</v>
      </c>
      <c r="V167" s="52">
        <f t="shared" si="81"/>
        <v>8</v>
      </c>
      <c r="W167" s="52">
        <f t="shared" si="81"/>
        <v>13.907427341227125</v>
      </c>
      <c r="X167" s="52">
        <f t="shared" si="81"/>
        <v>20.036791758646064</v>
      </c>
      <c r="Y167" s="52">
        <f t="shared" ref="Y167" si="85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7659.2</v>
      </c>
      <c r="D168" s="14" t="e">
        <f t="shared" si="55"/>
        <v>#DIV/0!</v>
      </c>
      <c r="E168" s="115">
        <f t="shared" ref="E168:U168" si="86">E163-E164</f>
        <v>348</v>
      </c>
      <c r="F168" s="115">
        <f t="shared" si="86"/>
        <v>231</v>
      </c>
      <c r="G168" s="115">
        <f>G163-G164</f>
        <v>893</v>
      </c>
      <c r="H168" s="115">
        <f>H163-H164</f>
        <v>170</v>
      </c>
      <c r="I168" s="115">
        <f t="shared" si="86"/>
        <v>0</v>
      </c>
      <c r="J168" s="115">
        <f t="shared" si="86"/>
        <v>2169</v>
      </c>
      <c r="K168" s="115">
        <f t="shared" si="86"/>
        <v>240</v>
      </c>
      <c r="L168" s="115">
        <f t="shared" si="86"/>
        <v>590</v>
      </c>
      <c r="M168" s="115">
        <f t="shared" si="86"/>
        <v>0.5</v>
      </c>
      <c r="N168" s="115">
        <f t="shared" si="86"/>
        <v>206.5</v>
      </c>
      <c r="O168" s="115">
        <f t="shared" si="86"/>
        <v>4</v>
      </c>
      <c r="P168" s="115">
        <f t="shared" si="86"/>
        <v>0</v>
      </c>
      <c r="Q168" s="115">
        <f t="shared" si="86"/>
        <v>122</v>
      </c>
      <c r="R168" s="115">
        <f>R163-R164</f>
        <v>55.200000000000045</v>
      </c>
      <c r="S168" s="115">
        <f t="shared" si="86"/>
        <v>340</v>
      </c>
      <c r="T168" s="115">
        <f t="shared" si="86"/>
        <v>218</v>
      </c>
      <c r="U168" s="115">
        <f t="shared" si="86"/>
        <v>1260</v>
      </c>
      <c r="V168" s="115">
        <f>V160-V164</f>
        <v>224</v>
      </c>
      <c r="W168" s="115">
        <f>W163-W164</f>
        <v>299</v>
      </c>
      <c r="X168" s="115">
        <f>X163-X164</f>
        <v>208</v>
      </c>
      <c r="Y168" s="115">
        <f>Y163-Y164</f>
        <v>81</v>
      </c>
      <c r="Z168" s="120"/>
    </row>
    <row r="169" spans="1:26" s="106" customFormat="1" ht="30" customHeight="1" x14ac:dyDescent="0.2">
      <c r="A169" s="49" t="s">
        <v>111</v>
      </c>
      <c r="B169" s="24">
        <v>7751</v>
      </c>
      <c r="C169" s="88">
        <f t="shared" si="71"/>
        <v>11638</v>
      </c>
      <c r="D169" s="15">
        <f t="shared" si="55"/>
        <v>1.5014836795252227</v>
      </c>
      <c r="E169" s="33">
        <v>2788</v>
      </c>
      <c r="F169" s="33">
        <v>499</v>
      </c>
      <c r="G169" s="33">
        <v>150</v>
      </c>
      <c r="H169" s="33">
        <v>161</v>
      </c>
      <c r="I169" s="33">
        <v>136</v>
      </c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1468</v>
      </c>
      <c r="R169" s="33">
        <v>533</v>
      </c>
      <c r="S169" s="33">
        <v>1516</v>
      </c>
      <c r="T169" s="33"/>
      <c r="U169" s="33"/>
      <c r="V169" s="33">
        <v>49</v>
      </c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11141</v>
      </c>
      <c r="C170" s="88">
        <f t="shared" si="71"/>
        <v>17761.2</v>
      </c>
      <c r="D170" s="15">
        <f t="shared" si="55"/>
        <v>1.5942195494120817</v>
      </c>
      <c r="E170" s="151">
        <v>3409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2496</v>
      </c>
      <c r="R170" s="105">
        <v>757</v>
      </c>
      <c r="S170" s="105">
        <v>2977</v>
      </c>
      <c r="T170" s="105"/>
      <c r="U170" s="105"/>
      <c r="V170" s="105">
        <v>49</v>
      </c>
      <c r="W170" s="105">
        <v>1292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14.373629209134304</v>
      </c>
      <c r="C171" s="112">
        <f>C170/C169*10</f>
        <v>15.26138511771782</v>
      </c>
      <c r="D171" s="15">
        <f t="shared" si="55"/>
        <v>1.0617628224345286</v>
      </c>
      <c r="E171" s="52">
        <f t="shared" ref="E171:J171" si="87">E170/E169*10</f>
        <v>12.227403156384504</v>
      </c>
      <c r="F171" s="52">
        <f t="shared" si="87"/>
        <v>26.212424849699399</v>
      </c>
      <c r="G171" s="52">
        <f t="shared" si="87"/>
        <v>15</v>
      </c>
      <c r="H171" s="52">
        <f t="shared" si="87"/>
        <v>8.695652173913043</v>
      </c>
      <c r="I171" s="52">
        <f t="shared" si="87"/>
        <v>3.6764705882352944</v>
      </c>
      <c r="J171" s="52">
        <f t="shared" si="87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17.002724795640326</v>
      </c>
      <c r="R171" s="52">
        <f>R170/R169*10</f>
        <v>14.202626641651033</v>
      </c>
      <c r="S171" s="52">
        <f>S170/S169*10</f>
        <v>19.637203166226914</v>
      </c>
      <c r="T171" s="52"/>
      <c r="U171" s="52"/>
      <c r="V171" s="52">
        <f>V170/V169*10</f>
        <v>10</v>
      </c>
      <c r="W171" s="52">
        <f>W170/W169*10</f>
        <v>13.907427341227125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7735</v>
      </c>
      <c r="D172" s="15">
        <f t="shared" si="55"/>
        <v>1.6091117120865404</v>
      </c>
      <c r="E172" s="33"/>
      <c r="F172" s="33">
        <v>520</v>
      </c>
      <c r="G172" s="33"/>
      <c r="H172" s="33">
        <v>1102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3940</v>
      </c>
      <c r="C173" s="88">
        <f t="shared" si="71"/>
        <v>6050.3</v>
      </c>
      <c r="D173" s="15">
        <f t="shared" si="55"/>
        <v>1.5356091370558376</v>
      </c>
      <c r="E173" s="33"/>
      <c r="F173" s="24">
        <v>270</v>
      </c>
      <c r="G173" s="24"/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8.1963802787601416</v>
      </c>
      <c r="C174" s="112">
        <f>C173/C172*10</f>
        <v>7.8219780219780226</v>
      </c>
      <c r="D174" s="15">
        <f t="shared" si="55"/>
        <v>0.9543210241535115</v>
      </c>
      <c r="E174" s="48"/>
      <c r="F174" s="48">
        <f>F173/F172*10</f>
        <v>5.1923076923076925</v>
      </c>
      <c r="G174" s="48"/>
      <c r="H174" s="48">
        <f t="shared" ref="H174:N174" si="88">H173/H172*10</f>
        <v>8.7114337568058069</v>
      </c>
      <c r="I174" s="48">
        <f t="shared" si="88"/>
        <v>9.9084668192219674</v>
      </c>
      <c r="J174" s="48">
        <f t="shared" si="88"/>
        <v>11.996572407883461</v>
      </c>
      <c r="K174" s="48">
        <f t="shared" si="88"/>
        <v>6.3074204946996471</v>
      </c>
      <c r="L174" s="48">
        <f t="shared" si="88"/>
        <v>6</v>
      </c>
      <c r="M174" s="48">
        <f t="shared" si="88"/>
        <v>5.5145631067961167</v>
      </c>
      <c r="N174" s="48">
        <f t="shared" si="88"/>
        <v>9.5465393794749396</v>
      </c>
      <c r="O174" s="48"/>
      <c r="P174" s="48"/>
      <c r="Q174" s="48">
        <f>Q173/Q172*10</f>
        <v>5.9499999999999993</v>
      </c>
      <c r="R174" s="154">
        <f t="shared" ref="R174" si="89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95</v>
      </c>
      <c r="C175" s="88">
        <f t="shared" si="71"/>
        <v>785.5</v>
      </c>
      <c r="D175" s="15">
        <f t="shared" si="55"/>
        <v>8.2684210526315791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45.5</v>
      </c>
      <c r="O175" s="48"/>
      <c r="P175" s="48"/>
      <c r="Q175" s="48"/>
      <c r="R175" s="48"/>
      <c r="S175" s="24">
        <v>70</v>
      </c>
      <c r="T175" s="24"/>
      <c r="U175" s="24">
        <v>320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198</v>
      </c>
      <c r="C176" s="88">
        <f t="shared" si="71"/>
        <v>1063.2</v>
      </c>
      <c r="D176" s="15">
        <f t="shared" si="55"/>
        <v>5.3696969696969701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45</v>
      </c>
      <c r="O176" s="48"/>
      <c r="P176" s="48"/>
      <c r="Q176" s="48"/>
      <c r="R176" s="48"/>
      <c r="S176" s="24">
        <v>22.2</v>
      </c>
      <c r="T176" s="24"/>
      <c r="U176" s="24">
        <v>576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20.842105263157894</v>
      </c>
      <c r="C177" s="112">
        <f>C176/C175*10</f>
        <v>13.535327816677276</v>
      </c>
      <c r="D177" s="15">
        <f t="shared" si="55"/>
        <v>0.64942229423451581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9.8901098901098905</v>
      </c>
      <c r="O177" s="48"/>
      <c r="P177" s="48"/>
      <c r="Q177" s="48"/>
      <c r="R177" s="48"/>
      <c r="S177" s="48">
        <f>S176/S175*10</f>
        <v>3.1714285714285713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310</v>
      </c>
      <c r="C181" s="22">
        <f t="shared" si="71"/>
        <v>415</v>
      </c>
      <c r="D181" s="14">
        <f t="shared" si="55"/>
        <v>1.3387096774193548</v>
      </c>
      <c r="E181" s="33"/>
      <c r="F181" s="33"/>
      <c r="G181" s="33">
        <v>115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9550</v>
      </c>
      <c r="C182" s="22">
        <f t="shared" si="71"/>
        <v>11560</v>
      </c>
      <c r="D182" s="14">
        <f t="shared" si="55"/>
        <v>1.2104712041884818</v>
      </c>
      <c r="E182" s="33"/>
      <c r="F182" s="33"/>
      <c r="G182" s="33">
        <v>4660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308.06451612903226</v>
      </c>
      <c r="C183" s="18">
        <f>C182/C181*10</f>
        <v>278.5542168674699</v>
      </c>
      <c r="D183" s="14">
        <f t="shared" si="55"/>
        <v>0.90420740553838397</v>
      </c>
      <c r="E183" s="52"/>
      <c r="F183" s="52"/>
      <c r="G183" s="52">
        <f>G182/G181*10</f>
        <v>405.21739130434781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2247</v>
      </c>
      <c r="D184" s="15"/>
      <c r="E184" s="33"/>
      <c r="F184" s="33"/>
      <c r="G184" s="33">
        <v>60</v>
      </c>
      <c r="H184" s="33"/>
      <c r="I184" s="33"/>
      <c r="J184" s="33">
        <v>800</v>
      </c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670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4583</v>
      </c>
      <c r="D185" s="15"/>
      <c r="E185" s="33"/>
      <c r="F185" s="33"/>
      <c r="G185" s="33">
        <v>70</v>
      </c>
      <c r="H185" s="33"/>
      <c r="I185" s="33"/>
      <c r="J185" s="33">
        <v>2000</v>
      </c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1139</v>
      </c>
      <c r="V185" s="33"/>
      <c r="W185" s="33"/>
      <c r="X185" s="33">
        <v>450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20.396083667111707</v>
      </c>
      <c r="D186" s="15"/>
      <c r="E186" s="52"/>
      <c r="F186" s="52"/>
      <c r="G186" s="52">
        <f>G185/G184*10</f>
        <v>11.666666666666668</v>
      </c>
      <c r="H186" s="52"/>
      <c r="I186" s="52"/>
      <c r="J186" s="52">
        <f>J185/J184*10</f>
        <v>25</v>
      </c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17</v>
      </c>
      <c r="V186" s="52"/>
      <c r="W186" s="52"/>
      <c r="X186" s="52">
        <f>X185/X184*10</f>
        <v>15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6452</v>
      </c>
      <c r="C187" s="22">
        <f t="shared" si="71"/>
        <v>12100</v>
      </c>
      <c r="D187" s="14">
        <f t="shared" si="55"/>
        <v>1.8753874767513949</v>
      </c>
      <c r="E187" s="33"/>
      <c r="F187" s="33">
        <v>396</v>
      </c>
      <c r="G187" s="33">
        <v>1067</v>
      </c>
      <c r="H187" s="33">
        <v>809</v>
      </c>
      <c r="I187" s="33">
        <v>539</v>
      </c>
      <c r="J187" s="33">
        <v>320</v>
      </c>
      <c r="K187" s="33"/>
      <c r="L187" s="33"/>
      <c r="M187" s="33">
        <v>609</v>
      </c>
      <c r="N187" s="33">
        <v>728</v>
      </c>
      <c r="O187" s="33">
        <v>684</v>
      </c>
      <c r="P187" s="33">
        <v>1213</v>
      </c>
      <c r="Q187" s="33"/>
      <c r="R187" s="33">
        <v>150</v>
      </c>
      <c r="S187" s="33">
        <v>399</v>
      </c>
      <c r="T187" s="33">
        <v>1933</v>
      </c>
      <c r="U187" s="33"/>
      <c r="V187" s="33">
        <v>699</v>
      </c>
      <c r="W187" s="33">
        <v>550</v>
      </c>
      <c r="X187" s="88">
        <v>1269</v>
      </c>
      <c r="Y187" s="33">
        <v>735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1"/>
        <v>630</v>
      </c>
      <c r="D189" s="15">
        <f t="shared" si="55"/>
        <v>0.43538355217691777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1"/>
        <v>910</v>
      </c>
      <c r="D190" s="15">
        <f t="shared" si="55"/>
        <v>0.53123175715119675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14.444444444444445</v>
      </c>
      <c r="D191" s="15">
        <f t="shared" si="55"/>
        <v>1.2201465914250502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0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104</v>
      </c>
      <c r="C198" s="25">
        <f>SUM(E198:Y198)</f>
        <v>129</v>
      </c>
      <c r="D198" s="14">
        <f t="shared" ref="D198:D200" si="92">C198/B198</f>
        <v>1.2403846153846154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170.5</v>
      </c>
      <c r="C199" s="25">
        <f>SUM(E199:Y199)</f>
        <v>192.2</v>
      </c>
      <c r="D199" s="14">
        <f t="shared" si="92"/>
        <v>1.1272727272727272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16.3</v>
      </c>
      <c r="C200" s="47">
        <f>C199/C198*10</f>
        <v>14.89922480620155</v>
      </c>
      <c r="D200" s="14">
        <f t="shared" si="92"/>
        <v>0.91406287154610733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16.115384615384617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93921</v>
      </c>
      <c r="C201" s="25">
        <f>SUM(E201:Y201)</f>
        <v>98080</v>
      </c>
      <c r="D201" s="14">
        <f t="shared" ref="D201:D206" si="94">C201/B201</f>
        <v>1.0442818964874736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0.89448571428571433</v>
      </c>
      <c r="C202" s="163">
        <f>C201/C204</f>
        <v>0.94339441158082049</v>
      </c>
      <c r="D202" s="15">
        <f t="shared" si="94"/>
        <v>1.05467800828341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1.1077195310771952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79550</v>
      </c>
      <c r="C203" s="25">
        <f>SUM(E203:Y203)</f>
        <v>139406</v>
      </c>
      <c r="D203" s="14">
        <f t="shared" si="94"/>
        <v>1.7524324324324325</v>
      </c>
      <c r="E203" s="9">
        <v>5200</v>
      </c>
      <c r="F203" s="9">
        <v>2849</v>
      </c>
      <c r="G203" s="9">
        <v>16700</v>
      </c>
      <c r="H203" s="9">
        <v>6040</v>
      </c>
      <c r="I203" s="9">
        <v>5590</v>
      </c>
      <c r="J203" s="9">
        <v>17500</v>
      </c>
      <c r="K203" s="9">
        <v>4957</v>
      </c>
      <c r="L203" s="9">
        <v>10245</v>
      </c>
      <c r="M203" s="9">
        <v>2106</v>
      </c>
      <c r="N203" s="9">
        <v>1965</v>
      </c>
      <c r="O203" s="9">
        <v>2047</v>
      </c>
      <c r="P203" s="9">
        <v>1815</v>
      </c>
      <c r="Q203" s="9">
        <v>8880</v>
      </c>
      <c r="R203" s="9">
        <v>5450</v>
      </c>
      <c r="S203" s="9">
        <v>7873</v>
      </c>
      <c r="T203" s="9">
        <v>2343</v>
      </c>
      <c r="U203" s="9">
        <v>6530</v>
      </c>
      <c r="V203" s="162">
        <v>1565</v>
      </c>
      <c r="W203" s="9">
        <v>2986</v>
      </c>
      <c r="X203" s="9">
        <v>23265</v>
      </c>
      <c r="Y203" s="9">
        <v>3500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77571</v>
      </c>
      <c r="C205" s="25">
        <f>SUM(E205:Y205)</f>
        <v>96087</v>
      </c>
      <c r="D205" s="14">
        <f t="shared" si="94"/>
        <v>1.2386974513671347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4912</v>
      </c>
      <c r="N205" s="88">
        <v>1437</v>
      </c>
      <c r="O205" s="88">
        <v>1855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0.73877142857142852</v>
      </c>
      <c r="C206" s="79">
        <f>C205/C204</f>
        <v>0.92422449862934641</v>
      </c>
      <c r="D206" s="15">
        <f t="shared" si="94"/>
        <v>1.251029023166923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1.086485290864853</v>
      </c>
      <c r="N206" s="15">
        <f t="shared" si="97"/>
        <v>0.64468371467025576</v>
      </c>
      <c r="O206" s="15">
        <f t="shared" si="97"/>
        <v>0.78435517970401691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68576</v>
      </c>
      <c r="C207" s="24">
        <f>SUM(E207:Y207)</f>
        <v>88022.5</v>
      </c>
      <c r="D207" s="15">
        <f t="shared" ref="D207:D210" si="98">C207/B207</f>
        <v>1.2835758866075595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4912</v>
      </c>
      <c r="N207" s="9">
        <v>1346</v>
      </c>
      <c r="O207" s="9">
        <v>1184</v>
      </c>
      <c r="P207" s="9">
        <v>6748</v>
      </c>
      <c r="Q207" s="9">
        <f>Q205-Q208</f>
        <v>6968</v>
      </c>
      <c r="R207" s="9">
        <v>4163</v>
      </c>
      <c r="S207" s="9">
        <v>7792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9042</v>
      </c>
      <c r="C208" s="24">
        <f>SUM(E208:Y208)</f>
        <v>7932</v>
      </c>
      <c r="D208" s="15">
        <f t="shared" si="98"/>
        <v>0.87723954877239552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109537</v>
      </c>
      <c r="C217" s="25">
        <f>SUM(E217:Y217)</f>
        <v>103274.1</v>
      </c>
      <c r="D217" s="14">
        <f t="shared" si="99"/>
        <v>0.94282388599286093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4060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2870.1</v>
      </c>
      <c r="U217" s="24">
        <v>2560</v>
      </c>
      <c r="V217" s="24">
        <v>887</v>
      </c>
      <c r="W217" s="24">
        <v>5874</v>
      </c>
      <c r="X217" s="24">
        <v>7200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49291.65</v>
      </c>
      <c r="C219" s="25">
        <f>C217*0.45</f>
        <v>46473.345000000001</v>
      </c>
      <c r="D219" s="14">
        <f t="shared" si="99"/>
        <v>0.94282388599286082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1827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1962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1291.5450000000001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3240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0.95099999999999996</v>
      </c>
      <c r="C220" s="46">
        <f>C217/C218</f>
        <v>0.97776012210778118</v>
      </c>
      <c r="D220" s="14">
        <f t="shared" si="99"/>
        <v>1.0281389296611789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0.60724983311099412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1.0487061467649821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0.86340609356950326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1.2982329606923908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297312</v>
      </c>
      <c r="C221" s="25">
        <f>SUM(E221:Y221)</f>
        <v>340437.85</v>
      </c>
      <c r="D221" s="14">
        <f t="shared" si="99"/>
        <v>1.1450525037670864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12500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24850</v>
      </c>
      <c r="Q221" s="24">
        <v>2980</v>
      </c>
      <c r="R221" s="24">
        <v>4350</v>
      </c>
      <c r="S221" s="24">
        <v>11300</v>
      </c>
      <c r="T221" s="24">
        <v>52683.85</v>
      </c>
      <c r="U221" s="24">
        <v>5500</v>
      </c>
      <c r="V221" s="24">
        <v>1100</v>
      </c>
      <c r="W221" s="24">
        <v>9891</v>
      </c>
      <c r="X221" s="24">
        <v>60873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89193.599999999991</v>
      </c>
      <c r="C223" s="25">
        <f>C221*0.3</f>
        <v>102131.355</v>
      </c>
      <c r="D223" s="14">
        <f t="shared" si="99"/>
        <v>1.1450525037670864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3750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7455</v>
      </c>
      <c r="Q223" s="24">
        <f t="shared" si="103"/>
        <v>894</v>
      </c>
      <c r="R223" s="24">
        <f t="shared" si="103"/>
        <v>1305</v>
      </c>
      <c r="S223" s="24">
        <f t="shared" si="103"/>
        <v>3390</v>
      </c>
      <c r="T223" s="24">
        <f t="shared" si="103"/>
        <v>15805.154999999999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18261.899999999998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1.0389999999999999</v>
      </c>
      <c r="C224" s="8">
        <f>C221/C222</f>
        <v>1.1290497336879737</v>
      </c>
      <c r="D224" s="14">
        <f t="shared" si="99"/>
        <v>1.0866696185639786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1.0415798683443047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1.6408055463849456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1.0796866042423083</v>
      </c>
      <c r="T224" s="87">
        <f t="shared" si="104"/>
        <v>0.88048550179660734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1.4284406898979232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184420</v>
      </c>
      <c r="C225" s="25">
        <f>SUM(E225:Y225)</f>
        <v>239973.9</v>
      </c>
      <c r="D225" s="8">
        <f t="shared" si="99"/>
        <v>1.30123576618588</v>
      </c>
      <c r="E225" s="158"/>
      <c r="F225" s="156">
        <v>7300</v>
      </c>
      <c r="G225" s="158">
        <v>34430</v>
      </c>
      <c r="H225" s="156">
        <v>15444</v>
      </c>
      <c r="I225" s="156">
        <v>8632</v>
      </c>
      <c r="J225" s="156">
        <v>2300</v>
      </c>
      <c r="K225" s="156">
        <v>3000</v>
      </c>
      <c r="L225" s="158">
        <v>16700</v>
      </c>
      <c r="M225" s="156">
        <v>10284</v>
      </c>
      <c r="N225" s="24">
        <v>10500</v>
      </c>
      <c r="O225" s="158">
        <v>9700</v>
      </c>
      <c r="P225" s="158">
        <v>14900</v>
      </c>
      <c r="Q225" s="157">
        <f>1336+500</f>
        <v>1836</v>
      </c>
      <c r="R225" s="157">
        <v>4000</v>
      </c>
      <c r="S225" s="157">
        <v>5700</v>
      </c>
      <c r="T225" s="156">
        <v>51417.9</v>
      </c>
      <c r="U225" s="156">
        <v>4400</v>
      </c>
      <c r="V225" s="157"/>
      <c r="W225" s="158">
        <v>9323</v>
      </c>
      <c r="X225" s="156">
        <v>19907</v>
      </c>
      <c r="Y225" s="158">
        <v>10200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45595.040999999997</v>
      </c>
      <c r="D227" s="8">
        <f t="shared" si="99"/>
        <v>53.704406360424024</v>
      </c>
      <c r="E227" s="158"/>
      <c r="F227" s="158">
        <f t="shared" ref="F227:Y227" si="105">F225*0.19</f>
        <v>1387</v>
      </c>
      <c r="G227" s="158">
        <f t="shared" si="105"/>
        <v>6541.7</v>
      </c>
      <c r="H227" s="158">
        <f t="shared" si="105"/>
        <v>2934.36</v>
      </c>
      <c r="I227" s="158">
        <f t="shared" si="105"/>
        <v>1640.08</v>
      </c>
      <c r="J227" s="158">
        <f t="shared" si="105"/>
        <v>437</v>
      </c>
      <c r="K227" s="158">
        <f t="shared" si="105"/>
        <v>570</v>
      </c>
      <c r="L227" s="158">
        <f t="shared" si="105"/>
        <v>3173</v>
      </c>
      <c r="M227" s="158">
        <f t="shared" si="105"/>
        <v>1953.96</v>
      </c>
      <c r="N227" s="158">
        <f t="shared" si="105"/>
        <v>1995</v>
      </c>
      <c r="O227" s="158">
        <f t="shared" si="105"/>
        <v>1843</v>
      </c>
      <c r="P227" s="158">
        <f t="shared" si="105"/>
        <v>2831</v>
      </c>
      <c r="Q227" s="158">
        <f t="shared" si="105"/>
        <v>348.84000000000003</v>
      </c>
      <c r="R227" s="158">
        <f t="shared" si="105"/>
        <v>760</v>
      </c>
      <c r="S227" s="158">
        <f t="shared" si="105"/>
        <v>1083</v>
      </c>
      <c r="T227" s="158">
        <f t="shared" si="105"/>
        <v>9769.4009999999998</v>
      </c>
      <c r="U227" s="158">
        <f t="shared" si="105"/>
        <v>836</v>
      </c>
      <c r="V227" s="158"/>
      <c r="W227" s="158">
        <f t="shared" si="105"/>
        <v>1771.3700000000001</v>
      </c>
      <c r="X227" s="158">
        <f t="shared" si="105"/>
        <v>3782.33</v>
      </c>
      <c r="Y227" s="158">
        <f t="shared" si="105"/>
        <v>1938</v>
      </c>
    </row>
    <row r="228" spans="1:25" s="56" customFormat="1" ht="30" customHeight="1" collapsed="1" x14ac:dyDescent="0.2">
      <c r="A228" s="12" t="s">
        <v>137</v>
      </c>
      <c r="B228" s="8">
        <v>0.69599999999999995</v>
      </c>
      <c r="C228" s="8">
        <f>C225/C226</f>
        <v>0.89588965918890762</v>
      </c>
      <c r="D228" s="8">
        <f>C228/B228</f>
        <v>1.2871977861909594</v>
      </c>
      <c r="E228" s="159"/>
      <c r="F228" s="159">
        <f t="shared" ref="F228" si="106">F225/F226</f>
        <v>0.79512035725955776</v>
      </c>
      <c r="G228" s="159">
        <f>G225/G226</f>
        <v>0.99886854855087182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1.7530487804878048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2.1191015866474348</v>
      </c>
      <c r="N228" s="159">
        <f t="shared" si="107"/>
        <v>1.154480483782298</v>
      </c>
      <c r="O228" s="159">
        <f t="shared" si="107"/>
        <v>1.0095753538717736</v>
      </c>
      <c r="P228" s="159">
        <f t="shared" si="107"/>
        <v>0.956661316211878</v>
      </c>
      <c r="Q228" s="159">
        <f t="shared" si="107"/>
        <v>0.25517720639332869</v>
      </c>
      <c r="R228" s="159">
        <f t="shared" si="107"/>
        <v>2.2727272727272729</v>
      </c>
      <c r="S228" s="159">
        <f t="shared" si="107"/>
        <v>0.94183740912095171</v>
      </c>
      <c r="T228" s="159">
        <f t="shared" si="107"/>
        <v>0.88387911917900064</v>
      </c>
      <c r="U228" s="159">
        <f t="shared" si="107"/>
        <v>1.0223048327137547</v>
      </c>
      <c r="V228" s="159"/>
      <c r="W228" s="159">
        <f t="shared" si="107"/>
        <v>0.98478926798352173</v>
      </c>
      <c r="X228" s="159">
        <f t="shared" si="107"/>
        <v>0.89958877491075062</v>
      </c>
      <c r="Y228" s="159">
        <f t="shared" si="107"/>
        <v>0.63111001113723553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194208.141</v>
      </c>
      <c r="D234" s="8">
        <f t="shared" si="108"/>
        <v>1.4594091309041877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09">G232+G230+G227+G223+G219</f>
        <v>20643.2</v>
      </c>
      <c r="H234" s="158">
        <f>H232+H230+H227+H223+H219</f>
        <v>13433.16</v>
      </c>
      <c r="I234" s="158">
        <f t="shared" si="109"/>
        <v>6639.8799999999992</v>
      </c>
      <c r="J234" s="158">
        <f t="shared" si="109"/>
        <v>7004</v>
      </c>
      <c r="K234" s="158">
        <f t="shared" si="109"/>
        <v>3850.2</v>
      </c>
      <c r="L234" s="158">
        <f t="shared" si="109"/>
        <v>11418.95</v>
      </c>
      <c r="M234" s="158">
        <f t="shared" si="109"/>
        <v>7751.61</v>
      </c>
      <c r="N234" s="158">
        <f t="shared" si="109"/>
        <v>8007</v>
      </c>
      <c r="O234" s="158">
        <f>O232+O230+O227+O223+O219</f>
        <v>5784.25</v>
      </c>
      <c r="P234" s="155">
        <f t="shared" si="109"/>
        <v>12473.75</v>
      </c>
      <c r="Q234" s="158">
        <f t="shared" si="109"/>
        <v>5166.3900000000003</v>
      </c>
      <c r="R234" s="158">
        <f t="shared" si="109"/>
        <v>3281.3500000000004</v>
      </c>
      <c r="S234" s="158">
        <f t="shared" si="109"/>
        <v>6083.55</v>
      </c>
      <c r="T234" s="158">
        <f t="shared" si="109"/>
        <v>26866.100999999995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7381.97</v>
      </c>
      <c r="X234" s="158">
        <f t="shared" si="109"/>
        <v>25284.229999999996</v>
      </c>
      <c r="Y234" s="158">
        <f t="shared" si="109"/>
        <v>11457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24.5</v>
      </c>
      <c r="C236" s="47">
        <f>C234/C235*10</f>
        <v>26.364050418114687</v>
      </c>
      <c r="D236" s="8">
        <f>C236/B236</f>
        <v>1.0760836905352933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0">G234/G235*10</f>
        <v>31.973731084367209</v>
      </c>
      <c r="H236" s="154">
        <f>H234/H235*10</f>
        <v>18.257529629226919</v>
      </c>
      <c r="I236" s="154">
        <f t="shared" si="110"/>
        <v>24.958201774169293</v>
      </c>
      <c r="J236" s="154">
        <f t="shared" si="110"/>
        <v>24.919945919020851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25.238034772416484</v>
      </c>
      <c r="N236" s="154">
        <f t="shared" si="110"/>
        <v>26.706023614168505</v>
      </c>
      <c r="O236" s="154">
        <f>O234/O235*10</f>
        <v>28.898131494804158</v>
      </c>
      <c r="P236" s="154">
        <f t="shared" si="110"/>
        <v>33.547818837071702</v>
      </c>
      <c r="Q236" s="154">
        <f t="shared" si="110"/>
        <v>24.411217161217159</v>
      </c>
      <c r="R236" s="154">
        <f>R234/R235*10</f>
        <v>22.780824770896974</v>
      </c>
      <c r="S236" s="154">
        <f t="shared" si="110"/>
        <v>28.482372770260778</v>
      </c>
      <c r="T236" s="154">
        <f t="shared" si="110"/>
        <v>28.287252569070077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33.790945710885289</v>
      </c>
      <c r="X236" s="154">
        <f t="shared" si="110"/>
        <v>31.738191175547602</v>
      </c>
      <c r="Y236" s="154">
        <f>Y234/Y235*10</f>
        <v>21.739212933095516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1"/>
      <c r="B246" s="191"/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</row>
    <row r="247" spans="1:25" ht="20.25" hidden="1" customHeight="1" x14ac:dyDescent="0.25">
      <c r="A247" s="189"/>
      <c r="B247" s="190"/>
      <c r="C247" s="190"/>
      <c r="D247" s="190"/>
      <c r="E247" s="190"/>
      <c r="F247" s="190"/>
      <c r="G247" s="190"/>
      <c r="H247" s="190"/>
      <c r="I247" s="190"/>
      <c r="J247" s="190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2023-10-02T05:00:59Z</cp:lastPrinted>
  <dcterms:created xsi:type="dcterms:W3CDTF">2017-06-08T05:54:08Z</dcterms:created>
  <dcterms:modified xsi:type="dcterms:W3CDTF">2023-10-02T13:57:31Z</dcterms:modified>
</cp:coreProperties>
</file>