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данные по МИО ЧР" sheetId="1" state="visible" r:id="rId1"/>
  </sheets>
  <definedNames>
    <definedName name="_xlnm.Print_Area" localSheetId="0">'данные по МИО ЧР'!$A$1:$Q$35</definedName>
  </definedNames>
  <calcPr/>
</workbook>
</file>

<file path=xl/sharedStrings.xml><?xml version="1.0" encoding="utf-8"?>
<sst xmlns="http://schemas.openxmlformats.org/spreadsheetml/2006/main" count="41" uniqueCount="41">
  <si>
    <t xml:space="preserve">Приложение № 1 </t>
  </si>
  <si>
    <t xml:space="preserve">Информация об оформлении прав на земельные участки земель сельскохозяйственного назначения, включая невостребованные земельные доли, на территории  Чувашской Республики по состоянию на 01.01.2024</t>
  </si>
  <si>
    <t xml:space="preserve">№ № П.П. </t>
  </si>
  <si>
    <t xml:space="preserve">Наименование муниципального округа</t>
  </si>
  <si>
    <t xml:space="preserve">Площадь земельных долей, находящ. в общей долевой собственности, га </t>
  </si>
  <si>
    <t xml:space="preserve">Невостребованные земельные доли</t>
  </si>
  <si>
    <t xml:space="preserve">Проведена государственная регистрация муниципальной собственности </t>
  </si>
  <si>
    <t xml:space="preserve">Необходимо (подлежит) зарегистрировать земельные доли </t>
  </si>
  <si>
    <t xml:space="preserve">Кол-во </t>
  </si>
  <si>
    <t xml:space="preserve">Площадь, га</t>
  </si>
  <si>
    <t xml:space="preserve">% от площади земельных долей (гр.7:гр.5*100)</t>
  </si>
  <si>
    <t xml:space="preserve">общая площадь зарегистрированных земельных долей, га</t>
  </si>
  <si>
    <t xml:space="preserve">% от площади невостребованных земельных долей </t>
  </si>
  <si>
    <t xml:space="preserve">в том числе</t>
  </si>
  <si>
    <t xml:space="preserve">Кол-во земельных долей</t>
  </si>
  <si>
    <t xml:space="preserve">Площадь невостребованных земельных долей                        (по решению суда), га</t>
  </si>
  <si>
    <t xml:space="preserve">Площадь земельных долей от которых собственники отказились,                       га</t>
  </si>
  <si>
    <t xml:space="preserve">Кол-во  земельных долей гр.4-гр.21)</t>
  </si>
  <si>
    <t xml:space="preserve">Площадь земельных долей (гр.5-гр.22)</t>
  </si>
  <si>
    <t xml:space="preserve">Алатырский </t>
  </si>
  <si>
    <t>Аликовский</t>
  </si>
  <si>
    <t>Батыревский</t>
  </si>
  <si>
    <t>Вурнарский</t>
  </si>
  <si>
    <t>Ибресинский</t>
  </si>
  <si>
    <t>Канашский</t>
  </si>
  <si>
    <t xml:space="preserve">Козловский </t>
  </si>
  <si>
    <t>Комсомольский</t>
  </si>
  <si>
    <t xml:space="preserve">Красноармейский </t>
  </si>
  <si>
    <t>Красночетайский</t>
  </si>
  <si>
    <t xml:space="preserve">Мариинско-Посадский </t>
  </si>
  <si>
    <t>Моргаушский</t>
  </si>
  <si>
    <t>Порецкий</t>
  </si>
  <si>
    <t xml:space="preserve">Урмарский </t>
  </si>
  <si>
    <t xml:space="preserve">Цивильский </t>
  </si>
  <si>
    <t>Чебоксарский</t>
  </si>
  <si>
    <t xml:space="preserve">Шемуршинский </t>
  </si>
  <si>
    <t xml:space="preserve">Шумерлинский </t>
  </si>
  <si>
    <t>Ядринский</t>
  </si>
  <si>
    <t>Яльчикский</t>
  </si>
  <si>
    <t>Янтиковский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</si>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</sst>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(&quot;$&quot;* #,##0.00_);_(&quot;$&quot;* \(#,##0.00\);_(&quot;$&quot;* &quot;-&quot;??_);_(@_)"/>
    <numFmt numFmtId="161" formatCode="_(&quot;$&quot;* #,##0_);_(&quot;$&quot;* \(#,##0\);_(&quot;$&quot;* &quot;-&quot;_);_(@_)"/>
    <numFmt numFmtId="162" formatCode="_(* #,##0.00_);_(* \(#,##0.00\);_(* &quot;-&quot;??_);_(@_)"/>
    <numFmt numFmtId="163" formatCode="_(* #,##0_);_(* \(#,##0\);_(* &quot;-&quot;_);_(@_)"/>
  </numFmts>
  <fonts count="42">
    <font>
      <sz val="10.000000"/>
      <color theme="1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theme="10" tint="0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"/>
    </font>
    <font>
      <u/>
      <sz val="10.000000"/>
      <color theme="11" tint="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b/>
      <sz val="11.000000"/>
      <name val="Times New Roman"/>
    </font>
    <font>
      <sz val="8.000000"/>
      <name val="Times New Roman"/>
    </font>
    <font>
      <sz val="12.000000"/>
      <name val="Times New Roman"/>
    </font>
    <font>
      <b/>
      <sz val="10.500000"/>
      <name val="Times New Roman"/>
    </font>
    <font>
      <sz val="10.500000"/>
      <name val="Times New Roman"/>
    </font>
    <font>
      <sz val="10.000000"/>
      <color indexed="2"/>
      <name val="Arial"/>
    </font>
    <font>
      <b/>
      <sz val="10.500000"/>
      <name val="Arial"/>
    </font>
    <font>
      <sz val="10.500000"/>
      <name val="Arial"/>
    </font>
    <font>
      <sz val="10.000000"/>
      <color indexed="2"/>
      <name val="Times New Roman"/>
    </font>
    <font>
      <sz val="10.000000"/>
      <name val="Times New Roman"/>
    </font>
    <font>
      <sz val="12.000000"/>
      <name val="Arial"/>
    </font>
    <font>
      <sz val="10.500000"/>
      <color theme="1" tint="0"/>
      <name val="Times New Roman"/>
    </font>
    <font>
      <sz val="11.500000"/>
      <name val="Times New Roman"/>
    </font>
    <font>
      <sz val="12.000000"/>
      <color indexed="2"/>
      <name val="Arial"/>
    </font>
    <font>
      <sz val="11.500000"/>
      <color theme="1" tint="0"/>
      <name val="Times New Roman"/>
    </font>
    <font>
      <sz val="10.000000"/>
      <color theme="1" tint="0"/>
      <name val="Arial"/>
    </font>
    <font>
      <b/>
      <sz val="11.000000"/>
      <name val="Arial"/>
    </font>
    <font>
      <b/>
      <sz val="11.500000"/>
      <name val="Times New Roman"/>
    </font>
    <font>
      <sz val="11.000000"/>
      <color indexed="2"/>
      <name val="Arial"/>
    </font>
    <font>
      <sz val="11.000000"/>
      <name val="Arial"/>
    </font>
    <font>
      <sz val="9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65"/>
      </patternFill>
    </fill>
    <fill>
      <patternFill patternType="solid">
        <fgColor theme="0" tint="0"/>
        <bgColor theme="0" tint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52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0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3" fillId="25" borderId="1" numFmtId="0" applyNumberFormat="1" applyFont="1" applyFill="1" applyBorder="1"/>
    <xf fontId="4" fillId="26" borderId="2" numFmtId="0" applyNumberFormat="1" applyFont="1" applyFill="1" applyBorder="1"/>
    <xf fontId="5" fillId="26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7" borderId="7" numFmtId="0" applyNumberFormat="1" applyFont="1" applyFill="1" applyBorder="1"/>
    <xf fontId="12" fillId="0" borderId="0" numFmtId="0" applyNumberFormat="1" applyFont="1" applyFill="1" applyBorder="1"/>
    <xf fontId="13" fillId="28" borderId="0" numFmtId="0" applyNumberFormat="1" applyFont="1" applyFill="1" applyBorder="1"/>
    <xf fontId="14" fillId="0" borderId="0" numFmtId="0" applyNumberFormat="1" applyFont="1" applyFill="1" applyBorder="1"/>
    <xf fontId="1" fillId="0" borderId="0" numFmtId="0" applyNumberFormat="1" applyFont="1" applyFill="1" applyBorder="1"/>
    <xf fontId="15" fillId="0" borderId="0" numFmtId="0" applyNumberFormat="1" applyFont="1" applyFill="1" applyBorder="1">
      <alignment vertical="top"/>
    </xf>
    <xf fontId="16" fillId="29" borderId="0" numFmtId="0" applyNumberFormat="1" applyFont="1" applyFill="1" applyBorder="1"/>
    <xf fontId="17" fillId="0" borderId="0" numFmtId="0" applyNumberFormat="1" applyFont="1" applyFill="1" applyBorder="1"/>
    <xf fontId="14" fillId="30" borderId="8" numFmtId="0" applyNumberFormat="1" applyFont="1" applyFill="1" applyBorder="1"/>
    <xf fontId="0" fillId="0" borderId="0" numFmtId="9" applyNumberFormat="1" applyFont="1" applyFill="1" applyBorder="1"/>
    <xf fontId="14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31" borderId="0" numFmtId="0" applyNumberFormat="1" applyFont="1" applyFill="1" applyBorder="1"/>
  </cellStyleXfs>
  <cellXfs count="108">
    <xf fontId="0" fillId="0" borderId="0" numFmtId="0" xfId="0"/>
    <xf fontId="14" fillId="32" borderId="0" numFmtId="0" xfId="0" applyFont="1" applyFill="1"/>
    <xf fontId="21" fillId="0" borderId="10" numFmtId="0" xfId="0" applyFont="1" applyBorder="1" applyAlignment="1">
      <alignment horizontal="right" vertical="center" wrapText="1"/>
    </xf>
    <xf fontId="0" fillId="32" borderId="0" numFmtId="0" xfId="0" applyFill="1"/>
    <xf fontId="22" fillId="32" borderId="0" numFmtId="0" xfId="0" applyFont="1" applyFill="1"/>
    <xf fontId="22" fillId="0" borderId="0" numFmtId="0" xfId="0" applyFont="1"/>
    <xf fontId="23" fillId="0" borderId="0" numFmtId="0" xfId="0" applyFont="1" applyAlignment="1">
      <alignment vertical="top" wrapText="1"/>
    </xf>
    <xf fontId="23" fillId="0" borderId="11" numFmtId="0" xfId="0" applyFont="1" applyBorder="1" applyAlignment="1">
      <alignment horizontal="center" vertical="top" wrapText="1"/>
    </xf>
    <xf fontId="23" fillId="0" borderId="12" numFmtId="0" xfId="0" applyFont="1" applyBorder="1" applyAlignment="1">
      <alignment horizontal="center" vertical="top" wrapText="1"/>
    </xf>
    <xf fontId="24" fillId="33" borderId="11" numFmtId="0" xfId="0" applyFont="1" applyFill="1" applyBorder="1" applyAlignment="1">
      <alignment horizontal="center" vertical="top" wrapText="1"/>
    </xf>
    <xf fontId="24" fillId="32" borderId="11" numFmtId="0" xfId="0" applyFont="1" applyFill="1" applyBorder="1" applyAlignment="1">
      <alignment horizontal="center" vertical="top" wrapText="1"/>
    </xf>
    <xf fontId="24" fillId="33" borderId="13" numFmtId="0" xfId="0" applyFont="1" applyFill="1" applyBorder="1" applyAlignment="1">
      <alignment horizontal="center" vertical="top" wrapText="1"/>
    </xf>
    <xf fontId="24" fillId="33" borderId="14" numFmtId="0" xfId="0" applyFont="1" applyFill="1" applyBorder="1" applyAlignment="1">
      <alignment horizontal="center" vertical="center" wrapText="1"/>
    </xf>
    <xf fontId="24" fillId="33" borderId="15" numFmtId="0" xfId="0" applyFont="1" applyFill="1" applyBorder="1" applyAlignment="1">
      <alignment horizontal="center" vertical="center" wrapText="1"/>
    </xf>
    <xf fontId="24" fillId="33" borderId="16" numFmtId="0" xfId="0" applyFont="1" applyFill="1" applyBorder="1" applyAlignment="1">
      <alignment horizontal="center" vertical="center" wrapText="1"/>
    </xf>
    <xf fontId="25" fillId="33" borderId="17" numFmtId="0" xfId="0" applyFont="1" applyFill="1" applyBorder="1" applyAlignment="1">
      <alignment horizontal="center" vertical="center" wrapText="1"/>
    </xf>
    <xf fontId="25" fillId="33" borderId="13" numFmtId="0" xfId="0" applyFont="1" applyFill="1" applyBorder="1" applyAlignment="1">
      <alignment horizontal="center" vertical="center" wrapText="1"/>
    </xf>
    <xf fontId="26" fillId="0" borderId="0" numFmtId="0" xfId="0" applyFont="1" applyAlignment="1">
      <alignment horizontal="center" wrapText="1"/>
    </xf>
    <xf fontId="26" fillId="0" borderId="0" numFmtId="0" xfId="0" applyFont="1"/>
    <xf fontId="14" fillId="0" borderId="0" numFmtId="9" xfId="0" applyNumberFormat="1" applyFont="1" applyAlignment="1">
      <alignment horizontal="center"/>
    </xf>
    <xf fontId="14" fillId="0" borderId="0" numFmtId="0" xfId="0" applyFont="1" applyAlignment="1">
      <alignment horizontal="center"/>
    </xf>
    <xf fontId="0" fillId="0" borderId="0" numFmtId="0" xfId="0"/>
    <xf fontId="27" fillId="32" borderId="11" numFmtId="0" xfId="0" applyFont="1" applyFill="1" applyBorder="1" applyAlignment="1">
      <alignment horizontal="center" vertical="top" wrapText="1"/>
    </xf>
    <xf fontId="24" fillId="32" borderId="13" numFmtId="0" xfId="0" applyFont="1" applyFill="1" applyBorder="1" applyAlignment="1">
      <alignment horizontal="center" vertical="top" wrapText="1"/>
    </xf>
    <xf fontId="24" fillId="33" borderId="18" numFmtId="0" xfId="0" applyFont="1" applyFill="1" applyBorder="1" applyAlignment="1">
      <alignment horizontal="center" vertical="center" wrapText="1"/>
    </xf>
    <xf fontId="24" fillId="33" borderId="10" numFmtId="0" xfId="0" applyFont="1" applyFill="1" applyBorder="1" applyAlignment="1">
      <alignment horizontal="center" vertical="center" wrapText="1"/>
    </xf>
    <xf fontId="24" fillId="33" borderId="19" numFmtId="0" xfId="0" applyFont="1" applyFill="1" applyBorder="1" applyAlignment="1">
      <alignment horizontal="center" vertical="center" wrapText="1"/>
    </xf>
    <xf fontId="28" fillId="32" borderId="17" numFmtId="0" xfId="0" applyFont="1" applyFill="1" applyBorder="1" applyAlignment="1">
      <alignment wrapText="1"/>
    </xf>
    <xf fontId="28" fillId="32" borderId="13" numFmtId="0" xfId="0" applyFont="1" applyFill="1" applyBorder="1" applyAlignment="1">
      <alignment wrapText="1"/>
    </xf>
    <xf fontId="26" fillId="0" borderId="0" numFmtId="0" xfId="0" applyFont="1" applyAlignment="1">
      <alignment wrapText="1"/>
    </xf>
    <xf fontId="24" fillId="33" borderId="20" numFmtId="0" xfId="0" applyFont="1" applyFill="1" applyBorder="1" applyAlignment="1">
      <alignment horizontal="center" vertical="top" wrapText="1"/>
    </xf>
    <xf fontId="24" fillId="33" borderId="21" numFmtId="0" xfId="0" applyFont="1" applyFill="1" applyBorder="1" applyAlignment="1">
      <alignment horizontal="center" vertical="top" wrapText="1"/>
    </xf>
    <xf fontId="28" fillId="32" borderId="11" numFmtId="0" xfId="0" applyFont="1" applyFill="1" applyBorder="1" applyAlignment="1">
      <alignment wrapText="1"/>
    </xf>
    <xf fontId="24" fillId="33" borderId="22" numFmtId="0" xfId="0" applyFont="1" applyFill="1" applyBorder="1" applyAlignment="1">
      <alignment horizontal="center" vertical="top" wrapText="1"/>
    </xf>
    <xf fontId="24" fillId="32" borderId="22" numFmtId="0" xfId="0" applyFont="1" applyFill="1" applyBorder="1" applyAlignment="1">
      <alignment horizontal="center" vertical="top" wrapText="1"/>
    </xf>
    <xf fontId="25" fillId="32" borderId="16" numFmtId="0" xfId="0" applyFont="1" applyFill="1" applyBorder="1" applyAlignment="1">
      <alignment horizontal="center" vertical="top" wrapText="1"/>
    </xf>
    <xf fontId="25" fillId="32" borderId="14" numFmtId="0" xfId="0" applyFont="1" applyFill="1" applyBorder="1" applyAlignment="1">
      <alignment horizontal="center" vertical="top" wrapText="1"/>
    </xf>
    <xf fontId="29" fillId="0" borderId="0" numFmtId="0" xfId="0" applyFont="1" applyAlignment="1">
      <alignment horizontal="center" vertical="top" wrapText="1"/>
    </xf>
    <xf fontId="25" fillId="32" borderId="19" numFmtId="0" xfId="0" applyFont="1" applyFill="1" applyBorder="1" applyAlignment="1">
      <alignment horizontal="center" vertical="top" wrapText="1"/>
    </xf>
    <xf fontId="25" fillId="32" borderId="18" numFmtId="0" xfId="0" applyFont="1" applyFill="1" applyBorder="1" applyAlignment="1">
      <alignment horizontal="center" vertical="top" wrapText="1"/>
    </xf>
    <xf fontId="0" fillId="0" borderId="0" numFmtId="0" xfId="0" applyAlignment="1">
      <alignment horizontal="center"/>
    </xf>
    <xf fontId="30" fillId="0" borderId="11" numFmtId="0" xfId="0" applyFont="1" applyBorder="1" applyAlignment="1">
      <alignment horizontal="center" wrapText="1"/>
    </xf>
    <xf fontId="30" fillId="0" borderId="11" numFmtId="0" xfId="0" applyFont="1" applyBorder="1" applyAlignment="1">
      <alignment horizontal="center" vertical="center" wrapText="1"/>
    </xf>
    <xf fontId="30" fillId="0" borderId="20" numFmtId="0" xfId="0" applyFont="1" applyBorder="1" applyAlignment="1">
      <alignment horizontal="center" vertical="center" wrapText="1"/>
    </xf>
    <xf fontId="30" fillId="0" borderId="13" numFmtId="0" xfId="0" applyFont="1" applyBorder="1" applyAlignment="1">
      <alignment horizontal="center" vertical="center" wrapText="1"/>
    </xf>
    <xf fontId="26" fillId="0" borderId="0" numFmtId="0" xfId="0" applyFont="1" applyAlignment="1">
      <alignment horizontal="center"/>
    </xf>
    <xf fontId="31" fillId="0" borderId="0" numFmtId="0" xfId="0" applyFont="1"/>
    <xf fontId="25" fillId="0" borderId="11" numFmtId="0" xfId="0" applyFont="1" applyBorder="1" applyAlignment="1">
      <alignment horizontal="center" vertical="center"/>
    </xf>
    <xf fontId="32" fillId="0" borderId="11" numFmtId="0" xfId="0" applyFont="1" applyBorder="1" applyAlignment="1">
      <alignment wrapText="1"/>
    </xf>
    <xf fontId="25" fillId="0" borderId="11" numFmtId="0" xfId="0" applyFont="1" applyBorder="1" applyAlignment="1">
      <alignment horizontal="center" wrapText="1"/>
    </xf>
    <xf fontId="33" fillId="33" borderId="11" numFmtId="3" xfId="0" applyNumberFormat="1" applyFont="1" applyFill="1" applyBorder="1" applyAlignment="1">
      <alignment horizontal="center" vertical="center" wrapText="1"/>
    </xf>
    <xf fontId="25" fillId="33" borderId="11" numFmtId="3" xfId="0" applyNumberFormat="1" applyFont="1" applyFill="1" applyBorder="1" applyAlignment="1">
      <alignment horizontal="center" vertical="center" wrapText="1"/>
    </xf>
    <xf fontId="33" fillId="33" borderId="11" numFmtId="1" xfId="0" applyNumberFormat="1" applyFont="1" applyFill="1" applyBorder="1" applyAlignment="1">
      <alignment horizontal="center" vertical="center" wrapText="1"/>
    </xf>
    <xf fontId="25" fillId="33" borderId="11" numFmtId="1" xfId="0" applyNumberFormat="1" applyFont="1" applyFill="1" applyBorder="1" applyAlignment="1">
      <alignment horizontal="center" vertical="center" wrapText="1"/>
    </xf>
    <xf fontId="25" fillId="0" borderId="11" numFmtId="3" xfId="0" applyNumberFormat="1" applyFont="1" applyBorder="1" applyAlignment="1">
      <alignment horizontal="center" vertical="center" wrapText="1"/>
    </xf>
    <xf fontId="25" fillId="0" borderId="13" numFmtId="3" xfId="0" applyNumberFormat="1" applyFont="1" applyBorder="1" applyAlignment="1">
      <alignment horizontal="center" vertical="center" wrapText="1"/>
    </xf>
    <xf fontId="34" fillId="0" borderId="0" numFmtId="3" xfId="0" applyNumberFormat="1" applyFont="1"/>
    <xf fontId="34" fillId="0" borderId="0" numFmtId="1" xfId="0" applyNumberFormat="1" applyFont="1"/>
    <xf fontId="31" fillId="0" borderId="0" numFmtId="1" xfId="0" applyNumberFormat="1" applyFont="1"/>
    <xf fontId="25" fillId="0" borderId="11" numFmtId="0" xfId="0" applyFont="1" applyBorder="1" applyAlignment="1">
      <alignment vertical="top" wrapText="1"/>
    </xf>
    <xf fontId="25" fillId="0" borderId="11" numFmtId="0" xfId="0" applyFont="1" applyBorder="1" applyAlignment="1">
      <alignment horizontal="center" vertical="center" wrapText="1"/>
    </xf>
    <xf fontId="35" fillId="33" borderId="11" numFmtId="3" xfId="0" applyNumberFormat="1" applyFont="1" applyFill="1" applyBorder="1" applyAlignment="1">
      <alignment horizontal="center" vertical="center" wrapText="1"/>
    </xf>
    <xf fontId="33" fillId="33" borderId="11" numFmtId="3" xfId="40" applyNumberFormat="1" applyFont="1" applyFill="1" applyBorder="1" applyAlignment="1">
      <alignment horizontal="center" vertical="center" wrapText="1"/>
    </xf>
    <xf fontId="26" fillId="0" borderId="0" numFmtId="3" xfId="0" applyNumberFormat="1" applyFont="1"/>
    <xf fontId="26" fillId="0" borderId="0" numFmtId="1" xfId="0" applyNumberFormat="1" applyFont="1"/>
    <xf fontId="0" fillId="0" borderId="0" numFmtId="1" xfId="0" applyNumberFormat="1"/>
    <xf fontId="25" fillId="0" borderId="11" numFmtId="0" xfId="0" applyFont="1" applyBorder="1" applyAlignment="1">
      <alignment wrapText="1"/>
    </xf>
    <xf fontId="14" fillId="0" borderId="0" numFmtId="0" xfId="0" applyFont="1"/>
    <xf fontId="25" fillId="0" borderId="11" numFmtId="0" xfId="0" applyFont="1" applyBorder="1" applyAlignment="1">
      <alignment horizontal="left" wrapText="1"/>
    </xf>
    <xf fontId="25" fillId="33" borderId="11" numFmtId="1" xfId="0" applyNumberFormat="1" applyFont="1" applyFill="1" applyBorder="1" applyAlignment="1">
      <alignment horizontal="center" vertical="center"/>
    </xf>
    <xf fontId="33" fillId="33" borderId="11" numFmtId="3" xfId="0" applyNumberFormat="1" applyFont="1" applyFill="1" applyBorder="1" applyAlignment="1">
      <alignment horizontal="center" vertical="center"/>
    </xf>
    <xf fontId="32" fillId="0" borderId="11" numFmtId="0" xfId="0" applyFont="1" applyBorder="1" applyAlignment="1">
      <alignment vertical="top" wrapText="1"/>
    </xf>
    <xf fontId="32" fillId="0" borderId="11" numFmtId="0" xfId="0" applyFont="1" applyBorder="1" applyAlignment="1">
      <alignment horizontal="center" vertical="center" wrapText="1"/>
    </xf>
    <xf fontId="32" fillId="33" borderId="11" numFmtId="3" xfId="0" applyNumberFormat="1" applyFont="1" applyFill="1" applyBorder="1" applyAlignment="1">
      <alignment horizontal="center" vertical="center" wrapText="1"/>
    </xf>
    <xf fontId="32" fillId="33" borderId="11" numFmtId="1" xfId="0" applyNumberFormat="1" applyFont="1" applyFill="1" applyBorder="1" applyAlignment="1">
      <alignment horizontal="center" vertical="center" wrapText="1"/>
    </xf>
    <xf fontId="32" fillId="0" borderId="11" numFmtId="3" xfId="0" applyNumberFormat="1" applyFont="1" applyBorder="1" applyAlignment="1">
      <alignment horizontal="center" vertical="center" wrapText="1"/>
    </xf>
    <xf fontId="32" fillId="0" borderId="13" numFmtId="3" xfId="0" applyNumberFormat="1" applyFont="1" applyBorder="1" applyAlignment="1">
      <alignment horizontal="center" vertical="center" wrapText="1"/>
    </xf>
    <xf fontId="36" fillId="0" borderId="0" numFmtId="0" xfId="0" applyFont="1"/>
    <xf fontId="32" fillId="0" borderId="11" numFmtId="0" xfId="0" applyFont="1" applyBorder="1" applyAlignment="1">
      <alignment horizontal="center" vertical="center"/>
    </xf>
    <xf fontId="36" fillId="0" borderId="0" numFmtId="3" xfId="0" applyNumberFormat="1" applyFont="1"/>
    <xf fontId="36" fillId="0" borderId="0" numFmtId="1" xfId="0" applyNumberFormat="1" applyFont="1"/>
    <xf fontId="37" fillId="0" borderId="0" numFmtId="0" xfId="0" applyFont="1"/>
    <xf fontId="24" fillId="0" borderId="13" numFmtId="0" xfId="0" applyFont="1" applyBorder="1" applyAlignment="1">
      <alignment horizontal="center" wrapText="1"/>
    </xf>
    <xf fontId="24" fillId="0" borderId="17" numFmtId="0" xfId="0" applyFont="1" applyBorder="1" applyAlignment="1">
      <alignment horizontal="center" wrapText="1"/>
    </xf>
    <xf fontId="24" fillId="0" borderId="11" numFmtId="3" xfId="0" applyNumberFormat="1" applyFont="1" applyBorder="1" applyAlignment="1">
      <alignment horizontal="center" vertical="center" wrapText="1"/>
    </xf>
    <xf fontId="38" fillId="33" borderId="11" numFmtId="3" xfId="0" applyNumberFormat="1" applyFont="1" applyFill="1" applyBorder="1" applyAlignment="1">
      <alignment horizontal="center" vertical="center" wrapText="1"/>
    </xf>
    <xf fontId="24" fillId="33" borderId="11" numFmtId="3" xfId="0" applyNumberFormat="1" applyFont="1" applyFill="1" applyBorder="1" applyAlignment="1">
      <alignment horizontal="center" vertical="center" wrapText="1"/>
    </xf>
    <xf fontId="38" fillId="33" borderId="11" numFmtId="1" xfId="0" applyNumberFormat="1" applyFont="1" applyFill="1" applyBorder="1" applyAlignment="1">
      <alignment horizontal="center" vertical="center" wrapText="1"/>
    </xf>
    <xf fontId="24" fillId="33" borderId="11" numFmtId="1" xfId="0" applyNumberFormat="1" applyFont="1" applyFill="1" applyBorder="1" applyAlignment="1">
      <alignment horizontal="center" vertical="center" wrapText="1"/>
    </xf>
    <xf fontId="24" fillId="0" borderId="13" numFmtId="3" xfId="0" applyNumberFormat="1" applyFont="1" applyBorder="1" applyAlignment="1">
      <alignment horizontal="center" vertical="center" wrapText="1"/>
    </xf>
    <xf fontId="39" fillId="0" borderId="0" numFmtId="3" xfId="0" applyNumberFormat="1" applyFont="1"/>
    <xf fontId="39" fillId="0" borderId="0" numFmtId="1" xfId="0" applyNumberFormat="1" applyFont="1"/>
    <xf fontId="40" fillId="0" borderId="0" numFmtId="1" xfId="0" applyNumberFormat="1" applyFont="1"/>
    <xf fontId="0" fillId="33" borderId="0" numFmtId="0" xfId="0" applyFill="1"/>
    <xf fontId="30" fillId="33" borderId="0" numFmtId="0" xfId="0" applyFont="1" applyFill="1"/>
    <xf fontId="30" fillId="33" borderId="0" numFmtId="0" xfId="0" applyFont="1" applyFill="1" applyAlignment="1">
      <alignment vertical="top" wrapText="1"/>
    </xf>
    <xf fontId="41" fillId="33" borderId="0" numFmtId="0" xfId="0" applyFont="1" applyFill="1"/>
    <xf fontId="14" fillId="33" borderId="0" numFmtId="0" xfId="0" applyFont="1" applyFill="1"/>
    <xf fontId="30" fillId="33" borderId="0" numFmtId="0" xfId="0" applyFont="1" applyFill="1" applyAlignment="1">
      <alignment horizontal="center" wrapText="1"/>
    </xf>
    <xf fontId="30" fillId="33" borderId="0" numFmtId="1" xfId="0" applyNumberFormat="1" applyFont="1" applyFill="1" applyAlignment="1">
      <alignment horizontal="center" wrapText="1"/>
    </xf>
    <xf fontId="30" fillId="33" borderId="0" numFmtId="3" xfId="0" applyNumberFormat="1" applyFont="1" applyFill="1" applyAlignment="1">
      <alignment horizontal="center" wrapText="1"/>
    </xf>
    <xf fontId="0" fillId="33" borderId="0" numFmtId="1" xfId="0" applyNumberFormat="1" applyFill="1"/>
    <xf fontId="30" fillId="33" borderId="0" numFmtId="0" xfId="0" applyFont="1" applyFill="1" applyAlignment="1">
      <alignment horizontal="center" vertical="top" wrapText="1"/>
    </xf>
    <xf fontId="30" fillId="33" borderId="0" numFmtId="1" xfId="0" applyNumberFormat="1" applyFont="1" applyFill="1" applyAlignment="1">
      <alignment horizontal="center" vertical="top" wrapText="1"/>
    </xf>
    <xf fontId="30" fillId="33" borderId="0" numFmtId="0" xfId="0" applyFont="1" applyFill="1" applyAlignment="1">
      <alignment wrapText="1"/>
    </xf>
    <xf fontId="30" fillId="33" borderId="0" numFmtId="1" xfId="0" applyNumberFormat="1" applyFont="1" applyFill="1" applyAlignment="1">
      <alignment horizontal="center"/>
    </xf>
    <xf fontId="30" fillId="33" borderId="0" numFmtId="0" xfId="0" applyFont="1" applyFill="1" applyAlignment="1">
      <alignment horizontal="center"/>
    </xf>
    <xf fontId="30" fillId="32" borderId="0" numFmtId="0" xfId="0" applyFont="1" applyFill="1"/>
  </cellXfs>
  <cellStyles count="52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бычный 3" xfId="40"/>
    <cellStyle name="Открывавшаяся гиперссылка" xfId="41" builtinId="9"/>
    <cellStyle name="Плохой" xfId="42" builtinId="27"/>
    <cellStyle name="Пояснение" xfId="43" builtinId="53"/>
    <cellStyle name="Примечание" xfId="44" builtinId="10"/>
    <cellStyle name="Процентный" xfId="45" builtinId="5"/>
    <cellStyle name="Процентный 2" xfId="46"/>
    <cellStyle name="Связанная ячейка" xfId="47" builtinId="24"/>
    <cellStyle name="Текст предупреждения" xfId="48" builtinId="11"/>
    <cellStyle name="Финансовый" xfId="49" builtinId="3"/>
    <cellStyle name="Финансовый [0]" xfId="50" builtinId="6"/>
    <cellStyle name="Хороший" xfId="5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6" zoomScale="70" workbookViewId="0">
      <selection activeCell="AE25" activeCellId="0" sqref="AE25"/>
    </sheetView>
  </sheetViews>
  <sheetFormatPr baseColWidth="8" defaultRowHeight="13.199999999999999" customHeight="1"/>
  <cols>
    <col customWidth="1" min="1" max="1" width="5.6640600000000001"/>
    <col customWidth="1" min="2" max="2" width="16.5547"/>
    <col customWidth="1" hidden="1" min="3" max="3" width="7.8867200000000004"/>
    <col customWidth="1" min="4" max="4" width="15.109400000000001"/>
    <col customWidth="1" hidden="1" min="5" max="5" style="1" width="8.3320299999999996"/>
    <col customWidth="1" hidden="1" min="6" max="6" style="1" width="10.109400000000001"/>
    <col customWidth="1" hidden="1" min="7" max="8" width="9.3320299999999996"/>
    <col customWidth="1" min="9" max="9" width="19.5547"/>
    <col customWidth="1" min="10" max="10" width="18.109400000000001"/>
    <col customWidth="1" hidden="1" min="11" max="11" width="9.5546900000000008"/>
    <col customWidth="1" min="12" max="12" width="18.332000000000001"/>
    <col customWidth="1" hidden="1" min="13" max="13" width="17.664100000000001"/>
    <col customWidth="1" hidden="1" min="14" max="14" width="1"/>
    <col customWidth="1" min="15" max="15" width="18.441400000000002"/>
    <col customWidth="1" hidden="1" min="16" max="16" width="10.109400000000001"/>
    <col customWidth="1" hidden="1" min="17" max="17" width="0.88671900000000003"/>
    <col customWidth="1" min="18" max="18" width="9.4414099999999994"/>
    <col customWidth="1" min="19" max="19" width="11.4414"/>
    <col customWidth="1" min="21" max="21" width="13.332000000000001"/>
    <col customWidth="1" min="22" max="22" width="10.664099999999999"/>
  </cols>
  <sheetData>
    <row r="1" ht="15">
      <c r="P1" s="2" t="s">
        <v>0</v>
      </c>
      <c r="Q1" s="2"/>
    </row>
    <row r="2" s="3" customFormat="1" ht="10.5" customHeight="1">
      <c r="E2" s="1"/>
      <c r="F2" s="1"/>
      <c r="P2" s="3"/>
      <c r="Q2" s="3"/>
      <c r="R2" s="3"/>
      <c r="S2" s="3"/>
      <c r="T2" s="3"/>
      <c r="U2" s="3"/>
    </row>
    <row r="3" s="3" customFormat="1" ht="15.75" hidden="1" customHeight="1">
      <c r="E3" s="1"/>
      <c r="F3" s="1"/>
      <c r="P3" s="3"/>
      <c r="Q3" s="3"/>
      <c r="R3" s="3"/>
      <c r="S3" s="3"/>
      <c r="T3" s="3"/>
      <c r="U3" s="3"/>
    </row>
    <row r="4" s="3" customFormat="1" ht="15" hidden="1" customHeight="1">
      <c r="E4" s="1"/>
      <c r="F4" s="1"/>
      <c r="P4" s="3"/>
      <c r="Q4" s="3"/>
      <c r="R4" s="3"/>
      <c r="S4" s="3"/>
      <c r="T4" s="3"/>
    </row>
    <row r="5" s="3" customForma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/>
      <c r="Q5" s="3"/>
      <c r="R5" s="3"/>
      <c r="S5" s="3"/>
      <c r="T5" s="3"/>
      <c r="U5" s="3"/>
      <c r="V5" s="3"/>
    </row>
    <row r="6" ht="12.75" customHeight="1">
      <c r="A6" s="5"/>
      <c r="B6" s="5"/>
      <c r="C6" s="5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42.600000000000001" customHeight="1">
      <c r="A7" s="5"/>
      <c r="B7" s="7" t="s">
        <v>1</v>
      </c>
      <c r="C7" s="7"/>
      <c r="D7" s="7"/>
      <c r="E7" s="7"/>
      <c r="F7" s="7"/>
      <c r="G7" s="7"/>
      <c r="H7" s="8"/>
      <c r="I7" s="8"/>
      <c r="J7" s="8"/>
      <c r="K7" s="8"/>
      <c r="L7" s="8"/>
      <c r="M7" s="8"/>
      <c r="N7" s="8"/>
      <c r="O7" s="8"/>
    </row>
    <row r="8" s="3" customFormat="1" ht="40.950000000000003" customHeight="1">
      <c r="A8" s="9" t="s">
        <v>2</v>
      </c>
      <c r="B8" s="10" t="s">
        <v>3</v>
      </c>
      <c r="C8" s="10" t="s">
        <v>4</v>
      </c>
      <c r="D8" s="10"/>
      <c r="E8" s="9" t="s">
        <v>5</v>
      </c>
      <c r="F8" s="9"/>
      <c r="G8" s="11"/>
      <c r="H8" s="12" t="s">
        <v>6</v>
      </c>
      <c r="I8" s="13"/>
      <c r="J8" s="13"/>
      <c r="K8" s="13"/>
      <c r="L8" s="13"/>
      <c r="M8" s="13"/>
      <c r="N8" s="13"/>
      <c r="O8" s="14"/>
      <c r="P8" s="15" t="s">
        <v>7</v>
      </c>
      <c r="Q8" s="16"/>
      <c r="R8" s="17"/>
      <c r="S8" s="17"/>
      <c r="T8" s="18"/>
      <c r="U8" s="19"/>
      <c r="V8" s="20"/>
      <c r="W8" s="20"/>
      <c r="X8" s="20"/>
      <c r="Y8" s="21"/>
      <c r="Z8" s="21"/>
    </row>
    <row r="9" s="3" customFormat="1" ht="27" customHeight="1">
      <c r="A9" s="9"/>
      <c r="B9" s="22"/>
      <c r="C9" s="10"/>
      <c r="D9" s="10"/>
      <c r="E9" s="10" t="s">
        <v>8</v>
      </c>
      <c r="F9" s="10" t="s">
        <v>9</v>
      </c>
      <c r="G9" s="23" t="s">
        <v>10</v>
      </c>
      <c r="H9" s="24"/>
      <c r="I9" s="25"/>
      <c r="J9" s="25"/>
      <c r="K9" s="25"/>
      <c r="L9" s="25"/>
      <c r="M9" s="25"/>
      <c r="N9" s="25"/>
      <c r="O9" s="26"/>
      <c r="P9" s="27"/>
      <c r="Q9" s="28"/>
      <c r="R9" s="29"/>
      <c r="S9" s="18"/>
      <c r="T9" s="18"/>
      <c r="U9" s="20"/>
      <c r="V9" s="20"/>
      <c r="W9" s="20"/>
      <c r="X9" s="20"/>
      <c r="Y9" s="21"/>
      <c r="Z9" s="21"/>
    </row>
    <row r="10" s="3" customFormat="1" ht="24" customHeight="1">
      <c r="A10" s="9"/>
      <c r="B10" s="22"/>
      <c r="C10" s="10"/>
      <c r="D10" s="10"/>
      <c r="E10" s="10"/>
      <c r="F10" s="22"/>
      <c r="G10" s="10"/>
      <c r="H10" s="30"/>
      <c r="I10" s="30" t="s">
        <v>11</v>
      </c>
      <c r="J10" s="30" t="s">
        <v>12</v>
      </c>
      <c r="K10" s="31" t="s">
        <v>13</v>
      </c>
      <c r="L10" s="31"/>
      <c r="M10" s="31"/>
      <c r="N10" s="31"/>
      <c r="O10" s="31"/>
      <c r="P10" s="32"/>
      <c r="Q10" s="28"/>
      <c r="R10" s="29"/>
      <c r="S10" s="18"/>
      <c r="T10" s="18"/>
      <c r="U10" s="21"/>
      <c r="V10" s="21"/>
      <c r="W10" s="21"/>
      <c r="X10" s="21"/>
      <c r="Y10" s="21"/>
      <c r="Z10" s="21"/>
    </row>
    <row r="11" s="3" customFormat="1" ht="55.5" customHeight="1">
      <c r="A11" s="9"/>
      <c r="B11" s="22"/>
      <c r="C11" s="10"/>
      <c r="D11" s="10"/>
      <c r="E11" s="10"/>
      <c r="F11" s="22"/>
      <c r="G11" s="10"/>
      <c r="H11" s="9" t="s">
        <v>14</v>
      </c>
      <c r="I11" s="9"/>
      <c r="J11" s="11"/>
      <c r="K11" s="33" t="s">
        <v>15</v>
      </c>
      <c r="L11" s="33"/>
      <c r="M11" s="33"/>
      <c r="N11" s="33"/>
      <c r="O11" s="34" t="s">
        <v>16</v>
      </c>
      <c r="P11" s="35" t="s">
        <v>17</v>
      </c>
      <c r="Q11" s="36" t="s">
        <v>18</v>
      </c>
      <c r="R11" s="37"/>
      <c r="S11" s="18"/>
      <c r="T11" s="18"/>
      <c r="U11" s="21"/>
      <c r="V11" s="21"/>
      <c r="W11" s="21"/>
      <c r="X11" s="21"/>
      <c r="Y11" s="21"/>
      <c r="Z11" s="21"/>
    </row>
    <row r="12" s="3" customFormat="1" ht="29.399999999999999" customHeight="1">
      <c r="A12" s="9"/>
      <c r="B12" s="22"/>
      <c r="C12" s="10"/>
      <c r="D12" s="10"/>
      <c r="E12" s="10"/>
      <c r="F12" s="22"/>
      <c r="G12" s="10"/>
      <c r="H12" s="9"/>
      <c r="I12" s="9"/>
      <c r="J12" s="11"/>
      <c r="K12" s="33"/>
      <c r="L12" s="33"/>
      <c r="M12" s="33"/>
      <c r="N12" s="33"/>
      <c r="O12" s="34"/>
      <c r="P12" s="38"/>
      <c r="Q12" s="39"/>
      <c r="R12" s="18"/>
      <c r="S12" s="18"/>
      <c r="T12" s="18"/>
      <c r="U12" s="18"/>
      <c r="V12" s="18"/>
      <c r="W12" s="18"/>
      <c r="X12" s="21"/>
      <c r="Y12" s="21"/>
      <c r="Z12" s="21"/>
    </row>
    <row r="13" s="40" customFormat="1">
      <c r="A13" s="41">
        <v>1</v>
      </c>
      <c r="B13" s="42">
        <v>2</v>
      </c>
      <c r="C13" s="42">
        <v>3</v>
      </c>
      <c r="D13" s="42">
        <v>3</v>
      </c>
      <c r="E13" s="41">
        <v>6</v>
      </c>
      <c r="F13" s="42">
        <v>7</v>
      </c>
      <c r="G13" s="42">
        <v>8</v>
      </c>
      <c r="H13" s="43">
        <v>9</v>
      </c>
      <c r="I13" s="43">
        <v>4</v>
      </c>
      <c r="J13" s="43">
        <v>5</v>
      </c>
      <c r="K13" s="43">
        <v>12</v>
      </c>
      <c r="L13" s="43">
        <v>6</v>
      </c>
      <c r="M13" s="43">
        <v>14</v>
      </c>
      <c r="N13" s="43">
        <v>15</v>
      </c>
      <c r="O13" s="43">
        <v>7</v>
      </c>
      <c r="P13" s="42">
        <v>24</v>
      </c>
      <c r="Q13" s="44">
        <v>25</v>
      </c>
      <c r="R13" s="45"/>
      <c r="S13" s="45"/>
      <c r="T13" s="45"/>
      <c r="U13" s="40"/>
      <c r="V13" s="40"/>
      <c r="W13" s="40"/>
      <c r="X13" s="40"/>
      <c r="Y13" s="40"/>
      <c r="Z13" s="40"/>
    </row>
    <row r="14" s="46" customFormat="1" ht="15" customHeight="1">
      <c r="A14" s="47">
        <v>1</v>
      </c>
      <c r="B14" s="48" t="s">
        <v>19</v>
      </c>
      <c r="C14" s="49">
        <v>17</v>
      </c>
      <c r="D14" s="50">
        <v>39107.089999999997</v>
      </c>
      <c r="E14" s="51">
        <v>4804</v>
      </c>
      <c r="F14" s="51">
        <v>22454</v>
      </c>
      <c r="G14" s="51">
        <f t="shared" ref="G14:G35" si="0">F14/D14*100</f>
        <v>57.416698608871187</v>
      </c>
      <c r="H14" s="51">
        <f t="shared" ref="H14:H34" si="1">K14+N14</f>
        <v>4799</v>
      </c>
      <c r="I14" s="50">
        <f>L14+O14</f>
        <v>23006.260000000002</v>
      </c>
      <c r="J14" s="52">
        <v>100.00127640845071</v>
      </c>
      <c r="K14" s="51">
        <v>3488</v>
      </c>
      <c r="L14" s="50">
        <v>16539.540000000001</v>
      </c>
      <c r="M14" s="53">
        <f t="shared" ref="M14:M35" si="2">L14/I14*100</f>
        <v>71.891476493789071</v>
      </c>
      <c r="N14" s="51">
        <v>1311</v>
      </c>
      <c r="O14" s="50">
        <v>6466.7200000000003</v>
      </c>
      <c r="P14" s="54" t="e">
        <f>#REF!-#REF!</f>
        <v>#REF!</v>
      </c>
      <c r="Q14" s="55" t="e">
        <f>D14-#REF!</f>
        <v>#REF!</v>
      </c>
      <c r="R14" s="56"/>
      <c r="S14" s="56"/>
      <c r="T14" s="57"/>
      <c r="U14" s="58"/>
      <c r="V14" s="58"/>
      <c r="W14" s="46"/>
      <c r="X14" s="46"/>
      <c r="Y14" s="46"/>
      <c r="Z14" s="46"/>
    </row>
    <row r="15" s="21" customFormat="1" ht="14.25" customHeight="1">
      <c r="A15" s="47">
        <v>2</v>
      </c>
      <c r="B15" s="59" t="s">
        <v>20</v>
      </c>
      <c r="C15" s="60">
        <v>29</v>
      </c>
      <c r="D15" s="61">
        <v>30324</v>
      </c>
      <c r="E15" s="51">
        <v>5695</v>
      </c>
      <c r="F15" s="51">
        <v>12109</v>
      </c>
      <c r="G15" s="51">
        <f t="shared" si="0"/>
        <v>39.932067009629336</v>
      </c>
      <c r="H15" s="51">
        <f t="shared" si="1"/>
        <v>5695</v>
      </c>
      <c r="I15" s="50">
        <f t="shared" ref="I15:I17" si="3">L15+O15</f>
        <v>13818.5</v>
      </c>
      <c r="J15" s="52">
        <v>99.999777178139396</v>
      </c>
      <c r="K15" s="51">
        <v>4156</v>
      </c>
      <c r="L15" s="50">
        <v>10629.360000000001</v>
      </c>
      <c r="M15" s="53">
        <f t="shared" si="2"/>
        <v>76.921228787495039</v>
      </c>
      <c r="N15" s="51">
        <v>1539</v>
      </c>
      <c r="O15" s="62">
        <f>3075.14+114</f>
        <v>3189.1399999999999</v>
      </c>
      <c r="P15" s="54" t="e">
        <f>#REF!-#REF!</f>
        <v>#REF!</v>
      </c>
      <c r="Q15" s="55" t="e">
        <f>D15-#REF!</f>
        <v>#REF!</v>
      </c>
      <c r="R15" s="63"/>
      <c r="S15" s="63"/>
      <c r="T15" s="64"/>
      <c r="U15" s="65"/>
      <c r="V15" s="65"/>
      <c r="W15" s="21"/>
      <c r="X15" s="21"/>
      <c r="Y15" s="21"/>
      <c r="Z15" s="21"/>
    </row>
    <row r="16" s="21" customFormat="1" ht="14.25" customHeight="1">
      <c r="A16" s="47">
        <v>3</v>
      </c>
      <c r="B16" s="59" t="s">
        <v>21</v>
      </c>
      <c r="C16" s="60">
        <v>32</v>
      </c>
      <c r="D16" s="61">
        <v>35212</v>
      </c>
      <c r="E16" s="51">
        <v>1537</v>
      </c>
      <c r="F16" s="51">
        <v>2491</v>
      </c>
      <c r="G16" s="51">
        <f t="shared" si="0"/>
        <v>7.0742928547086219</v>
      </c>
      <c r="H16" s="51">
        <f t="shared" si="1"/>
        <v>1537</v>
      </c>
      <c r="I16" s="50">
        <f t="shared" si="3"/>
        <v>2566.4400000000001</v>
      </c>
      <c r="J16" s="52">
        <v>100.01714731098987</v>
      </c>
      <c r="K16" s="51">
        <v>1229</v>
      </c>
      <c r="L16" s="50">
        <v>2013</v>
      </c>
      <c r="M16" s="53">
        <f t="shared" si="2"/>
        <v>78.435498199841021</v>
      </c>
      <c r="N16" s="51">
        <v>308</v>
      </c>
      <c r="O16" s="52">
        <v>553.44000000000005</v>
      </c>
      <c r="P16" s="54" t="e">
        <f>#REF!-#REF!</f>
        <v>#REF!</v>
      </c>
      <c r="Q16" s="55" t="e">
        <f>D16-#REF!</f>
        <v>#REF!</v>
      </c>
      <c r="R16" s="63"/>
      <c r="S16" s="63"/>
      <c r="T16" s="64"/>
      <c r="U16" s="65"/>
      <c r="V16" s="65"/>
      <c r="W16" s="21"/>
      <c r="X16" s="21"/>
      <c r="Y16" s="21"/>
      <c r="Z16" s="21"/>
    </row>
    <row r="17" s="21" customFormat="1" ht="14.25" customHeight="1">
      <c r="A17" s="47">
        <v>4</v>
      </c>
      <c r="B17" s="66" t="s">
        <v>22</v>
      </c>
      <c r="C17" s="60">
        <v>30</v>
      </c>
      <c r="D17" s="61">
        <v>31559</v>
      </c>
      <c r="E17" s="51">
        <v>4397</v>
      </c>
      <c r="F17" s="51">
        <v>8406.4699999999993</v>
      </c>
      <c r="G17" s="51">
        <f t="shared" si="0"/>
        <v>26.63731423682626</v>
      </c>
      <c r="H17" s="51">
        <f t="shared" si="1"/>
        <v>4397</v>
      </c>
      <c r="I17" s="50">
        <f t="shared" si="3"/>
        <v>8476.5400000000009</v>
      </c>
      <c r="J17" s="52">
        <v>100.00457005411907</v>
      </c>
      <c r="K17" s="51">
        <v>3581</v>
      </c>
      <c r="L17" s="50">
        <v>6558.75</v>
      </c>
      <c r="M17" s="53">
        <f t="shared" si="2"/>
        <v>77.375320590712718</v>
      </c>
      <c r="N17" s="51">
        <v>816</v>
      </c>
      <c r="O17" s="50">
        <v>1917.79</v>
      </c>
      <c r="P17" s="54" t="e">
        <f>#REF!-#REF!</f>
        <v>#REF!</v>
      </c>
      <c r="Q17" s="55" t="e">
        <f>D17-#REF!</f>
        <v>#REF!</v>
      </c>
      <c r="R17" s="63"/>
      <c r="S17" s="63"/>
      <c r="T17" s="64"/>
      <c r="U17" s="65"/>
      <c r="V17" s="65"/>
      <c r="W17" s="21"/>
      <c r="X17" s="21"/>
      <c r="Y17" s="21"/>
      <c r="Z17" s="21"/>
    </row>
    <row r="18" s="21" customFormat="1" ht="14.25" customHeight="1">
      <c r="A18" s="47">
        <v>5</v>
      </c>
      <c r="B18" s="59" t="s">
        <v>23</v>
      </c>
      <c r="C18" s="60">
        <v>18</v>
      </c>
      <c r="D18" s="61">
        <v>19738</v>
      </c>
      <c r="E18" s="51">
        <v>3993</v>
      </c>
      <c r="F18" s="51">
        <v>8012</v>
      </c>
      <c r="G18" s="51">
        <f t="shared" si="0"/>
        <v>40.591751950552236</v>
      </c>
      <c r="H18" s="51">
        <f t="shared" si="1"/>
        <v>4051</v>
      </c>
      <c r="I18" s="50">
        <f>L18+O18</f>
        <v>8072</v>
      </c>
      <c r="J18" s="52">
        <v>100</v>
      </c>
      <c r="K18" s="51">
        <v>3275</v>
      </c>
      <c r="L18" s="50">
        <v>6362</v>
      </c>
      <c r="M18" s="53">
        <f t="shared" si="2"/>
        <v>78.815659068384534</v>
      </c>
      <c r="N18" s="51">
        <v>776</v>
      </c>
      <c r="O18" s="50">
        <v>1710</v>
      </c>
      <c r="P18" s="54" t="e">
        <f>#REF!-#REF!</f>
        <v>#REF!</v>
      </c>
      <c r="Q18" s="55" t="e">
        <f>D18-#REF!</f>
        <v>#REF!</v>
      </c>
      <c r="R18" s="63"/>
      <c r="S18" s="63"/>
      <c r="T18" s="64"/>
      <c r="U18" s="65"/>
      <c r="V18" s="65"/>
      <c r="W18" s="21"/>
      <c r="X18" s="21"/>
      <c r="Y18" s="21"/>
      <c r="Z18" s="21"/>
    </row>
    <row r="19" s="67" customFormat="1" ht="15" customHeight="1">
      <c r="A19" s="47">
        <v>6</v>
      </c>
      <c r="B19" s="59" t="s">
        <v>24</v>
      </c>
      <c r="C19" s="60">
        <v>32</v>
      </c>
      <c r="D19" s="50">
        <v>33479</v>
      </c>
      <c r="E19" s="51">
        <v>9449</v>
      </c>
      <c r="F19" s="51">
        <v>16480</v>
      </c>
      <c r="G19" s="51">
        <f t="shared" si="0"/>
        <v>49.22488724274919</v>
      </c>
      <c r="H19" s="51">
        <f t="shared" si="1"/>
        <v>9449</v>
      </c>
      <c r="I19" s="50">
        <f t="shared" ref="I19:I34" si="4">L19+O19</f>
        <v>16907.689999999999</v>
      </c>
      <c r="J19" s="52">
        <v>99.997867930115476</v>
      </c>
      <c r="K19" s="51">
        <v>8140</v>
      </c>
      <c r="L19" s="50">
        <v>14573.049999999999</v>
      </c>
      <c r="M19" s="53">
        <f t="shared" si="2"/>
        <v>86.191845249114465</v>
      </c>
      <c r="N19" s="51">
        <v>1309</v>
      </c>
      <c r="O19" s="50">
        <v>2334.6399999999999</v>
      </c>
      <c r="P19" s="54" t="e">
        <f>#REF!-#REF!</f>
        <v>#REF!</v>
      </c>
      <c r="Q19" s="55" t="e">
        <f>D19-#REF!</f>
        <v>#REF!</v>
      </c>
      <c r="R19" s="63"/>
      <c r="S19" s="63"/>
      <c r="T19" s="64"/>
      <c r="U19" s="65"/>
      <c r="V19" s="65"/>
      <c r="W19" s="67"/>
      <c r="X19" s="67"/>
      <c r="Y19" s="67"/>
      <c r="Z19" s="67"/>
    </row>
    <row r="20" s="21" customFormat="1" ht="14.25" customHeight="1">
      <c r="A20" s="47">
        <v>7</v>
      </c>
      <c r="B20" s="66" t="s">
        <v>25</v>
      </c>
      <c r="C20" s="60">
        <v>16</v>
      </c>
      <c r="D20" s="50">
        <v>18120</v>
      </c>
      <c r="E20" s="51">
        <v>3044</v>
      </c>
      <c r="F20" s="51">
        <v>4923</v>
      </c>
      <c r="G20" s="51">
        <f t="shared" si="0"/>
        <v>27.168874172185433</v>
      </c>
      <c r="H20" s="51">
        <f t="shared" si="1"/>
        <v>3044</v>
      </c>
      <c r="I20" s="50">
        <f t="shared" si="4"/>
        <v>4923</v>
      </c>
      <c r="J20" s="52">
        <v>100</v>
      </c>
      <c r="K20" s="51">
        <v>2899</v>
      </c>
      <c r="L20" s="50">
        <v>4635</v>
      </c>
      <c r="M20" s="53">
        <f t="shared" si="2"/>
        <v>94.149908592321751</v>
      </c>
      <c r="N20" s="51">
        <v>145</v>
      </c>
      <c r="O20" s="50">
        <v>288</v>
      </c>
      <c r="P20" s="54" t="e">
        <f>#REF!-#REF!</f>
        <v>#REF!</v>
      </c>
      <c r="Q20" s="55" t="e">
        <f>D20-#REF!</f>
        <v>#REF!</v>
      </c>
      <c r="R20" s="63"/>
      <c r="S20" s="63"/>
      <c r="T20" s="64"/>
      <c r="U20" s="65"/>
      <c r="V20" s="65"/>
      <c r="W20" s="21"/>
      <c r="X20" s="21"/>
      <c r="Y20" s="21"/>
      <c r="Z20" s="21"/>
    </row>
    <row r="21" s="21" customFormat="1" ht="14.25" customHeight="1">
      <c r="A21" s="47">
        <v>8</v>
      </c>
      <c r="B21" s="66" t="s">
        <v>26</v>
      </c>
      <c r="C21" s="60">
        <v>26</v>
      </c>
      <c r="D21" s="50">
        <v>22463</v>
      </c>
      <c r="E21" s="51">
        <v>2906</v>
      </c>
      <c r="F21" s="51">
        <v>4543</v>
      </c>
      <c r="G21" s="51">
        <f t="shared" si="0"/>
        <v>20.22436896229355</v>
      </c>
      <c r="H21" s="51">
        <f t="shared" si="1"/>
        <v>2906</v>
      </c>
      <c r="I21" s="50">
        <f t="shared" si="4"/>
        <v>4569</v>
      </c>
      <c r="J21" s="52">
        <v>100</v>
      </c>
      <c r="K21" s="51">
        <v>2695</v>
      </c>
      <c r="L21" s="50">
        <v>4294</v>
      </c>
      <c r="M21" s="53">
        <f t="shared" si="2"/>
        <v>93.981177500547162</v>
      </c>
      <c r="N21" s="51">
        <v>211</v>
      </c>
      <c r="O21" s="50">
        <v>275</v>
      </c>
      <c r="P21" s="54" t="e">
        <f>#REF!-#REF!</f>
        <v>#REF!</v>
      </c>
      <c r="Q21" s="55" t="e">
        <f>D21-#REF!</f>
        <v>#REF!</v>
      </c>
      <c r="R21" s="63"/>
      <c r="S21" s="63"/>
      <c r="T21" s="64"/>
      <c r="U21" s="65"/>
      <c r="V21" s="65"/>
      <c r="W21" s="21"/>
      <c r="X21" s="21"/>
      <c r="Y21" s="21"/>
      <c r="Z21" s="21"/>
    </row>
    <row r="22" s="67" customFormat="1" ht="14.25" customHeight="1">
      <c r="A22" s="47">
        <v>9</v>
      </c>
      <c r="B22" s="68" t="s">
        <v>27</v>
      </c>
      <c r="C22" s="60">
        <v>17</v>
      </c>
      <c r="D22" s="61">
        <v>25306</v>
      </c>
      <c r="E22" s="51">
        <v>3070</v>
      </c>
      <c r="F22" s="51">
        <v>6952</v>
      </c>
      <c r="G22" s="51">
        <f t="shared" si="0"/>
        <v>27.471745831028215</v>
      </c>
      <c r="H22" s="51">
        <f t="shared" si="1"/>
        <v>3032</v>
      </c>
      <c r="I22" s="50">
        <f t="shared" si="4"/>
        <v>7073</v>
      </c>
      <c r="J22" s="52">
        <v>100</v>
      </c>
      <c r="K22" s="51">
        <v>2797</v>
      </c>
      <c r="L22" s="61">
        <v>6537</v>
      </c>
      <c r="M22" s="53">
        <f t="shared" si="2"/>
        <v>92.421886045525241</v>
      </c>
      <c r="N22" s="51">
        <v>235</v>
      </c>
      <c r="O22" s="61">
        <v>536</v>
      </c>
      <c r="P22" s="54" t="e">
        <f>#REF!-#REF!</f>
        <v>#REF!</v>
      </c>
      <c r="Q22" s="55" t="e">
        <f>D22-#REF!</f>
        <v>#REF!</v>
      </c>
      <c r="R22" s="63"/>
      <c r="S22" s="63"/>
      <c r="T22" s="64"/>
      <c r="U22" s="65"/>
      <c r="V22" s="65"/>
      <c r="W22" s="67"/>
      <c r="X22" s="67"/>
      <c r="Y22" s="67"/>
      <c r="Z22" s="67"/>
    </row>
    <row r="23" s="21" customFormat="1" ht="15" customHeight="1">
      <c r="A23" s="47">
        <v>10</v>
      </c>
      <c r="B23" s="66" t="s">
        <v>28</v>
      </c>
      <c r="C23" s="60">
        <v>17</v>
      </c>
      <c r="D23" s="50">
        <v>16781</v>
      </c>
      <c r="E23" s="51">
        <v>8068</v>
      </c>
      <c r="F23" s="51">
        <v>11035</v>
      </c>
      <c r="G23" s="51">
        <f t="shared" si="0"/>
        <v>65.758893987247475</v>
      </c>
      <c r="H23" s="51">
        <f t="shared" si="1"/>
        <v>8178</v>
      </c>
      <c r="I23" s="50">
        <f t="shared" si="4"/>
        <v>11410</v>
      </c>
      <c r="J23" s="52">
        <v>100</v>
      </c>
      <c r="K23" s="69">
        <v>5882</v>
      </c>
      <c r="L23" s="70">
        <v>8490</v>
      </c>
      <c r="M23" s="53">
        <f t="shared" si="2"/>
        <v>74.40841367221735</v>
      </c>
      <c r="N23" s="51">
        <v>2296</v>
      </c>
      <c r="O23" s="50">
        <v>2920</v>
      </c>
      <c r="P23" s="54" t="e">
        <f>#REF!-#REF!</f>
        <v>#REF!</v>
      </c>
      <c r="Q23" s="55" t="e">
        <f>D23-#REF!</f>
        <v>#REF!</v>
      </c>
      <c r="R23" s="63"/>
      <c r="S23" s="63"/>
      <c r="T23" s="64"/>
      <c r="U23" s="65"/>
      <c r="V23" s="65"/>
      <c r="W23" s="21"/>
      <c r="X23" s="21"/>
      <c r="Y23" s="21"/>
      <c r="Z23" s="21"/>
    </row>
    <row r="24" s="21" customFormat="1" ht="27">
      <c r="A24" s="47">
        <v>11</v>
      </c>
      <c r="B24" s="66" t="s">
        <v>29</v>
      </c>
      <c r="C24" s="60">
        <v>15</v>
      </c>
      <c r="D24" s="50">
        <v>18477</v>
      </c>
      <c r="E24" s="51">
        <v>7888</v>
      </c>
      <c r="F24" s="51">
        <v>11974</v>
      </c>
      <c r="G24" s="51">
        <f t="shared" si="0"/>
        <v>64.804892569140009</v>
      </c>
      <c r="H24" s="51">
        <f t="shared" si="1"/>
        <v>7861</v>
      </c>
      <c r="I24" s="50">
        <f t="shared" si="4"/>
        <v>11974</v>
      </c>
      <c r="J24" s="52">
        <v>100</v>
      </c>
      <c r="K24" s="51">
        <v>6626</v>
      </c>
      <c r="L24" s="50">
        <v>9999</v>
      </c>
      <c r="M24" s="53">
        <f t="shared" si="2"/>
        <v>83.505929513946882</v>
      </c>
      <c r="N24" s="51">
        <v>1235</v>
      </c>
      <c r="O24" s="50">
        <v>1975</v>
      </c>
      <c r="P24" s="54" t="e">
        <f>#REF!-#REF!</f>
        <v>#REF!</v>
      </c>
      <c r="Q24" s="55" t="e">
        <f>D24-#REF!</f>
        <v>#REF!</v>
      </c>
      <c r="R24" s="63"/>
      <c r="S24" s="63"/>
      <c r="T24" s="64"/>
      <c r="U24" s="65"/>
      <c r="V24" s="65"/>
      <c r="W24" s="21"/>
      <c r="X24" s="21"/>
      <c r="Y24" s="21"/>
      <c r="Z24" s="21"/>
    </row>
    <row r="25" s="21" customFormat="1" ht="14.25" customHeight="1">
      <c r="A25" s="47">
        <v>12</v>
      </c>
      <c r="B25" s="59" t="s">
        <v>30</v>
      </c>
      <c r="C25" s="60">
        <v>21</v>
      </c>
      <c r="D25" s="50">
        <v>23282</v>
      </c>
      <c r="E25" s="51">
        <v>6541</v>
      </c>
      <c r="F25" s="51">
        <v>9939</v>
      </c>
      <c r="G25" s="51">
        <f t="shared" si="0"/>
        <v>42.689631474959192</v>
      </c>
      <c r="H25" s="51">
        <f t="shared" si="1"/>
        <v>6444</v>
      </c>
      <c r="I25" s="50">
        <f t="shared" si="4"/>
        <v>9855</v>
      </c>
      <c r="J25" s="52">
        <v>100</v>
      </c>
      <c r="K25" s="51">
        <v>4573</v>
      </c>
      <c r="L25" s="50">
        <v>7088</v>
      </c>
      <c r="M25" s="53">
        <f t="shared" si="2"/>
        <v>71.922881785895484</v>
      </c>
      <c r="N25" s="51">
        <v>1871</v>
      </c>
      <c r="O25" s="50">
        <v>2767</v>
      </c>
      <c r="P25" s="54" t="e">
        <f>#REF!-#REF!</f>
        <v>#REF!</v>
      </c>
      <c r="Q25" s="55" t="e">
        <f>D25-#REF!</f>
        <v>#REF!</v>
      </c>
      <c r="R25" s="63"/>
      <c r="S25" s="63"/>
      <c r="T25" s="64"/>
      <c r="U25" s="65"/>
      <c r="V25" s="65"/>
      <c r="W25" s="21"/>
      <c r="X25" s="21"/>
      <c r="Y25" s="21"/>
      <c r="Z25" s="21"/>
    </row>
    <row r="26" s="21" customFormat="1" ht="14.25" customHeight="1">
      <c r="A26" s="47">
        <v>13</v>
      </c>
      <c r="B26" s="66" t="s">
        <v>31</v>
      </c>
      <c r="C26" s="60">
        <v>15</v>
      </c>
      <c r="D26" s="50">
        <v>35896</v>
      </c>
      <c r="E26" s="51">
        <v>3394</v>
      </c>
      <c r="F26" s="51">
        <v>14335</v>
      </c>
      <c r="G26" s="51">
        <f t="shared" si="0"/>
        <v>39.934811678181411</v>
      </c>
      <c r="H26" s="51">
        <f t="shared" si="1"/>
        <v>3394</v>
      </c>
      <c r="I26" s="50">
        <f t="shared" si="4"/>
        <v>14335</v>
      </c>
      <c r="J26" s="52">
        <v>100</v>
      </c>
      <c r="K26" s="51">
        <v>3310</v>
      </c>
      <c r="L26" s="50">
        <v>13980</v>
      </c>
      <c r="M26" s="53">
        <f t="shared" si="2"/>
        <v>97.523543773979767</v>
      </c>
      <c r="N26" s="51">
        <v>84</v>
      </c>
      <c r="O26" s="50">
        <v>355</v>
      </c>
      <c r="P26" s="54" t="e">
        <f>#REF!-#REF!</f>
        <v>#REF!</v>
      </c>
      <c r="Q26" s="55" t="e">
        <f>D26-#REF!</f>
        <v>#REF!</v>
      </c>
      <c r="R26" s="63"/>
      <c r="S26" s="63"/>
      <c r="T26" s="64"/>
      <c r="U26" s="65"/>
      <c r="V26" s="65"/>
      <c r="W26" s="21"/>
      <c r="X26" s="21"/>
      <c r="Y26" s="21"/>
      <c r="Z26" s="21"/>
    </row>
    <row r="27" s="21" customFormat="1" ht="14.25" customHeight="1">
      <c r="A27" s="47">
        <v>14</v>
      </c>
      <c r="B27" s="59" t="s">
        <v>32</v>
      </c>
      <c r="C27" s="60">
        <v>21</v>
      </c>
      <c r="D27" s="50">
        <v>25808.209999999999</v>
      </c>
      <c r="E27" s="51">
        <v>4483</v>
      </c>
      <c r="F27" s="51">
        <v>10217.799999999999</v>
      </c>
      <c r="G27" s="51">
        <f t="shared" si="0"/>
        <v>39.591277349339613</v>
      </c>
      <c r="H27" s="51">
        <f t="shared" si="1"/>
        <v>4440</v>
      </c>
      <c r="I27" s="50">
        <f t="shared" si="4"/>
        <v>11991.4</v>
      </c>
      <c r="J27" s="52">
        <v>99.999821821836093</v>
      </c>
      <c r="K27" s="51">
        <v>3039</v>
      </c>
      <c r="L27" s="50">
        <v>8667.3999999999996</v>
      </c>
      <c r="M27" s="53">
        <f t="shared" si="2"/>
        <v>72.280134096102216</v>
      </c>
      <c r="N27" s="51">
        <v>1401</v>
      </c>
      <c r="O27" s="70">
        <v>3324</v>
      </c>
      <c r="P27" s="54" t="e">
        <f>#REF!-#REF!</f>
        <v>#REF!</v>
      </c>
      <c r="Q27" s="55" t="e">
        <f>D27-#REF!</f>
        <v>#REF!</v>
      </c>
      <c r="R27" s="63"/>
      <c r="S27" s="63"/>
      <c r="T27" s="64"/>
      <c r="U27" s="65"/>
      <c r="V27" s="65"/>
      <c r="W27" s="21"/>
      <c r="X27" s="21"/>
      <c r="Y27" s="21"/>
      <c r="Z27" s="21"/>
    </row>
    <row r="28" s="18" customFormat="1" ht="14.25" customHeight="1">
      <c r="A28" s="47">
        <v>15</v>
      </c>
      <c r="B28" s="66" t="s">
        <v>33</v>
      </c>
      <c r="C28" s="60">
        <v>22</v>
      </c>
      <c r="D28" s="61">
        <v>23693</v>
      </c>
      <c r="E28" s="51">
        <v>5219</v>
      </c>
      <c r="F28" s="51">
        <v>10982</v>
      </c>
      <c r="G28" s="51">
        <f t="shared" si="0"/>
        <v>46.351242983159587</v>
      </c>
      <c r="H28" s="51">
        <f t="shared" si="1"/>
        <v>5219</v>
      </c>
      <c r="I28" s="50">
        <f t="shared" si="4"/>
        <v>10781.33</v>
      </c>
      <c r="J28" s="52">
        <v>100</v>
      </c>
      <c r="K28" s="51">
        <v>4706</v>
      </c>
      <c r="L28" s="61">
        <v>9710</v>
      </c>
      <c r="M28" s="53">
        <f t="shared" si="2"/>
        <v>90.063099821636101</v>
      </c>
      <c r="N28" s="51">
        <v>513</v>
      </c>
      <c r="O28" s="61">
        <v>1071.3299999999999</v>
      </c>
      <c r="P28" s="54" t="e">
        <f>#REF!-#REF!</f>
        <v>#REF!</v>
      </c>
      <c r="Q28" s="55" t="e">
        <f>D28-#REF!</f>
        <v>#REF!</v>
      </c>
      <c r="R28" s="63"/>
      <c r="S28" s="63"/>
      <c r="T28" s="64"/>
      <c r="U28" s="65"/>
      <c r="V28" s="65"/>
      <c r="W28" s="18"/>
      <c r="X28" s="18"/>
      <c r="Y28" s="18"/>
      <c r="Z28" s="18"/>
    </row>
    <row r="29" s="21" customFormat="1" ht="14.25" customHeight="1">
      <c r="A29" s="47">
        <v>16</v>
      </c>
      <c r="B29" s="59" t="s">
        <v>34</v>
      </c>
      <c r="C29" s="60">
        <v>15</v>
      </c>
      <c r="D29" s="50">
        <v>27800</v>
      </c>
      <c r="E29" s="51">
        <v>1469</v>
      </c>
      <c r="F29" s="51">
        <v>3677.5799999999999</v>
      </c>
      <c r="G29" s="51">
        <f t="shared" si="0"/>
        <v>13.228705035971222</v>
      </c>
      <c r="H29" s="51">
        <f t="shared" si="1"/>
        <v>1469</v>
      </c>
      <c r="I29" s="50">
        <f t="shared" si="4"/>
        <v>3850.1099999999997</v>
      </c>
      <c r="J29" s="52">
        <v>100.01251019853142</v>
      </c>
      <c r="K29" s="51">
        <v>1219</v>
      </c>
      <c r="L29" s="50">
        <v>3262.2399999999998</v>
      </c>
      <c r="M29" s="53">
        <f t="shared" si="2"/>
        <v>84.731085605346351</v>
      </c>
      <c r="N29" s="51">
        <v>250</v>
      </c>
      <c r="O29" s="50">
        <v>587.87</v>
      </c>
      <c r="P29" s="54" t="e">
        <f>#REF!-#REF!</f>
        <v>#REF!</v>
      </c>
      <c r="Q29" s="55" t="e">
        <f>D29-#REF!</f>
        <v>#REF!</v>
      </c>
      <c r="R29" s="63"/>
      <c r="S29" s="63"/>
      <c r="T29" s="64"/>
      <c r="U29" s="65"/>
      <c r="V29" s="65"/>
      <c r="W29" s="21"/>
      <c r="X29" s="21"/>
      <c r="Y29" s="21"/>
      <c r="Z29" s="21"/>
    </row>
    <row r="30" s="21" customFormat="1" ht="14.25" customHeight="1">
      <c r="A30" s="47">
        <v>17</v>
      </c>
      <c r="B30" s="71" t="s">
        <v>35</v>
      </c>
      <c r="C30" s="72">
        <v>14</v>
      </c>
      <c r="D30" s="61">
        <v>17991</v>
      </c>
      <c r="E30" s="73">
        <v>2763</v>
      </c>
      <c r="F30" s="73">
        <v>5281.5699999999997</v>
      </c>
      <c r="G30" s="73">
        <f t="shared" si="0"/>
        <v>29.356733922516813</v>
      </c>
      <c r="H30" s="73">
        <f t="shared" si="1"/>
        <v>2762</v>
      </c>
      <c r="I30" s="50">
        <f t="shared" si="4"/>
        <v>5300</v>
      </c>
      <c r="J30" s="52">
        <v>100</v>
      </c>
      <c r="K30" s="73">
        <v>2565</v>
      </c>
      <c r="L30" s="61">
        <v>4953</v>
      </c>
      <c r="M30" s="74">
        <f t="shared" si="2"/>
        <v>93.452830188679243</v>
      </c>
      <c r="N30" s="73">
        <v>197</v>
      </c>
      <c r="O30" s="61">
        <v>347</v>
      </c>
      <c r="P30" s="75" t="e">
        <f>#REF!-#REF!</f>
        <v>#REF!</v>
      </c>
      <c r="Q30" s="76" t="e">
        <f>D30-#REF!</f>
        <v>#REF!</v>
      </c>
      <c r="R30" s="63"/>
      <c r="S30" s="63"/>
      <c r="T30" s="64"/>
      <c r="U30" s="65"/>
      <c r="V30" s="65"/>
      <c r="W30" s="21"/>
      <c r="X30" s="21"/>
      <c r="Y30" s="21"/>
      <c r="Z30" s="21"/>
    </row>
    <row r="31" s="21" customFormat="1" ht="14.25" customHeight="1">
      <c r="A31" s="47">
        <v>18</v>
      </c>
      <c r="B31" s="66" t="s">
        <v>36</v>
      </c>
      <c r="C31" s="60">
        <v>10</v>
      </c>
      <c r="D31" s="50">
        <v>11797</v>
      </c>
      <c r="E31" s="51">
        <v>3658</v>
      </c>
      <c r="F31" s="51">
        <v>5127</v>
      </c>
      <c r="G31" s="51">
        <f t="shared" si="0"/>
        <v>43.460201746206664</v>
      </c>
      <c r="H31" s="51">
        <f t="shared" si="1"/>
        <v>3658</v>
      </c>
      <c r="I31" s="50">
        <f t="shared" si="4"/>
        <v>5127.2299999999996</v>
      </c>
      <c r="J31" s="52">
        <v>100</v>
      </c>
      <c r="K31" s="51">
        <v>3455</v>
      </c>
      <c r="L31" s="50">
        <v>4930.3299999999999</v>
      </c>
      <c r="M31" s="53">
        <f t="shared" si="2"/>
        <v>96.159719770714418</v>
      </c>
      <c r="N31" s="51">
        <v>203</v>
      </c>
      <c r="O31" s="50">
        <v>196.90000000000001</v>
      </c>
      <c r="P31" s="54" t="e">
        <f>#REF!-#REF!</f>
        <v>#REF!</v>
      </c>
      <c r="Q31" s="55" t="e">
        <f>D31-#REF!</f>
        <v>#REF!</v>
      </c>
      <c r="R31" s="63"/>
      <c r="S31" s="63"/>
      <c r="T31" s="64"/>
      <c r="U31" s="65"/>
      <c r="V31" s="65"/>
      <c r="W31" s="21"/>
      <c r="X31" s="21"/>
      <c r="Y31" s="21"/>
      <c r="Z31" s="21"/>
    </row>
    <row r="32" s="77" customFormat="1" ht="15" customHeight="1">
      <c r="A32" s="78">
        <v>19</v>
      </c>
      <c r="B32" s="48" t="s">
        <v>37</v>
      </c>
      <c r="C32" s="72">
        <v>19</v>
      </c>
      <c r="D32" s="61">
        <v>33866</v>
      </c>
      <c r="E32" s="73">
        <v>7192</v>
      </c>
      <c r="F32" s="73">
        <v>14841</v>
      </c>
      <c r="G32" s="73">
        <f t="shared" si="0"/>
        <v>43.822713045532389</v>
      </c>
      <c r="H32" s="73">
        <f t="shared" si="1"/>
        <v>7192</v>
      </c>
      <c r="I32" s="50">
        <f t="shared" si="4"/>
        <v>14960</v>
      </c>
      <c r="J32" s="52">
        <v>100</v>
      </c>
      <c r="K32" s="73">
        <v>6166</v>
      </c>
      <c r="L32" s="61">
        <v>12644</v>
      </c>
      <c r="M32" s="74">
        <f t="shared" si="2"/>
        <v>84.518716577540104</v>
      </c>
      <c r="N32" s="73">
        <v>1026</v>
      </c>
      <c r="O32" s="61">
        <v>2316</v>
      </c>
      <c r="P32" s="75" t="e">
        <f>#REF!-#REF!</f>
        <v>#REF!</v>
      </c>
      <c r="Q32" s="76">
        <v>0</v>
      </c>
      <c r="R32" s="79"/>
      <c r="S32" s="79"/>
      <c r="T32" s="80"/>
      <c r="U32" s="80"/>
      <c r="V32" s="80"/>
      <c r="W32" s="77"/>
      <c r="X32" s="77"/>
      <c r="Y32" s="77"/>
      <c r="Z32" s="77"/>
    </row>
    <row r="33" s="21" customFormat="1" ht="15" customHeight="1">
      <c r="A33" s="47">
        <v>20</v>
      </c>
      <c r="B33" s="66" t="s">
        <v>38</v>
      </c>
      <c r="C33" s="60">
        <v>28</v>
      </c>
      <c r="D33" s="50">
        <v>32055</v>
      </c>
      <c r="E33" s="51">
        <v>2364</v>
      </c>
      <c r="F33" s="51">
        <v>5290</v>
      </c>
      <c r="G33" s="51">
        <f t="shared" si="0"/>
        <v>16.502885665262827</v>
      </c>
      <c r="H33" s="51">
        <f t="shared" si="1"/>
        <v>2364</v>
      </c>
      <c r="I33" s="50">
        <f t="shared" si="4"/>
        <v>5599.2700000000004</v>
      </c>
      <c r="J33" s="52">
        <v>100.00000000000003</v>
      </c>
      <c r="K33" s="51">
        <v>2251</v>
      </c>
      <c r="L33" s="50">
        <v>5251.2700000000004</v>
      </c>
      <c r="M33" s="53">
        <f t="shared" si="2"/>
        <v>93.784904103570639</v>
      </c>
      <c r="N33" s="51">
        <v>113</v>
      </c>
      <c r="O33" s="50">
        <v>348</v>
      </c>
      <c r="P33" s="54" t="e">
        <f>#REF!-#REF!</f>
        <v>#REF!</v>
      </c>
      <c r="Q33" s="55" t="e">
        <f>D33-#REF!</f>
        <v>#REF!</v>
      </c>
      <c r="R33" s="63"/>
      <c r="S33" s="63"/>
      <c r="T33" s="64"/>
      <c r="U33" s="65"/>
      <c r="V33" s="65"/>
      <c r="W33" s="21"/>
      <c r="X33" s="21"/>
      <c r="Y33" s="21"/>
      <c r="Z33" s="21"/>
    </row>
    <row r="34" s="21" customFormat="1" ht="15" customHeight="1">
      <c r="A34" s="47">
        <v>21</v>
      </c>
      <c r="B34" s="59" t="s">
        <v>39</v>
      </c>
      <c r="C34" s="60">
        <v>22</v>
      </c>
      <c r="D34" s="50">
        <v>20085</v>
      </c>
      <c r="E34" s="51">
        <v>4596</v>
      </c>
      <c r="F34" s="51">
        <v>8874.3500000000004</v>
      </c>
      <c r="G34" s="51">
        <f t="shared" si="0"/>
        <v>44.18396813542445</v>
      </c>
      <c r="H34" s="51">
        <f t="shared" si="1"/>
        <v>4596</v>
      </c>
      <c r="I34" s="50">
        <f t="shared" si="4"/>
        <v>9413.1299999999992</v>
      </c>
      <c r="J34" s="52">
        <v>100</v>
      </c>
      <c r="K34" s="51">
        <v>4211</v>
      </c>
      <c r="L34" s="50">
        <v>8670.1299999999992</v>
      </c>
      <c r="M34" s="53">
        <f t="shared" si="2"/>
        <v>92.106770011675181</v>
      </c>
      <c r="N34" s="51">
        <v>385</v>
      </c>
      <c r="O34" s="50">
        <v>743</v>
      </c>
      <c r="P34" s="54" t="e">
        <f>#REF!-#REF!</f>
        <v>#REF!</v>
      </c>
      <c r="Q34" s="55" t="e">
        <f>D34-#REF!</f>
        <v>#REF!</v>
      </c>
      <c r="R34" s="63"/>
      <c r="S34" s="63"/>
      <c r="T34" s="64"/>
      <c r="U34" s="65"/>
      <c r="V34" s="65"/>
      <c r="W34" s="21"/>
      <c r="X34" s="21"/>
      <c r="Y34" s="21"/>
      <c r="Z34" s="21"/>
    </row>
    <row r="35" s="81" customFormat="1" ht="17.25" customHeight="1">
      <c r="A35" s="82" t="s">
        <v>40</v>
      </c>
      <c r="B35" s="83"/>
      <c r="C35" s="84">
        <f>SUM(C14:C34)</f>
        <v>436</v>
      </c>
      <c r="D35" s="85">
        <f>SUM(D14:D34)</f>
        <v>542839.30000000005</v>
      </c>
      <c r="E35" s="86">
        <f t="shared" ref="E35:K35" si="5">SUM(E14:E34)</f>
        <v>96530</v>
      </c>
      <c r="F35" s="86">
        <f t="shared" si="5"/>
        <v>197944.76999999999</v>
      </c>
      <c r="G35" s="86">
        <f t="shared" si="5"/>
        <v>785.42795846178569</v>
      </c>
      <c r="H35" s="86">
        <f t="shared" si="5"/>
        <v>96487</v>
      </c>
      <c r="I35" s="85">
        <f>SUM(I14:I34)-1</f>
        <v>204007.89999999997</v>
      </c>
      <c r="J35" s="87">
        <v>100.0000793952661</v>
      </c>
      <c r="K35" s="86">
        <f t="shared" si="5"/>
        <v>80263</v>
      </c>
      <c r="L35" s="85">
        <v>169787.06999999998</v>
      </c>
      <c r="M35" s="88">
        <f t="shared" si="2"/>
        <v>83.22573292504849</v>
      </c>
      <c r="N35" s="86">
        <f>SUM(N14:N34)</f>
        <v>16224</v>
      </c>
      <c r="O35" s="85">
        <f>SUM(O14:O34)-1</f>
        <v>34220.830000000002</v>
      </c>
      <c r="P35" s="84" t="e">
        <f>SUM(P14:P34)</f>
        <v>#REF!</v>
      </c>
      <c r="Q35" s="89" t="e">
        <f>SUM(Q14:Q34)</f>
        <v>#REF!</v>
      </c>
      <c r="R35" s="90"/>
      <c r="S35" s="90"/>
      <c r="T35" s="91"/>
      <c r="U35" s="92"/>
      <c r="V35" s="92"/>
      <c r="W35" s="81"/>
      <c r="X35" s="81"/>
      <c r="Y35" s="81"/>
      <c r="Z35" s="81"/>
    </row>
    <row r="36" s="93" customFormat="1" ht="15.75" customHeight="1">
      <c r="A36" s="94"/>
      <c r="B36" s="95"/>
      <c r="C36" s="96"/>
      <c r="E36" s="97"/>
      <c r="F36" s="97"/>
      <c r="G36" s="98"/>
      <c r="H36" s="99"/>
      <c r="I36" s="100"/>
      <c r="J36" s="101"/>
      <c r="P36" s="93"/>
      <c r="Q36" s="93"/>
      <c r="R36" s="21"/>
      <c r="S36" s="21"/>
      <c r="T36" s="21"/>
      <c r="U36" s="21"/>
      <c r="V36" s="21"/>
      <c r="W36" s="21"/>
      <c r="X36" s="21"/>
      <c r="Y36" s="21"/>
      <c r="Z36" s="21"/>
    </row>
    <row r="37" s="93" customFormat="1" ht="11.25" customHeight="1">
      <c r="A37" s="94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="93" customFormat="1" ht="12" customHeight="1">
      <c r="A38" s="94"/>
      <c r="B38" s="95"/>
      <c r="C38" s="102"/>
      <c r="D38" s="102"/>
      <c r="E38" s="102"/>
      <c r="F38" s="102"/>
      <c r="G38" s="98"/>
      <c r="H38" s="98"/>
      <c r="I38" s="98"/>
      <c r="J38" s="102"/>
      <c r="K38" s="103"/>
      <c r="L38" s="102"/>
      <c r="M38" s="102"/>
      <c r="N38" s="102"/>
      <c r="O38" s="102"/>
      <c r="P38" s="93"/>
      <c r="Q38" s="93"/>
      <c r="R38" s="93"/>
      <c r="S38" s="93"/>
      <c r="T38" s="93"/>
      <c r="U38" s="93"/>
      <c r="V38" s="93"/>
    </row>
    <row r="39" s="93" customFormat="1" ht="12" customHeight="1">
      <c r="A39" s="94"/>
      <c r="B39" s="104"/>
      <c r="C39" s="98"/>
      <c r="D39" s="98"/>
      <c r="E39" s="98"/>
      <c r="F39" s="98"/>
      <c r="G39" s="98"/>
      <c r="H39" s="102"/>
      <c r="I39" s="102"/>
      <c r="J39" s="98"/>
      <c r="K39" s="99"/>
      <c r="L39" s="98"/>
      <c r="M39" s="98"/>
      <c r="N39" s="98"/>
      <c r="O39" s="98"/>
      <c r="P39" s="93"/>
      <c r="Q39" s="93"/>
      <c r="R39" s="93"/>
      <c r="S39" s="93"/>
      <c r="T39" s="93"/>
      <c r="U39" s="93"/>
      <c r="V39" s="93"/>
    </row>
    <row r="40" s="93" customFormat="1" ht="13.5" customHeight="1">
      <c r="A40" s="94"/>
      <c r="B40" s="95"/>
      <c r="C40" s="98"/>
      <c r="D40" s="98"/>
      <c r="E40" s="98"/>
      <c r="F40" s="98"/>
      <c r="G40" s="102"/>
      <c r="J40" s="98"/>
      <c r="K40" s="98"/>
      <c r="L40" s="98"/>
      <c r="M40" s="98"/>
      <c r="N40" s="99"/>
      <c r="O40" s="98"/>
      <c r="P40" s="93"/>
      <c r="Q40" s="93"/>
      <c r="R40" s="93"/>
      <c r="S40" s="93"/>
      <c r="T40" s="93"/>
      <c r="U40" s="93"/>
      <c r="V40" s="93"/>
    </row>
    <row r="41" s="93" customFormat="1" ht="12" customHeight="1">
      <c r="A41" s="94"/>
      <c r="B41" s="95"/>
      <c r="C41" s="102"/>
      <c r="D41" s="102"/>
      <c r="E41" s="102"/>
      <c r="F41" s="102"/>
      <c r="G41" s="98"/>
      <c r="H41" s="98"/>
      <c r="I41" s="98"/>
      <c r="J41" s="102"/>
      <c r="K41" s="102"/>
      <c r="L41" s="102"/>
      <c r="M41" s="102"/>
      <c r="N41" s="102"/>
      <c r="O41" s="102"/>
      <c r="P41" s="93"/>
      <c r="Q41" s="93"/>
      <c r="R41" s="93"/>
      <c r="S41" s="93"/>
      <c r="T41" s="93"/>
      <c r="U41" s="93"/>
      <c r="V41" s="93"/>
    </row>
    <row r="42" s="93" customFormat="1" ht="12" customHeight="1">
      <c r="A42" s="94"/>
      <c r="B42" s="104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3"/>
      <c r="Q42" s="93"/>
      <c r="R42" s="93"/>
      <c r="S42" s="93"/>
      <c r="T42" s="93"/>
      <c r="U42" s="93"/>
      <c r="V42" s="93"/>
    </row>
    <row r="43" s="93" customFormat="1" ht="12" customHeight="1">
      <c r="A43" s="94"/>
      <c r="B43" s="104"/>
      <c r="C43" s="98"/>
      <c r="D43" s="98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3"/>
      <c r="Q43" s="93"/>
      <c r="R43" s="93"/>
      <c r="S43" s="93"/>
      <c r="T43" s="93"/>
      <c r="U43" s="93"/>
      <c r="V43" s="93"/>
    </row>
    <row r="44" s="93" customFormat="1" ht="12.75" customHeight="1">
      <c r="A44" s="94"/>
      <c r="B44" s="104"/>
      <c r="C44" s="98"/>
      <c r="D44" s="98"/>
      <c r="E44" s="98"/>
      <c r="F44" s="98"/>
      <c r="G44" s="102"/>
      <c r="H44" s="102"/>
      <c r="I44" s="102"/>
      <c r="J44" s="98"/>
      <c r="K44" s="98"/>
      <c r="L44" s="98"/>
      <c r="M44" s="98"/>
      <c r="N44" s="98"/>
      <c r="O44" s="98"/>
      <c r="P44" s="93"/>
      <c r="Q44" s="93"/>
      <c r="R44" s="93"/>
      <c r="S44" s="93"/>
      <c r="T44" s="93"/>
      <c r="U44" s="93"/>
      <c r="V44" s="93"/>
    </row>
    <row r="45" s="93" customFormat="1" ht="12" customHeight="1">
      <c r="A45" s="94"/>
      <c r="B45" s="95"/>
      <c r="C45" s="102"/>
      <c r="D45" s="102"/>
      <c r="E45" s="102"/>
      <c r="F45" s="102"/>
      <c r="G45" s="105"/>
      <c r="H45" s="105"/>
      <c r="I45" s="105"/>
      <c r="J45" s="102"/>
      <c r="K45" s="102"/>
      <c r="L45" s="102"/>
      <c r="M45" s="102"/>
      <c r="N45" s="102"/>
      <c r="O45" s="102"/>
      <c r="P45" s="93"/>
      <c r="Q45" s="93"/>
      <c r="R45" s="93"/>
      <c r="S45" s="93"/>
      <c r="T45" s="93"/>
      <c r="U45" s="93"/>
      <c r="V45" s="93"/>
    </row>
    <row r="46" s="93" customFormat="1" ht="15" customHeight="1">
      <c r="A46" s="94"/>
      <c r="B46" s="104"/>
      <c r="C46" s="106"/>
      <c r="D46" s="105"/>
      <c r="E46" s="105"/>
      <c r="F46" s="105"/>
      <c r="G46" s="93"/>
      <c r="H46" s="93"/>
      <c r="I46" s="93"/>
      <c r="J46" s="105"/>
      <c r="K46" s="105"/>
      <c r="L46" s="105"/>
      <c r="M46" s="105"/>
      <c r="N46" s="105"/>
      <c r="O46" s="105"/>
      <c r="P46" s="93"/>
      <c r="Q46" s="93"/>
      <c r="R46" s="93"/>
      <c r="S46" s="93"/>
      <c r="T46" s="93"/>
      <c r="U46" s="93"/>
      <c r="V46" s="93"/>
    </row>
    <row r="47" s="93" customFormat="1">
      <c r="A47" s="93"/>
      <c r="B47" s="93"/>
      <c r="C47" s="93"/>
      <c r="D47" s="93"/>
      <c r="E47" s="97"/>
      <c r="F47" s="97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</row>
    <row r="48" s="93" customForma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</row>
    <row r="49" s="93" customFormat="1">
      <c r="A49" s="93"/>
      <c r="B49" s="93"/>
      <c r="C49" s="93"/>
      <c r="D49" s="93"/>
      <c r="E49" s="97"/>
      <c r="F49" s="97"/>
      <c r="G49" s="94"/>
      <c r="H49" s="94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</row>
    <row r="50" s="3" customFormat="1">
      <c r="A50" s="3"/>
      <c r="B50" s="3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3"/>
      <c r="Q50" s="3"/>
      <c r="R50" s="3"/>
      <c r="S50" s="3"/>
      <c r="T50" s="3"/>
      <c r="U50" s="3"/>
      <c r="V50" s="3"/>
    </row>
    <row r="51" s="3" customFormat="1">
      <c r="A51" s="3"/>
      <c r="B51" s="3"/>
      <c r="C51" s="107"/>
      <c r="D51" s="107"/>
      <c r="E51" s="107"/>
      <c r="F51" s="107"/>
      <c r="G51" s="3"/>
      <c r="H51" s="3"/>
      <c r="I51" s="3"/>
      <c r="J51" s="107"/>
      <c r="K51" s="107"/>
      <c r="L51" s="107"/>
      <c r="M51" s="107"/>
      <c r="N51" s="107"/>
      <c r="O51" s="107"/>
      <c r="P51" s="3"/>
      <c r="Q51" s="3"/>
      <c r="R51" s="3"/>
      <c r="S51" s="3"/>
      <c r="T51" s="3"/>
      <c r="U51" s="3"/>
      <c r="V51" s="3"/>
    </row>
    <row r="52" s="3" customFormat="1">
      <c r="A52" s="3"/>
      <c r="B52" s="3"/>
      <c r="C52" s="3"/>
      <c r="D52" s="3"/>
      <c r="E52" s="1"/>
      <c r="F52" s="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="3" customFormat="1">
      <c r="A53" s="3"/>
      <c r="B53" s="3"/>
      <c r="C53" s="3"/>
      <c r="D53" s="3"/>
      <c r="E53" s="1"/>
      <c r="F53" s="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="3" customFormat="1">
      <c r="A54" s="3"/>
      <c r="B54" s="3"/>
      <c r="C54" s="3"/>
      <c r="D54" s="3"/>
      <c r="E54" s="1"/>
      <c r="F54" s="1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="3" customFormat="1">
      <c r="A55" s="3"/>
      <c r="B55" s="3"/>
      <c r="C55" s="3"/>
      <c r="D55" s="3"/>
      <c r="E55" s="1"/>
      <c r="F55" s="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</sheetData>
  <mergeCells count="23">
    <mergeCell ref="P1:Q1"/>
    <mergeCell ref="B7:O7"/>
    <mergeCell ref="A8:A12"/>
    <mergeCell ref="B8:B12"/>
    <mergeCell ref="C8:D12"/>
    <mergeCell ref="E8:G8"/>
    <mergeCell ref="H8:O9"/>
    <mergeCell ref="P8:Q10"/>
    <mergeCell ref="R8:S8"/>
    <mergeCell ref="U8:V9"/>
    <mergeCell ref="W8:X9"/>
    <mergeCell ref="E9:E12"/>
    <mergeCell ref="G9:G12"/>
    <mergeCell ref="I10:I12"/>
    <mergeCell ref="J10:J12"/>
    <mergeCell ref="K10:O10"/>
    <mergeCell ref="H11:H12"/>
    <mergeCell ref="K11:M12"/>
    <mergeCell ref="O11:O12"/>
    <mergeCell ref="P11:P12"/>
    <mergeCell ref="Q11:Q12"/>
    <mergeCell ref="A35:B35"/>
    <mergeCell ref="B37:Q37"/>
  </mergeCells>
  <printOptions headings="0" gridLines="0"/>
  <pageMargins left="0.69999999999999996" right="0.69999999999999996" top="0.75" bottom="0.75" header="0.29999999999999999" footer="0.29999999999999999"/>
  <pageSetup paperSize="9" scale="77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mio2-6@cap.ru</cp:lastModifiedBy>
  <cp:revision>5</cp:revision>
  <dcterms:created xsi:type="dcterms:W3CDTF">1996-10-08T23:32:00Z</dcterms:created>
  <dcterms:modified xsi:type="dcterms:W3CDTF">2025-02-04T14:08:40Z</dcterms:modified>
  <cp:version>917504</cp:version>
</cp:coreProperties>
</file>