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8460" activeTab="0"/>
  </bookViews>
  <sheets>
    <sheet name="Лист1" sheetId="1" r:id="rId1"/>
  </sheets>
  <definedNames>
    <definedName name="Z_44592924_B8BB_421E_B227_64C1C630AE7D_.wvu.PrintArea" localSheetId="0" hidden="1">'Лист1'!$A$2:$AG$28</definedName>
    <definedName name="Z_9DE3F66B_D807_42AB_84EA_05D5A05AA19C_.wvu.Cols" localSheetId="0" hidden="1">'Лист1'!$E:$F,'Лист1'!$J:$K</definedName>
    <definedName name="Z_9DE3F66B_D807_42AB_84EA_05D5A05AA19C_.wvu.PrintArea" localSheetId="0" hidden="1">'Лист1'!$A$2:$AG$28</definedName>
    <definedName name="Z_9DE3F66B_D807_42AB_84EA_05D5A05AA19C_.wvu.PrintTitles" localSheetId="0" hidden="1">'Лист1'!$A:$B,'Лист1'!$4:$6</definedName>
    <definedName name="_xlnm.Print_Titles" localSheetId="0">'Лист1'!$A:$B,'Лист1'!$4:$6</definedName>
    <definedName name="_xlnm.Print_Area" localSheetId="0">'Лист1'!$A$2:$AP$25</definedName>
  </definedNames>
  <calcPr fullCalcOnLoad="1"/>
</workbook>
</file>

<file path=xl/sharedStrings.xml><?xml version="1.0" encoding="utf-8"?>
<sst xmlns="http://schemas.openxmlformats.org/spreadsheetml/2006/main" count="75" uniqueCount="37">
  <si>
    <t>ИТОГО</t>
  </si>
  <si>
    <t>Исполнено</t>
  </si>
  <si>
    <t>№ пп</t>
  </si>
  <si>
    <t xml:space="preserve">План </t>
  </si>
  <si>
    <t>% испол.</t>
  </si>
  <si>
    <t>Богатыревское</t>
  </si>
  <si>
    <t xml:space="preserve">Булдеевское </t>
  </si>
  <si>
    <t xml:space="preserve">Второвурманкасинское </t>
  </si>
  <si>
    <t xml:space="preserve">Игорварское </t>
  </si>
  <si>
    <t xml:space="preserve">Конарское </t>
  </si>
  <si>
    <t>Малоянгорчинское</t>
  </si>
  <si>
    <t>Медикасинское</t>
  </si>
  <si>
    <t xml:space="preserve">Михайловское </t>
  </si>
  <si>
    <t xml:space="preserve">Опытное </t>
  </si>
  <si>
    <t xml:space="preserve">Первостепановское </t>
  </si>
  <si>
    <t xml:space="preserve">Поваркасинское </t>
  </si>
  <si>
    <t xml:space="preserve">Рындинское </t>
  </si>
  <si>
    <t xml:space="preserve">Таушкасинское </t>
  </si>
  <si>
    <t xml:space="preserve">Тувсинское </t>
  </si>
  <si>
    <t>Цивильское</t>
  </si>
  <si>
    <t xml:space="preserve">Чиричкасинское </t>
  </si>
  <si>
    <t>Чурачикское</t>
  </si>
  <si>
    <t>Наименование  поселения</t>
  </si>
  <si>
    <t>Прочие субсидии бюджетам 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</si>
  <si>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</si>
  <si>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городских поселений</t>
  </si>
  <si>
    <t>На выравнивание бюджетной обеспеченности из бюджета субъекта Российской Федерации</t>
  </si>
  <si>
    <t>На поддержку мер по обеспечению сбалансированности бюджетов</t>
  </si>
  <si>
    <t>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</si>
  <si>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</si>
  <si>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 реализацию программ формирования современной городской среды</t>
  </si>
  <si>
    <t>На выполнение передаваемых полномочий субъектов Российской Федерации</t>
  </si>
  <si>
    <t>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</si>
  <si>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поддержку отрасли культуры</t>
  </si>
  <si>
    <t xml:space="preserve">Всего межбюджетных трансфертов на 2022 год </t>
  </si>
  <si>
    <t xml:space="preserve">Информация о представлении   межбюджетных трансфертов бюджетам сельских поселений на 01.01.2023 год (руб.)     
</t>
  </si>
  <si>
    <t>Таблица 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</si>
</sst>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"/>
    <numFmt numFmtId="188" formatCode="0.0000"/>
    <numFmt numFmtId="189" formatCode="0.000"/>
    <numFmt numFmtId="190" formatCode="[$-FC19]d\ mmmm\ yyyy\ &quot;г.&quot;"/>
    <numFmt numFmtId="191" formatCode="#,##0.00&quot;р.&quot;"/>
    <numFmt numFmtId="192" formatCode="#,##0.0&quot;р.&quot;"/>
    <numFmt numFmtId="193" formatCode="#,##0&quot;р.&quot;"/>
    <numFmt numFmtId="194" formatCode="0.0000000"/>
    <numFmt numFmtId="195" formatCode="0.000000"/>
    <numFmt numFmtId="196" formatCode="#,##0.00\ &quot;₽&quot;"/>
    <numFmt numFmtId="197" formatCode="[$-F800]dddd\,\ mmmm\ dd\,\ yyyy"/>
    <numFmt numFmtId="198" formatCode="#"/>
    <numFmt numFmtId="199" formatCode="#,##0.0000"/>
    <numFmt numFmtId="200" formatCode="#.0"/>
    <numFmt numFmtId="201" formatCode="#.00"/>
    <numFmt numFmtId="202" formatCode="#.000"/>
  </numFmts>
  <fonts count="6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b/>
      <sz val="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20" borderId="0">
      <alignment/>
      <protection/>
    </xf>
    <xf numFmtId="0" fontId="42" fillId="0" borderId="1">
      <alignment horizontal="center" vertical="center" wrapText="1"/>
      <protection/>
    </xf>
    <xf numFmtId="1" fontId="42" fillId="0" borderId="1">
      <alignment horizontal="center" vertical="top" shrinkToFit="1"/>
      <protection/>
    </xf>
    <xf numFmtId="0" fontId="42" fillId="0" borderId="0">
      <alignment/>
      <protection/>
    </xf>
    <xf numFmtId="0" fontId="42" fillId="0" borderId="1">
      <alignment horizontal="center" vertical="center" wrapText="1"/>
      <protection/>
    </xf>
    <xf numFmtId="0" fontId="42" fillId="0" borderId="1">
      <alignment horizontal="center" vertical="top" wrapText="1"/>
      <protection/>
    </xf>
    <xf numFmtId="0" fontId="42" fillId="0" borderId="1">
      <alignment horizontal="center" vertical="center" wrapText="1"/>
      <protection/>
    </xf>
    <xf numFmtId="0" fontId="42" fillId="0" borderId="1">
      <alignment horizontal="center" vertical="center" wrapText="1"/>
      <protection/>
    </xf>
    <xf numFmtId="0" fontId="42" fillId="0" borderId="1">
      <alignment horizontal="center" vertical="center" wrapText="1"/>
      <protection/>
    </xf>
    <xf numFmtId="0" fontId="42" fillId="0" borderId="1">
      <alignment horizontal="center" vertical="center" wrapText="1"/>
      <protection/>
    </xf>
    <xf numFmtId="0" fontId="42" fillId="0" borderId="1">
      <alignment horizontal="center" vertical="center" wrapText="1"/>
      <protection/>
    </xf>
    <xf numFmtId="1" fontId="43" fillId="0" borderId="1">
      <alignment horizontal="left" vertical="top" shrinkToFit="1"/>
      <protection/>
    </xf>
    <xf numFmtId="1" fontId="43" fillId="0" borderId="2">
      <alignment horizontal="left" vertical="top" shrinkToFit="1"/>
      <protection/>
    </xf>
    <xf numFmtId="4" fontId="42" fillId="0" borderId="1">
      <alignment horizontal="right" vertical="top" shrinkToFit="1"/>
      <protection/>
    </xf>
    <xf numFmtId="4" fontId="43" fillId="21" borderId="1">
      <alignment horizontal="right" vertical="top" shrinkToFit="1"/>
      <protection/>
    </xf>
    <xf numFmtId="0" fontId="42" fillId="0" borderId="0">
      <alignment horizontal="left" wrapText="1"/>
      <protection/>
    </xf>
    <xf numFmtId="0" fontId="42" fillId="0" borderId="3">
      <alignment horizontal="center" vertical="center" wrapText="1"/>
      <protection/>
    </xf>
    <xf numFmtId="10" fontId="42" fillId="0" borderId="1">
      <alignment horizontal="center" vertical="top" shrinkToFit="1"/>
      <protection/>
    </xf>
    <xf numFmtId="10" fontId="43" fillId="21" borderId="1">
      <alignment horizontal="center" vertical="top" shrinkToFit="1"/>
      <protection/>
    </xf>
    <xf numFmtId="0" fontId="44" fillId="0" borderId="0">
      <alignment horizontal="center" wrapText="1"/>
      <protection/>
    </xf>
    <xf numFmtId="0" fontId="44" fillId="0" borderId="0">
      <alignment horizontal="center"/>
      <protection/>
    </xf>
    <xf numFmtId="0" fontId="42" fillId="0" borderId="0">
      <alignment horizontal="right"/>
      <protection/>
    </xf>
    <xf numFmtId="0" fontId="42" fillId="20" borderId="0">
      <alignment horizontal="left"/>
      <protection/>
    </xf>
    <xf numFmtId="0" fontId="42" fillId="0" borderId="1">
      <alignment horizontal="left" vertical="top" wrapText="1"/>
      <protection/>
    </xf>
    <xf numFmtId="4" fontId="43" fillId="22" borderId="1">
      <alignment horizontal="right" vertical="top" shrinkToFit="1"/>
      <protection/>
    </xf>
    <xf numFmtId="10" fontId="43" fillId="22" borderId="1">
      <alignment horizontal="center" vertical="top" shrinkToFit="1"/>
      <protection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5" fillId="29" borderId="4" applyNumberFormat="0" applyAlignment="0" applyProtection="0"/>
    <xf numFmtId="0" fontId="46" fillId="30" borderId="5" applyNumberFormat="0" applyAlignment="0" applyProtection="0"/>
    <xf numFmtId="0" fontId="47" fillId="3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10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5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/>
    </xf>
    <xf numFmtId="4" fontId="4" fillId="36" borderId="13" xfId="0" applyNumberFormat="1" applyFont="1" applyFill="1" applyBorder="1" applyAlignment="1">
      <alignment horizontal="center" vertical="center"/>
    </xf>
    <xf numFmtId="180" fontId="5" fillId="36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6" fillId="0" borderId="13" xfId="0" applyNumberFormat="1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" fontId="60" fillId="0" borderId="13" xfId="0" applyNumberFormat="1" applyFont="1" applyBorder="1" applyAlignment="1">
      <alignment/>
    </xf>
    <xf numFmtId="180" fontId="60" fillId="0" borderId="14" xfId="0" applyNumberFormat="1" applyFont="1" applyBorder="1" applyAlignment="1">
      <alignment/>
    </xf>
    <xf numFmtId="4" fontId="60" fillId="0" borderId="13" xfId="0" applyNumberFormat="1" applyFont="1" applyFill="1" applyBorder="1" applyAlignment="1">
      <alignment/>
    </xf>
    <xf numFmtId="4" fontId="63" fillId="36" borderId="13" xfId="0" applyNumberFormat="1" applyFont="1" applyFill="1" applyBorder="1" applyAlignment="1">
      <alignment horizontal="center" vertical="center"/>
    </xf>
    <xf numFmtId="4" fontId="64" fillId="36" borderId="13" xfId="0" applyNumberFormat="1" applyFont="1" applyFill="1" applyBorder="1" applyAlignment="1">
      <alignment horizontal="center" vertical="center"/>
    </xf>
    <xf numFmtId="2" fontId="60" fillId="36" borderId="13" xfId="0" applyNumberFormat="1" applyFont="1" applyFill="1" applyBorder="1" applyAlignment="1">
      <alignment horizontal="center" vertical="center"/>
    </xf>
    <xf numFmtId="4" fontId="5" fillId="36" borderId="13" xfId="0" applyNumberFormat="1" applyFont="1" applyFill="1" applyBorder="1" applyAlignment="1">
      <alignment horizontal="center" vertical="center"/>
    </xf>
    <xf numFmtId="181" fontId="62" fillId="0" borderId="13" xfId="0" applyNumberFormat="1" applyFont="1" applyBorder="1" applyAlignment="1">
      <alignment horizontal="center"/>
    </xf>
    <xf numFmtId="180" fontId="7" fillId="0" borderId="13" xfId="0" applyNumberFormat="1" applyFont="1" applyFill="1" applyBorder="1" applyAlignment="1">
      <alignment horizontal="center"/>
    </xf>
    <xf numFmtId="180" fontId="62" fillId="0" borderId="13" xfId="0" applyNumberFormat="1" applyFont="1" applyBorder="1" applyAlignment="1">
      <alignment horizontal="center"/>
    </xf>
    <xf numFmtId="2" fontId="62" fillId="0" borderId="13" xfId="0" applyNumberFormat="1" applyFont="1" applyBorder="1" applyAlignment="1">
      <alignment horizontal="center"/>
    </xf>
    <xf numFmtId="181" fontId="64" fillId="36" borderId="13" xfId="0" applyNumberFormat="1" applyFont="1" applyFill="1" applyBorder="1" applyAlignment="1">
      <alignment horizontal="center" vertical="center"/>
    </xf>
    <xf numFmtId="181" fontId="62" fillId="0" borderId="14" xfId="0" applyNumberFormat="1" applyFont="1" applyBorder="1" applyAlignment="1">
      <alignment horizontal="center"/>
    </xf>
    <xf numFmtId="181" fontId="64" fillId="36" borderId="14" xfId="0" applyNumberFormat="1" applyFont="1" applyFill="1" applyBorder="1" applyAlignment="1">
      <alignment horizontal="center" vertical="center"/>
    </xf>
    <xf numFmtId="2" fontId="64" fillId="36" borderId="13" xfId="0" applyNumberFormat="1" applyFont="1" applyFill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36" borderId="13" xfId="0" applyNumberFormat="1" applyFont="1" applyFill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4" fillId="37" borderId="13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6" fillId="0" borderId="13" xfId="83" applyFont="1" applyBorder="1">
      <alignment/>
      <protection/>
    </xf>
    <xf numFmtId="4" fontId="6" fillId="38" borderId="1" xfId="0" applyNumberFormat="1" applyFont="1" applyFill="1" applyBorder="1" applyAlignment="1">
      <alignment horizontal="right"/>
    </xf>
    <xf numFmtId="198" fontId="6" fillId="38" borderId="1" xfId="0" applyNumberFormat="1" applyFont="1" applyFill="1" applyBorder="1" applyAlignment="1">
      <alignment horizontal="right"/>
    </xf>
    <xf numFmtId="4" fontId="6" fillId="38" borderId="2" xfId="0" applyNumberFormat="1" applyFont="1" applyFill="1" applyBorder="1" applyAlignment="1">
      <alignment horizontal="right"/>
    </xf>
    <xf numFmtId="4" fontId="6" fillId="0" borderId="14" xfId="0" applyNumberFormat="1" applyFont="1" applyBorder="1" applyAlignment="1">
      <alignment/>
    </xf>
    <xf numFmtId="180" fontId="6" fillId="0" borderId="13" xfId="0" applyNumberFormat="1" applyFont="1" applyBorder="1" applyAlignment="1">
      <alignment horizontal="center"/>
    </xf>
    <xf numFmtId="4" fontId="60" fillId="0" borderId="14" xfId="0" applyNumberFormat="1" applyFont="1" applyBorder="1" applyAlignment="1">
      <alignment/>
    </xf>
    <xf numFmtId="4" fontId="63" fillId="36" borderId="14" xfId="0" applyNumberFormat="1" applyFont="1" applyFill="1" applyBorder="1" applyAlignment="1">
      <alignment horizontal="center" vertical="center"/>
    </xf>
    <xf numFmtId="201" fontId="6" fillId="38" borderId="1" xfId="0" applyNumberFormat="1" applyFont="1" applyFill="1" applyBorder="1" applyAlignment="1">
      <alignment horizontal="right"/>
    </xf>
    <xf numFmtId="201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 applyProtection="1">
      <alignment horizontal="center" vertical="center" wrapText="1"/>
      <protection locked="0"/>
    </xf>
    <xf numFmtId="0" fontId="63" fillId="0" borderId="16" xfId="0" applyFont="1" applyBorder="1" applyAlignment="1" applyProtection="1">
      <alignment horizontal="center" vertical="center" wrapText="1"/>
      <protection locked="0"/>
    </xf>
    <xf numFmtId="0" fontId="63" fillId="0" borderId="14" xfId="0" applyFont="1" applyBorder="1" applyAlignment="1" applyProtection="1">
      <alignment horizontal="center" vertical="center" wrapText="1"/>
      <protection locked="0"/>
    </xf>
    <xf numFmtId="0" fontId="63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63" fillId="39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29"/>
  <sheetViews>
    <sheetView tabSelected="1" view="pageBreakPreview" zoomScale="50" zoomScaleSheetLayoutView="50" zoomScalePageLayoutView="0" workbookViewId="0" topLeftCell="A1">
      <pane xSplit="2" ySplit="6" topLeftCell="R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L2" sqref="AL2:AP2"/>
    </sheetView>
  </sheetViews>
  <sheetFormatPr defaultColWidth="8.875" defaultRowHeight="12.75"/>
  <cols>
    <col min="1" max="1" width="10.00390625" style="1" customWidth="1"/>
    <col min="2" max="2" width="35.125" style="1" customWidth="1"/>
    <col min="3" max="3" width="42.75390625" style="1" customWidth="1"/>
    <col min="4" max="4" width="32.75390625" style="1" customWidth="1"/>
    <col min="5" max="5" width="11.25390625" style="1" hidden="1" customWidth="1"/>
    <col min="6" max="6" width="9.00390625" style="1" hidden="1" customWidth="1"/>
    <col min="7" max="7" width="22.625" style="1" customWidth="1"/>
    <col min="8" max="8" width="22.625" style="18" customWidth="1"/>
    <col min="9" max="9" width="21.625" style="18" customWidth="1"/>
    <col min="10" max="10" width="0.12890625" style="18" hidden="1" customWidth="1"/>
    <col min="11" max="11" width="12.625" style="18" hidden="1" customWidth="1"/>
    <col min="12" max="12" width="16.125" style="18" customWidth="1"/>
    <col min="13" max="13" width="21.125" style="19" customWidth="1"/>
    <col min="14" max="14" width="19.625" style="19" customWidth="1"/>
    <col min="15" max="15" width="14.00390625" style="19" customWidth="1"/>
    <col min="16" max="17" width="24.75390625" style="18" customWidth="1"/>
    <col min="18" max="18" width="17.00390625" style="18" customWidth="1"/>
    <col min="19" max="19" width="16.25390625" style="18" customWidth="1"/>
    <col min="20" max="21" width="17.00390625" style="18" customWidth="1"/>
    <col min="22" max="22" width="21.00390625" style="1" customWidth="1"/>
    <col min="23" max="23" width="21.125" style="1" customWidth="1"/>
    <col min="24" max="24" width="20.625" style="1" customWidth="1"/>
    <col min="25" max="25" width="25.25390625" style="1" customWidth="1"/>
    <col min="26" max="26" width="22.375" style="1" customWidth="1"/>
    <col min="27" max="27" width="14.375" style="1" customWidth="1"/>
    <col min="28" max="28" width="22.875" style="18" customWidth="1"/>
    <col min="29" max="29" width="20.875" style="18" customWidth="1"/>
    <col min="30" max="30" width="18.125" style="18" customWidth="1"/>
    <col min="31" max="31" width="19.875" style="1" customWidth="1"/>
    <col min="32" max="32" width="20.00390625" style="1" customWidth="1"/>
    <col min="33" max="33" width="15.875" style="1" customWidth="1"/>
    <col min="34" max="34" width="22.75390625" style="1" customWidth="1"/>
    <col min="35" max="35" width="26.125" style="1" customWidth="1"/>
    <col min="36" max="36" width="20.00390625" style="1" customWidth="1"/>
    <col min="37" max="37" width="20.125" style="1" customWidth="1"/>
    <col min="38" max="38" width="18.00390625" style="1" customWidth="1"/>
    <col min="39" max="39" width="14.625" style="1" customWidth="1"/>
    <col min="40" max="40" width="19.625" style="1" customWidth="1"/>
    <col min="41" max="41" width="19.25390625" style="1" customWidth="1"/>
    <col min="42" max="42" width="20.00390625" style="1" customWidth="1"/>
    <col min="43" max="16384" width="8.875" style="1" customWidth="1"/>
  </cols>
  <sheetData>
    <row r="1" ht="60.75" customHeight="1"/>
    <row r="2" spans="1:42" ht="75.75" customHeight="1">
      <c r="A2" s="9"/>
      <c r="B2" s="72" t="s">
        <v>35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17"/>
      <c r="T2" s="78" t="s">
        <v>36</v>
      </c>
      <c r="U2" s="79"/>
      <c r="V2" s="79"/>
      <c r="W2" s="79"/>
      <c r="X2" s="79"/>
      <c r="Y2" s="9"/>
      <c r="Z2" s="9"/>
      <c r="AA2" s="9"/>
      <c r="AL2" s="78" t="s">
        <v>36</v>
      </c>
      <c r="AM2" s="79"/>
      <c r="AN2" s="79"/>
      <c r="AO2" s="79"/>
      <c r="AP2" s="79"/>
    </row>
    <row r="3" spans="1:30" ht="32.25" customHeight="1">
      <c r="A3" s="9"/>
      <c r="B3" s="9"/>
      <c r="C3" s="9"/>
      <c r="D3" s="9"/>
      <c r="E3" s="9"/>
      <c r="F3" s="9"/>
      <c r="G3" s="9"/>
      <c r="H3" s="70"/>
      <c r="I3" s="70"/>
      <c r="J3" s="22"/>
      <c r="K3" s="22"/>
      <c r="L3" s="22"/>
      <c r="M3" s="23"/>
      <c r="N3" s="23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5"/>
      <c r="AC3" s="25"/>
      <c r="AD3" s="25"/>
    </row>
    <row r="4" spans="1:42" s="2" customFormat="1" ht="24" customHeight="1">
      <c r="A4" s="60" t="s">
        <v>2</v>
      </c>
      <c r="B4" s="61" t="s">
        <v>22</v>
      </c>
      <c r="C4" s="62" t="s">
        <v>34</v>
      </c>
      <c r="D4" s="62"/>
      <c r="E4" s="62"/>
      <c r="F4" s="62"/>
      <c r="G4" s="62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7"/>
      <c r="AJ4" s="77"/>
      <c r="AK4" s="77"/>
      <c r="AL4" s="77"/>
      <c r="AM4" s="77"/>
      <c r="AN4" s="77"/>
      <c r="AO4" s="77"/>
      <c r="AP4" s="77"/>
    </row>
    <row r="5" spans="1:42" s="4" customFormat="1" ht="227.25" customHeight="1">
      <c r="A5" s="60"/>
      <c r="B5" s="61"/>
      <c r="C5" s="62"/>
      <c r="D5" s="62"/>
      <c r="E5" s="62"/>
      <c r="F5" s="62"/>
      <c r="G5" s="62"/>
      <c r="H5" s="71" t="s">
        <v>26</v>
      </c>
      <c r="I5" s="71"/>
      <c r="J5" s="71"/>
      <c r="K5" s="71"/>
      <c r="L5" s="71"/>
      <c r="M5" s="69" t="s">
        <v>27</v>
      </c>
      <c r="N5" s="69"/>
      <c r="O5" s="69"/>
      <c r="P5" s="66" t="s">
        <v>28</v>
      </c>
      <c r="Q5" s="67"/>
      <c r="R5" s="68"/>
      <c r="S5" s="63" t="s">
        <v>29</v>
      </c>
      <c r="T5" s="64"/>
      <c r="U5" s="65"/>
      <c r="V5" s="63" t="s">
        <v>30</v>
      </c>
      <c r="W5" s="64"/>
      <c r="X5" s="65"/>
      <c r="Y5" s="63" t="s">
        <v>23</v>
      </c>
      <c r="Z5" s="64"/>
      <c r="AA5" s="65"/>
      <c r="AB5" s="63" t="s">
        <v>31</v>
      </c>
      <c r="AC5" s="64"/>
      <c r="AD5" s="65"/>
      <c r="AE5" s="73" t="s">
        <v>32</v>
      </c>
      <c r="AF5" s="74"/>
      <c r="AG5" s="75"/>
      <c r="AH5" s="62" t="s">
        <v>24</v>
      </c>
      <c r="AI5" s="62"/>
      <c r="AJ5" s="62"/>
      <c r="AK5" s="73" t="s">
        <v>33</v>
      </c>
      <c r="AL5" s="74"/>
      <c r="AM5" s="75"/>
      <c r="AN5" s="62" t="s">
        <v>25</v>
      </c>
      <c r="AO5" s="62"/>
      <c r="AP5" s="62"/>
    </row>
    <row r="6" spans="1:42" s="5" customFormat="1" ht="42" customHeight="1">
      <c r="A6" s="10"/>
      <c r="B6" s="10"/>
      <c r="C6" s="10" t="s">
        <v>3</v>
      </c>
      <c r="D6" s="10" t="s">
        <v>1</v>
      </c>
      <c r="E6" s="10" t="s">
        <v>3</v>
      </c>
      <c r="F6" s="10" t="s">
        <v>1</v>
      </c>
      <c r="G6" s="11" t="s">
        <v>4</v>
      </c>
      <c r="H6" s="26" t="s">
        <v>3</v>
      </c>
      <c r="I6" s="26" t="s">
        <v>1</v>
      </c>
      <c r="J6" s="26" t="s">
        <v>3</v>
      </c>
      <c r="K6" s="26" t="s">
        <v>1</v>
      </c>
      <c r="L6" s="27" t="s">
        <v>4</v>
      </c>
      <c r="M6" s="26" t="s">
        <v>3</v>
      </c>
      <c r="N6" s="26" t="s">
        <v>1</v>
      </c>
      <c r="O6" s="27" t="s">
        <v>4</v>
      </c>
      <c r="P6" s="26" t="s">
        <v>3</v>
      </c>
      <c r="Q6" s="26" t="s">
        <v>1</v>
      </c>
      <c r="R6" s="27" t="s">
        <v>4</v>
      </c>
      <c r="S6" s="26" t="s">
        <v>3</v>
      </c>
      <c r="T6" s="26" t="s">
        <v>1</v>
      </c>
      <c r="U6" s="27" t="s">
        <v>4</v>
      </c>
      <c r="V6" s="26" t="s">
        <v>3</v>
      </c>
      <c r="W6" s="26" t="s">
        <v>1</v>
      </c>
      <c r="X6" s="27" t="s">
        <v>4</v>
      </c>
      <c r="Y6" s="26" t="s">
        <v>3</v>
      </c>
      <c r="Z6" s="26" t="s">
        <v>1</v>
      </c>
      <c r="AA6" s="27" t="s">
        <v>4</v>
      </c>
      <c r="AB6" s="26" t="s">
        <v>3</v>
      </c>
      <c r="AC6" s="26" t="s">
        <v>1</v>
      </c>
      <c r="AD6" s="27" t="s">
        <v>4</v>
      </c>
      <c r="AE6" s="26" t="s">
        <v>3</v>
      </c>
      <c r="AF6" s="26" t="s">
        <v>1</v>
      </c>
      <c r="AG6" s="27" t="s">
        <v>4</v>
      </c>
      <c r="AH6" s="10" t="s">
        <v>3</v>
      </c>
      <c r="AI6" s="10" t="s">
        <v>1</v>
      </c>
      <c r="AJ6" s="11" t="s">
        <v>4</v>
      </c>
      <c r="AK6" s="10" t="s">
        <v>3</v>
      </c>
      <c r="AL6" s="10" t="s">
        <v>1</v>
      </c>
      <c r="AM6" s="11" t="s">
        <v>4</v>
      </c>
      <c r="AN6" s="10" t="s">
        <v>3</v>
      </c>
      <c r="AO6" s="10" t="s">
        <v>1</v>
      </c>
      <c r="AP6" s="11" t="s">
        <v>4</v>
      </c>
    </row>
    <row r="7" spans="1:42" s="3" customFormat="1" ht="43.5" customHeight="1">
      <c r="A7" s="12">
        <v>1</v>
      </c>
      <c r="B7" s="50" t="s">
        <v>5</v>
      </c>
      <c r="C7" s="48">
        <f aca="true" t="shared" si="0" ref="C7:D9">H7+M7+P7+S7+V7+Y7+AB7+AE7+AH7+AN7+AK7</f>
        <v>11911168.7</v>
      </c>
      <c r="D7" s="48">
        <f t="shared" si="0"/>
        <v>8168381.22</v>
      </c>
      <c r="E7" s="13"/>
      <c r="F7" s="13"/>
      <c r="G7" s="36">
        <f>D7/C7*100</f>
        <v>68.5774958422006</v>
      </c>
      <c r="H7" s="51">
        <v>2223300</v>
      </c>
      <c r="I7" s="51">
        <v>2223300</v>
      </c>
      <c r="J7" s="28"/>
      <c r="K7" s="28"/>
      <c r="L7" s="37">
        <f>I7/H7*100</f>
        <v>100</v>
      </c>
      <c r="M7" s="51">
        <v>0</v>
      </c>
      <c r="N7" s="51">
        <v>0</v>
      </c>
      <c r="O7" s="35" t="e">
        <f>N7/M7</f>
        <v>#DIV/0!</v>
      </c>
      <c r="P7" s="51">
        <v>664300</v>
      </c>
      <c r="Q7" s="51">
        <v>664300</v>
      </c>
      <c r="R7" s="35">
        <f aca="true" t="shared" si="1" ref="R7:R24">Q7/P7*100</f>
        <v>100</v>
      </c>
      <c r="S7" s="28">
        <v>0</v>
      </c>
      <c r="T7" s="28">
        <v>0</v>
      </c>
      <c r="U7" s="38" t="e">
        <f aca="true" t="shared" si="2" ref="U7:U24">T7/S7*100</f>
        <v>#DIV/0!</v>
      </c>
      <c r="V7" s="28">
        <v>0</v>
      </c>
      <c r="W7" s="28">
        <v>0</v>
      </c>
      <c r="X7" s="35" t="e">
        <f>W7/V7*100</f>
        <v>#DIV/0!</v>
      </c>
      <c r="Y7" s="51">
        <v>7223538.66</v>
      </c>
      <c r="Z7" s="51">
        <v>3480751.18</v>
      </c>
      <c r="AA7" s="40">
        <f>Z7/Y7*100</f>
        <v>48.18623314462887</v>
      </c>
      <c r="AB7" s="51">
        <v>100</v>
      </c>
      <c r="AC7" s="51">
        <v>100</v>
      </c>
      <c r="AD7" s="38">
        <f>AC7/AB7*100</f>
        <v>100</v>
      </c>
      <c r="AE7" s="51">
        <v>99846</v>
      </c>
      <c r="AF7" s="51">
        <v>99846</v>
      </c>
      <c r="AG7" s="43">
        <f aca="true" t="shared" si="3" ref="AG7:AG24">AF7/AE7*100</f>
        <v>100</v>
      </c>
      <c r="AH7" s="51">
        <v>1700084.04</v>
      </c>
      <c r="AI7" s="51">
        <v>1700084.04</v>
      </c>
      <c r="AJ7" s="46">
        <f>AI7/AH7*100</f>
        <v>100</v>
      </c>
      <c r="AK7" s="55"/>
      <c r="AL7" s="55"/>
      <c r="AM7" s="46" t="e">
        <f>AL7/AK7*100%</f>
        <v>#DIV/0!</v>
      </c>
      <c r="AN7" s="53">
        <v>0</v>
      </c>
      <c r="AO7" s="51">
        <v>0</v>
      </c>
      <c r="AP7" s="47" t="e">
        <f>AO7/AN7*100</f>
        <v>#DIV/0!</v>
      </c>
    </row>
    <row r="8" spans="1:42" s="3" customFormat="1" ht="36" customHeight="1">
      <c r="A8" s="12">
        <v>2</v>
      </c>
      <c r="B8" s="50" t="s">
        <v>6</v>
      </c>
      <c r="C8" s="48">
        <f t="shared" si="0"/>
        <v>8388988.32</v>
      </c>
      <c r="D8" s="48">
        <f t="shared" si="0"/>
        <v>6911161.92</v>
      </c>
      <c r="E8" s="15"/>
      <c r="F8" s="15"/>
      <c r="G8" s="36">
        <f aca="true" t="shared" si="4" ref="G8:G24">D8/C8*100</f>
        <v>82.38373515818651</v>
      </c>
      <c r="H8" s="51">
        <v>2447200</v>
      </c>
      <c r="I8" s="51">
        <v>2447200</v>
      </c>
      <c r="J8" s="28"/>
      <c r="K8" s="28"/>
      <c r="L8" s="37">
        <f aca="true" t="shared" si="5" ref="L8:L23">I8/H8*100</f>
        <v>100</v>
      </c>
      <c r="M8" s="51">
        <v>0</v>
      </c>
      <c r="N8" s="51">
        <v>0</v>
      </c>
      <c r="O8" s="35" t="e">
        <f>N8/M8</f>
        <v>#DIV/0!</v>
      </c>
      <c r="P8" s="51">
        <v>990800</v>
      </c>
      <c r="Q8" s="51">
        <v>990800</v>
      </c>
      <c r="R8" s="35">
        <f t="shared" si="1"/>
        <v>100</v>
      </c>
      <c r="S8" s="28">
        <v>0</v>
      </c>
      <c r="T8" s="28">
        <v>0</v>
      </c>
      <c r="U8" s="38" t="e">
        <f t="shared" si="2"/>
        <v>#DIV/0!</v>
      </c>
      <c r="V8" s="28">
        <v>0</v>
      </c>
      <c r="W8" s="28">
        <v>0</v>
      </c>
      <c r="X8" s="35" t="e">
        <f aca="true" t="shared" si="6" ref="X8:X23">W8/V8*100</f>
        <v>#DIV/0!</v>
      </c>
      <c r="Y8" s="51">
        <v>3470882.48</v>
      </c>
      <c r="Z8" s="51">
        <v>1993056.08</v>
      </c>
      <c r="AA8" s="40">
        <f aca="true" t="shared" si="7" ref="AA8:AA23">Z8/Y8*100</f>
        <v>57.422171205289565</v>
      </c>
      <c r="AB8" s="51">
        <v>90</v>
      </c>
      <c r="AC8" s="51">
        <v>90</v>
      </c>
      <c r="AD8" s="38">
        <f aca="true" t="shared" si="8" ref="AD8:AD23">AC8/AB8*100</f>
        <v>100</v>
      </c>
      <c r="AE8" s="51">
        <v>99846</v>
      </c>
      <c r="AF8" s="51">
        <v>99846</v>
      </c>
      <c r="AG8" s="44">
        <f t="shared" si="3"/>
        <v>100</v>
      </c>
      <c r="AH8" s="58">
        <v>1380169.84</v>
      </c>
      <c r="AI8" s="58">
        <v>1380169.84</v>
      </c>
      <c r="AJ8" s="46">
        <f aca="true" t="shared" si="9" ref="AJ8:AJ24">AI8/AH8*100</f>
        <v>100</v>
      </c>
      <c r="AK8" s="55"/>
      <c r="AL8" s="55"/>
      <c r="AM8" s="46" t="e">
        <f aca="true" t="shared" si="10" ref="AM8:AM23">AL8/AK8*100%</f>
        <v>#DIV/0!</v>
      </c>
      <c r="AN8" s="53">
        <v>0</v>
      </c>
      <c r="AO8" s="51">
        <v>0</v>
      </c>
      <c r="AP8" s="47" t="e">
        <f aca="true" t="shared" si="11" ref="AP8:AP24">AO8/AN8*100</f>
        <v>#DIV/0!</v>
      </c>
    </row>
    <row r="9" spans="1:42" s="3" customFormat="1" ht="33.75" customHeight="1">
      <c r="A9" s="12">
        <v>3</v>
      </c>
      <c r="B9" s="50" t="s">
        <v>7</v>
      </c>
      <c r="C9" s="48">
        <f t="shared" si="0"/>
        <v>17528156.279999997</v>
      </c>
      <c r="D9" s="48">
        <f t="shared" si="0"/>
        <v>10177539.07</v>
      </c>
      <c r="E9" s="15"/>
      <c r="F9" s="15"/>
      <c r="G9" s="36">
        <f t="shared" si="4"/>
        <v>58.06394527422597</v>
      </c>
      <c r="H9" s="51">
        <v>3679300</v>
      </c>
      <c r="I9" s="51">
        <v>3679300</v>
      </c>
      <c r="J9" s="30"/>
      <c r="K9" s="28"/>
      <c r="L9" s="37">
        <f t="shared" si="5"/>
        <v>100</v>
      </c>
      <c r="M9" s="51">
        <v>0</v>
      </c>
      <c r="N9" s="51">
        <v>0</v>
      </c>
      <c r="O9" s="35" t="e">
        <f>N9/M9*100</f>
        <v>#DIV/0!</v>
      </c>
      <c r="P9" s="51">
        <v>722000</v>
      </c>
      <c r="Q9" s="51">
        <v>722000</v>
      </c>
      <c r="R9" s="35">
        <f t="shared" si="1"/>
        <v>100</v>
      </c>
      <c r="S9" s="51">
        <v>0</v>
      </c>
      <c r="T9" s="51">
        <v>0</v>
      </c>
      <c r="U9" s="35" t="e">
        <f t="shared" si="2"/>
        <v>#DIV/0!</v>
      </c>
      <c r="V9" s="28">
        <v>0</v>
      </c>
      <c r="W9" s="28">
        <v>0</v>
      </c>
      <c r="X9" s="35" t="e">
        <f t="shared" si="6"/>
        <v>#DIV/0!</v>
      </c>
      <c r="Y9" s="51">
        <v>10143679.19</v>
      </c>
      <c r="Z9" s="51">
        <v>2793061.98</v>
      </c>
      <c r="AA9" s="40">
        <f t="shared" si="7"/>
        <v>27.53499916237</v>
      </c>
      <c r="AB9" s="51">
        <v>28705.2</v>
      </c>
      <c r="AC9" s="51">
        <v>28705.2</v>
      </c>
      <c r="AD9" s="38">
        <f t="shared" si="8"/>
        <v>100</v>
      </c>
      <c r="AE9" s="51">
        <v>99846</v>
      </c>
      <c r="AF9" s="51">
        <v>99846</v>
      </c>
      <c r="AG9" s="44">
        <f t="shared" si="3"/>
        <v>100</v>
      </c>
      <c r="AH9" s="51">
        <v>2854625.89</v>
      </c>
      <c r="AI9" s="51">
        <v>2854625.89</v>
      </c>
      <c r="AJ9" s="46">
        <f t="shared" si="9"/>
        <v>100</v>
      </c>
      <c r="AK9" s="55">
        <v>0</v>
      </c>
      <c r="AL9" s="55">
        <v>0</v>
      </c>
      <c r="AM9" s="46" t="e">
        <f t="shared" si="10"/>
        <v>#DIV/0!</v>
      </c>
      <c r="AN9" s="53">
        <v>0</v>
      </c>
      <c r="AO9" s="51">
        <v>0</v>
      </c>
      <c r="AP9" s="47" t="e">
        <f t="shared" si="11"/>
        <v>#DIV/0!</v>
      </c>
    </row>
    <row r="10" spans="1:42" s="3" customFormat="1" ht="40.5" customHeight="1">
      <c r="A10" s="12">
        <v>4</v>
      </c>
      <c r="B10" s="50" t="s">
        <v>8</v>
      </c>
      <c r="C10" s="48">
        <f aca="true" t="shared" si="12" ref="C10:C23">H10+M10+P10+S10+V10+Y10+AB10+AE10+AH10+AN10+AK10</f>
        <v>10575497.350000001</v>
      </c>
      <c r="D10" s="48">
        <f aca="true" t="shared" si="13" ref="D10:D23">I10+N10+Q10+T10+W10+Z10+AC10+AF10+AI10+AO10+AL10</f>
        <v>6949917.55</v>
      </c>
      <c r="E10" s="15"/>
      <c r="F10" s="15"/>
      <c r="G10" s="36">
        <f t="shared" si="4"/>
        <v>65.71716979343765</v>
      </c>
      <c r="H10" s="51">
        <v>1157300</v>
      </c>
      <c r="I10" s="51">
        <v>1157300</v>
      </c>
      <c r="J10" s="28"/>
      <c r="K10" s="28"/>
      <c r="L10" s="37">
        <f t="shared" si="5"/>
        <v>100</v>
      </c>
      <c r="M10" s="51">
        <v>0</v>
      </c>
      <c r="N10" s="51">
        <v>0</v>
      </c>
      <c r="O10" s="35" t="e">
        <f aca="true" t="shared" si="14" ref="O10:O23">N10/M10*100</f>
        <v>#DIV/0!</v>
      </c>
      <c r="P10" s="51">
        <v>1056000</v>
      </c>
      <c r="Q10" s="51">
        <v>1056000</v>
      </c>
      <c r="R10" s="35">
        <f t="shared" si="1"/>
        <v>100</v>
      </c>
      <c r="S10" s="28">
        <v>0</v>
      </c>
      <c r="T10" s="28">
        <v>0</v>
      </c>
      <c r="U10" s="38" t="e">
        <f t="shared" si="2"/>
        <v>#DIV/0!</v>
      </c>
      <c r="V10" s="28">
        <v>0</v>
      </c>
      <c r="W10" s="28">
        <v>0</v>
      </c>
      <c r="X10" s="35" t="e">
        <f t="shared" si="6"/>
        <v>#DIV/0!</v>
      </c>
      <c r="Y10" s="51">
        <v>6139513.39</v>
      </c>
      <c r="Z10" s="51">
        <v>2513933.59</v>
      </c>
      <c r="AA10" s="40">
        <f t="shared" si="7"/>
        <v>40.94678894413161</v>
      </c>
      <c r="AB10" s="51">
        <v>70</v>
      </c>
      <c r="AC10" s="51">
        <v>70</v>
      </c>
      <c r="AD10" s="38">
        <f t="shared" si="8"/>
        <v>100</v>
      </c>
      <c r="AE10" s="51">
        <v>99846</v>
      </c>
      <c r="AF10" s="51">
        <v>99846</v>
      </c>
      <c r="AG10" s="44">
        <f t="shared" si="3"/>
        <v>100</v>
      </c>
      <c r="AH10" s="58">
        <v>2122767.96</v>
      </c>
      <c r="AI10" s="58">
        <v>2122767.96</v>
      </c>
      <c r="AJ10" s="46">
        <f t="shared" si="9"/>
        <v>100</v>
      </c>
      <c r="AK10" s="55"/>
      <c r="AL10" s="55"/>
      <c r="AM10" s="46" t="e">
        <f t="shared" si="10"/>
        <v>#DIV/0!</v>
      </c>
      <c r="AN10" s="53">
        <v>0</v>
      </c>
      <c r="AO10" s="51">
        <v>0</v>
      </c>
      <c r="AP10" s="47" t="e">
        <f t="shared" si="11"/>
        <v>#DIV/0!</v>
      </c>
    </row>
    <row r="11" spans="1:42" s="3" customFormat="1" ht="33" customHeight="1">
      <c r="A11" s="12">
        <v>5</v>
      </c>
      <c r="B11" s="50" t="s">
        <v>9</v>
      </c>
      <c r="C11" s="48">
        <f>H11+M11+P11+S11+V11+Y11+AB11+AE11+AH11+AN11+AK11</f>
        <v>27576411.91</v>
      </c>
      <c r="D11" s="48">
        <f t="shared" si="13"/>
        <v>27576401.91</v>
      </c>
      <c r="E11" s="15"/>
      <c r="F11" s="15"/>
      <c r="G11" s="36">
        <f t="shared" si="4"/>
        <v>99.9999637371242</v>
      </c>
      <c r="H11" s="51">
        <v>2488500</v>
      </c>
      <c r="I11" s="51">
        <v>2488500</v>
      </c>
      <c r="J11" s="28">
        <v>0</v>
      </c>
      <c r="K11" s="28">
        <v>0</v>
      </c>
      <c r="L11" s="37">
        <f t="shared" si="5"/>
        <v>100</v>
      </c>
      <c r="M11" s="51">
        <v>0</v>
      </c>
      <c r="N11" s="51">
        <v>0</v>
      </c>
      <c r="O11" s="35" t="e">
        <f t="shared" si="14"/>
        <v>#DIV/0!</v>
      </c>
      <c r="P11" s="51">
        <v>1010000</v>
      </c>
      <c r="Q11" s="51">
        <v>1010000</v>
      </c>
      <c r="R11" s="35">
        <f t="shared" si="1"/>
        <v>100</v>
      </c>
      <c r="S11" s="28">
        <v>0</v>
      </c>
      <c r="T11" s="28">
        <v>0</v>
      </c>
      <c r="U11" s="38" t="e">
        <f t="shared" si="2"/>
        <v>#DIV/0!</v>
      </c>
      <c r="V11" s="28">
        <v>0</v>
      </c>
      <c r="W11" s="28">
        <v>0</v>
      </c>
      <c r="X11" s="35" t="e">
        <f t="shared" si="6"/>
        <v>#DIV/0!</v>
      </c>
      <c r="Y11" s="51">
        <v>21559148</v>
      </c>
      <c r="Z11" s="51">
        <v>21559138</v>
      </c>
      <c r="AA11" s="40">
        <f t="shared" si="7"/>
        <v>99.99995361597777</v>
      </c>
      <c r="AB11" s="51">
        <v>7246.3</v>
      </c>
      <c r="AC11" s="51">
        <v>7246.3</v>
      </c>
      <c r="AD11" s="38">
        <f t="shared" si="8"/>
        <v>100</v>
      </c>
      <c r="AE11" s="51">
        <v>106614.9</v>
      </c>
      <c r="AF11" s="51">
        <v>106614.9</v>
      </c>
      <c r="AG11" s="44">
        <f t="shared" si="3"/>
        <v>100</v>
      </c>
      <c r="AH11" s="51">
        <v>2229902.71</v>
      </c>
      <c r="AI11" s="51">
        <v>2229902.71</v>
      </c>
      <c r="AJ11" s="46">
        <f t="shared" si="9"/>
        <v>100</v>
      </c>
      <c r="AK11" s="55">
        <v>175000</v>
      </c>
      <c r="AL11" s="55">
        <v>175000</v>
      </c>
      <c r="AM11" s="47">
        <f>AK11/AL11*100</f>
        <v>100</v>
      </c>
      <c r="AN11" s="53">
        <v>0</v>
      </c>
      <c r="AO11" s="51">
        <v>0</v>
      </c>
      <c r="AP11" s="47" t="e">
        <f t="shared" si="11"/>
        <v>#DIV/0!</v>
      </c>
    </row>
    <row r="12" spans="1:42" s="3" customFormat="1" ht="35.25" customHeight="1">
      <c r="A12" s="12">
        <v>6</v>
      </c>
      <c r="B12" s="50" t="s">
        <v>10</v>
      </c>
      <c r="C12" s="48">
        <f t="shared" si="12"/>
        <v>18545939.9</v>
      </c>
      <c r="D12" s="48">
        <f t="shared" si="13"/>
        <v>14148364.4</v>
      </c>
      <c r="E12" s="15"/>
      <c r="F12" s="15"/>
      <c r="G12" s="36">
        <f t="shared" si="4"/>
        <v>76.28820365151728</v>
      </c>
      <c r="H12" s="51">
        <v>3250800</v>
      </c>
      <c r="I12" s="51">
        <v>3250800</v>
      </c>
      <c r="J12" s="28"/>
      <c r="K12" s="28"/>
      <c r="L12" s="37">
        <f t="shared" si="5"/>
        <v>100</v>
      </c>
      <c r="M12" s="51">
        <v>0</v>
      </c>
      <c r="N12" s="51">
        <v>0</v>
      </c>
      <c r="O12" s="35" t="e">
        <f t="shared" si="14"/>
        <v>#DIV/0!</v>
      </c>
      <c r="P12" s="51">
        <v>1961072.1</v>
      </c>
      <c r="Q12" s="51">
        <v>1961072.1</v>
      </c>
      <c r="R12" s="35">
        <f t="shared" si="1"/>
        <v>100</v>
      </c>
      <c r="S12" s="28">
        <v>0</v>
      </c>
      <c r="T12" s="28">
        <v>0</v>
      </c>
      <c r="U12" s="38" t="e">
        <f t="shared" si="2"/>
        <v>#DIV/0!</v>
      </c>
      <c r="V12" s="28">
        <v>0</v>
      </c>
      <c r="W12" s="28">
        <v>0</v>
      </c>
      <c r="X12" s="35" t="e">
        <f t="shared" si="6"/>
        <v>#DIV/0!</v>
      </c>
      <c r="Y12" s="51">
        <v>10347091.79</v>
      </c>
      <c r="Z12" s="51">
        <v>5949516.29</v>
      </c>
      <c r="AA12" s="40">
        <f t="shared" si="7"/>
        <v>57.499405733985476</v>
      </c>
      <c r="AB12" s="51">
        <v>100</v>
      </c>
      <c r="AC12" s="51">
        <v>100</v>
      </c>
      <c r="AD12" s="38">
        <f t="shared" si="8"/>
        <v>100</v>
      </c>
      <c r="AE12" s="51">
        <v>99846</v>
      </c>
      <c r="AF12" s="51">
        <v>99846</v>
      </c>
      <c r="AG12" s="44">
        <f t="shared" si="3"/>
        <v>100</v>
      </c>
      <c r="AH12" s="58">
        <v>2887030.01</v>
      </c>
      <c r="AI12" s="58">
        <v>2887030.01</v>
      </c>
      <c r="AJ12" s="46">
        <f t="shared" si="9"/>
        <v>100</v>
      </c>
      <c r="AK12" s="55"/>
      <c r="AL12" s="55"/>
      <c r="AM12" s="46" t="e">
        <f t="shared" si="10"/>
        <v>#DIV/0!</v>
      </c>
      <c r="AN12" s="53">
        <v>0</v>
      </c>
      <c r="AO12" s="51">
        <v>0</v>
      </c>
      <c r="AP12" s="47" t="e">
        <f t="shared" si="11"/>
        <v>#DIV/0!</v>
      </c>
    </row>
    <row r="13" spans="1:42" s="3" customFormat="1" ht="31.5" customHeight="1">
      <c r="A13" s="12">
        <v>7</v>
      </c>
      <c r="B13" s="50" t="s">
        <v>11</v>
      </c>
      <c r="C13" s="48">
        <f t="shared" si="12"/>
        <v>9072155.41</v>
      </c>
      <c r="D13" s="48">
        <f t="shared" si="13"/>
        <v>7292253.119999999</v>
      </c>
      <c r="E13" s="13"/>
      <c r="F13" s="13"/>
      <c r="G13" s="36">
        <f t="shared" si="4"/>
        <v>80.38060185743664</v>
      </c>
      <c r="H13" s="51">
        <v>661100</v>
      </c>
      <c r="I13" s="51">
        <v>661100</v>
      </c>
      <c r="J13" s="28"/>
      <c r="K13" s="28"/>
      <c r="L13" s="37">
        <f t="shared" si="5"/>
        <v>100</v>
      </c>
      <c r="M13" s="51">
        <v>0</v>
      </c>
      <c r="N13" s="51">
        <v>0</v>
      </c>
      <c r="O13" s="35" t="e">
        <f t="shared" si="14"/>
        <v>#DIV/0!</v>
      </c>
      <c r="P13" s="51">
        <v>595170</v>
      </c>
      <c r="Q13" s="51">
        <v>595170</v>
      </c>
      <c r="R13" s="35">
        <f t="shared" si="1"/>
        <v>100</v>
      </c>
      <c r="S13" s="28">
        <v>0</v>
      </c>
      <c r="T13" s="28">
        <v>0</v>
      </c>
      <c r="U13" s="38" t="e">
        <f t="shared" si="2"/>
        <v>#DIV/0!</v>
      </c>
      <c r="V13" s="28">
        <v>0</v>
      </c>
      <c r="W13" s="28">
        <v>0</v>
      </c>
      <c r="X13" s="35" t="e">
        <f t="shared" si="6"/>
        <v>#DIV/0!</v>
      </c>
      <c r="Y13" s="51">
        <v>5016012.75</v>
      </c>
      <c r="Z13" s="51">
        <v>3236110.46</v>
      </c>
      <c r="AA13" s="40">
        <f t="shared" si="7"/>
        <v>64.51559478193113</v>
      </c>
      <c r="AB13" s="51">
        <v>7186.3</v>
      </c>
      <c r="AC13" s="51">
        <v>7186.3</v>
      </c>
      <c r="AD13" s="38">
        <f t="shared" si="8"/>
        <v>100</v>
      </c>
      <c r="AE13" s="51">
        <v>99846</v>
      </c>
      <c r="AF13" s="51">
        <v>99846</v>
      </c>
      <c r="AG13" s="44">
        <f t="shared" si="3"/>
        <v>100</v>
      </c>
      <c r="AH13" s="58">
        <v>2692840.36</v>
      </c>
      <c r="AI13" s="58">
        <v>2692840.36</v>
      </c>
      <c r="AJ13" s="46">
        <f t="shared" si="9"/>
        <v>100</v>
      </c>
      <c r="AK13" s="55"/>
      <c r="AL13" s="55"/>
      <c r="AM13" s="46" t="e">
        <f t="shared" si="10"/>
        <v>#DIV/0!</v>
      </c>
      <c r="AN13" s="53">
        <v>0</v>
      </c>
      <c r="AO13" s="51">
        <v>0</v>
      </c>
      <c r="AP13" s="47" t="e">
        <f t="shared" si="11"/>
        <v>#DIV/0!</v>
      </c>
    </row>
    <row r="14" spans="1:42" s="3" customFormat="1" ht="32.25" customHeight="1">
      <c r="A14" s="12">
        <v>8</v>
      </c>
      <c r="B14" s="50" t="s">
        <v>12</v>
      </c>
      <c r="C14" s="48">
        <f t="shared" si="12"/>
        <v>2157619.85</v>
      </c>
      <c r="D14" s="48">
        <f t="shared" si="13"/>
        <v>2157619.85</v>
      </c>
      <c r="E14" s="15"/>
      <c r="F14" s="15"/>
      <c r="G14" s="36">
        <f t="shared" si="4"/>
        <v>100</v>
      </c>
      <c r="H14" s="52">
        <v>0</v>
      </c>
      <c r="I14" s="52">
        <v>0</v>
      </c>
      <c r="J14" s="28"/>
      <c r="K14" s="28"/>
      <c r="L14" s="37" t="e">
        <f t="shared" si="5"/>
        <v>#DIV/0!</v>
      </c>
      <c r="M14" s="51">
        <v>0</v>
      </c>
      <c r="N14" s="51">
        <v>0</v>
      </c>
      <c r="O14" s="35" t="e">
        <f t="shared" si="14"/>
        <v>#DIV/0!</v>
      </c>
      <c r="P14" s="51">
        <v>1148200</v>
      </c>
      <c r="Q14" s="51">
        <v>1148200</v>
      </c>
      <c r="R14" s="35">
        <f t="shared" si="1"/>
        <v>100</v>
      </c>
      <c r="S14" s="28">
        <v>0</v>
      </c>
      <c r="T14" s="28">
        <v>0</v>
      </c>
      <c r="U14" s="38" t="e">
        <f t="shared" si="2"/>
        <v>#DIV/0!</v>
      </c>
      <c r="V14" s="28">
        <v>0</v>
      </c>
      <c r="W14" s="28">
        <v>0</v>
      </c>
      <c r="X14" s="35" t="e">
        <f t="shared" si="6"/>
        <v>#DIV/0!</v>
      </c>
      <c r="Y14" s="51">
        <v>795700</v>
      </c>
      <c r="Z14" s="51">
        <v>795700</v>
      </c>
      <c r="AA14" s="40">
        <f t="shared" si="7"/>
        <v>100</v>
      </c>
      <c r="AB14" s="51">
        <v>7226.3</v>
      </c>
      <c r="AC14" s="51">
        <v>7226.3</v>
      </c>
      <c r="AD14" s="38">
        <f t="shared" si="8"/>
        <v>100</v>
      </c>
      <c r="AE14" s="51">
        <v>105144.57</v>
      </c>
      <c r="AF14" s="51">
        <v>105144.57</v>
      </c>
      <c r="AG14" s="44">
        <f t="shared" si="3"/>
        <v>100</v>
      </c>
      <c r="AH14" s="58">
        <v>101348.98</v>
      </c>
      <c r="AI14" s="58">
        <v>101348.98</v>
      </c>
      <c r="AJ14" s="46">
        <f t="shared" si="9"/>
        <v>100</v>
      </c>
      <c r="AK14" s="55"/>
      <c r="AL14" s="55"/>
      <c r="AM14" s="46" t="e">
        <f t="shared" si="10"/>
        <v>#DIV/0!</v>
      </c>
      <c r="AN14" s="53">
        <v>0</v>
      </c>
      <c r="AO14" s="51">
        <v>0</v>
      </c>
      <c r="AP14" s="47" t="e">
        <f t="shared" si="11"/>
        <v>#DIV/0!</v>
      </c>
    </row>
    <row r="15" spans="1:42" s="3" customFormat="1" ht="29.25" customHeight="1">
      <c r="A15" s="12">
        <v>9</v>
      </c>
      <c r="B15" s="50" t="s">
        <v>13</v>
      </c>
      <c r="C15" s="48">
        <f t="shared" si="12"/>
        <v>10088627.56</v>
      </c>
      <c r="D15" s="48">
        <f t="shared" si="13"/>
        <v>10088625.49</v>
      </c>
      <c r="E15" s="15"/>
      <c r="F15" s="15"/>
      <c r="G15" s="36">
        <f t="shared" si="4"/>
        <v>99.99997948184738</v>
      </c>
      <c r="H15" s="51">
        <v>6654400</v>
      </c>
      <c r="I15" s="51">
        <v>6654400</v>
      </c>
      <c r="J15" s="28"/>
      <c r="K15" s="28"/>
      <c r="L15" s="37">
        <f t="shared" si="5"/>
        <v>100</v>
      </c>
      <c r="M15" s="51">
        <v>0</v>
      </c>
      <c r="N15" s="51">
        <v>0</v>
      </c>
      <c r="O15" s="35" t="e">
        <f t="shared" si="14"/>
        <v>#DIV/0!</v>
      </c>
      <c r="P15" s="51">
        <v>2426971</v>
      </c>
      <c r="Q15" s="51">
        <v>2426968.93</v>
      </c>
      <c r="R15" s="35">
        <f t="shared" si="1"/>
        <v>99.99991470849879</v>
      </c>
      <c r="S15" s="28">
        <v>0</v>
      </c>
      <c r="T15" s="28">
        <v>0</v>
      </c>
      <c r="U15" s="38" t="e">
        <f t="shared" si="2"/>
        <v>#DIV/0!</v>
      </c>
      <c r="V15" s="28">
        <v>0</v>
      </c>
      <c r="W15" s="28">
        <v>0</v>
      </c>
      <c r="X15" s="35" t="e">
        <f t="shared" si="6"/>
        <v>#DIV/0!</v>
      </c>
      <c r="Y15" s="51">
        <v>487700</v>
      </c>
      <c r="Z15" s="51">
        <v>487700</v>
      </c>
      <c r="AA15" s="40">
        <f t="shared" si="7"/>
        <v>100</v>
      </c>
      <c r="AB15" s="51">
        <v>200</v>
      </c>
      <c r="AC15" s="51">
        <v>200</v>
      </c>
      <c r="AD15" s="38">
        <f t="shared" si="8"/>
        <v>100</v>
      </c>
      <c r="AE15" s="51">
        <v>242740.18</v>
      </c>
      <c r="AF15" s="51">
        <v>242740.18</v>
      </c>
      <c r="AG15" s="44">
        <f t="shared" si="3"/>
        <v>100</v>
      </c>
      <c r="AH15" s="58">
        <v>276616.38</v>
      </c>
      <c r="AI15" s="58">
        <v>276616.38</v>
      </c>
      <c r="AJ15" s="46">
        <f t="shared" si="9"/>
        <v>100</v>
      </c>
      <c r="AK15" s="55"/>
      <c r="AL15" s="55"/>
      <c r="AM15" s="46" t="e">
        <f t="shared" si="10"/>
        <v>#DIV/0!</v>
      </c>
      <c r="AN15" s="53">
        <v>0</v>
      </c>
      <c r="AO15" s="51">
        <v>0</v>
      </c>
      <c r="AP15" s="47" t="e">
        <f t="shared" si="11"/>
        <v>#DIV/0!</v>
      </c>
    </row>
    <row r="16" spans="1:42" s="3" customFormat="1" ht="41.25" customHeight="1">
      <c r="A16" s="12">
        <v>10</v>
      </c>
      <c r="B16" s="50" t="s">
        <v>14</v>
      </c>
      <c r="C16" s="48">
        <f t="shared" si="12"/>
        <v>3966245.64</v>
      </c>
      <c r="D16" s="48">
        <f t="shared" si="13"/>
        <v>3966245.64</v>
      </c>
      <c r="E16" s="15"/>
      <c r="F16" s="15"/>
      <c r="G16" s="36">
        <f t="shared" si="4"/>
        <v>100</v>
      </c>
      <c r="H16" s="51">
        <v>1589700</v>
      </c>
      <c r="I16" s="51">
        <v>1589700</v>
      </c>
      <c r="J16" s="28"/>
      <c r="K16" s="28"/>
      <c r="L16" s="37">
        <f t="shared" si="5"/>
        <v>100</v>
      </c>
      <c r="M16" s="51">
        <v>0</v>
      </c>
      <c r="N16" s="51">
        <v>0</v>
      </c>
      <c r="O16" s="35" t="e">
        <f t="shared" si="14"/>
        <v>#DIV/0!</v>
      </c>
      <c r="P16" s="51">
        <v>579900</v>
      </c>
      <c r="Q16" s="51">
        <v>579900</v>
      </c>
      <c r="R16" s="35">
        <f t="shared" si="1"/>
        <v>100</v>
      </c>
      <c r="S16" s="28">
        <v>0</v>
      </c>
      <c r="T16" s="28">
        <v>0</v>
      </c>
      <c r="U16" s="38" t="e">
        <f t="shared" si="2"/>
        <v>#DIV/0!</v>
      </c>
      <c r="V16" s="28">
        <v>0</v>
      </c>
      <c r="W16" s="28">
        <v>0</v>
      </c>
      <c r="X16" s="35" t="e">
        <f t="shared" si="6"/>
        <v>#DIV/0!</v>
      </c>
      <c r="Y16" s="51">
        <v>776049.7</v>
      </c>
      <c r="Z16" s="51">
        <v>776049.7</v>
      </c>
      <c r="AA16" s="40">
        <f t="shared" si="7"/>
        <v>100</v>
      </c>
      <c r="AB16" s="51">
        <v>7206.3</v>
      </c>
      <c r="AC16" s="51">
        <v>7206.3</v>
      </c>
      <c r="AD16" s="38">
        <f t="shared" si="8"/>
        <v>100</v>
      </c>
      <c r="AE16" s="51">
        <v>99846</v>
      </c>
      <c r="AF16" s="51">
        <v>99846</v>
      </c>
      <c r="AG16" s="44">
        <f t="shared" si="3"/>
        <v>100</v>
      </c>
      <c r="AH16" s="58">
        <v>913543.64</v>
      </c>
      <c r="AI16" s="58">
        <v>913543.64</v>
      </c>
      <c r="AJ16" s="46">
        <f t="shared" si="9"/>
        <v>100</v>
      </c>
      <c r="AK16" s="55"/>
      <c r="AL16" s="55"/>
      <c r="AM16" s="46" t="e">
        <f t="shared" si="10"/>
        <v>#DIV/0!</v>
      </c>
      <c r="AN16" s="53">
        <v>0</v>
      </c>
      <c r="AO16" s="51">
        <v>0</v>
      </c>
      <c r="AP16" s="47" t="e">
        <f t="shared" si="11"/>
        <v>#DIV/0!</v>
      </c>
    </row>
    <row r="17" spans="1:42" s="3" customFormat="1" ht="36.75" customHeight="1">
      <c r="A17" s="12">
        <v>11</v>
      </c>
      <c r="B17" s="50" t="s">
        <v>15</v>
      </c>
      <c r="C17" s="48">
        <f t="shared" si="12"/>
        <v>9141732.01</v>
      </c>
      <c r="D17" s="48">
        <f t="shared" si="13"/>
        <v>8416340.41</v>
      </c>
      <c r="E17" s="13"/>
      <c r="F17" s="13"/>
      <c r="G17" s="36">
        <f t="shared" si="4"/>
        <v>92.06505288925003</v>
      </c>
      <c r="H17" s="51">
        <v>2164000</v>
      </c>
      <c r="I17" s="51">
        <v>2164000</v>
      </c>
      <c r="J17" s="28"/>
      <c r="K17" s="28"/>
      <c r="L17" s="37">
        <f t="shared" si="5"/>
        <v>100</v>
      </c>
      <c r="M17" s="51">
        <v>0</v>
      </c>
      <c r="N17" s="51">
        <v>0</v>
      </c>
      <c r="O17" s="35" t="e">
        <f t="shared" si="14"/>
        <v>#DIV/0!</v>
      </c>
      <c r="P17" s="51">
        <v>487700</v>
      </c>
      <c r="Q17" s="51">
        <v>487700</v>
      </c>
      <c r="R17" s="35">
        <f t="shared" si="1"/>
        <v>100</v>
      </c>
      <c r="S17" s="28">
        <v>0</v>
      </c>
      <c r="T17" s="28">
        <v>0</v>
      </c>
      <c r="U17" s="38" t="e">
        <f t="shared" si="2"/>
        <v>#DIV/0!</v>
      </c>
      <c r="V17" s="28">
        <v>0</v>
      </c>
      <c r="W17" s="28">
        <v>0</v>
      </c>
      <c r="X17" s="35" t="e">
        <f t="shared" si="6"/>
        <v>#DIV/0!</v>
      </c>
      <c r="Y17" s="51">
        <v>3801916.66</v>
      </c>
      <c r="Z17" s="51">
        <v>3076525.06</v>
      </c>
      <c r="AA17" s="40">
        <f t="shared" si="7"/>
        <v>80.92037083211603</v>
      </c>
      <c r="AB17" s="51">
        <v>7206.3</v>
      </c>
      <c r="AC17" s="51">
        <v>7206.3</v>
      </c>
      <c r="AD17" s="38">
        <f t="shared" si="8"/>
        <v>100</v>
      </c>
      <c r="AE17" s="51">
        <v>101554.18</v>
      </c>
      <c r="AF17" s="51">
        <v>101554.18</v>
      </c>
      <c r="AG17" s="44">
        <f t="shared" si="3"/>
        <v>100</v>
      </c>
      <c r="AH17" s="58">
        <v>2579354.87</v>
      </c>
      <c r="AI17" s="58">
        <v>2579354.87</v>
      </c>
      <c r="AJ17" s="46">
        <f t="shared" si="9"/>
        <v>100</v>
      </c>
      <c r="AK17" s="55"/>
      <c r="AL17" s="55"/>
      <c r="AM17" s="46" t="e">
        <f t="shared" si="10"/>
        <v>#DIV/0!</v>
      </c>
      <c r="AN17" s="53">
        <v>0</v>
      </c>
      <c r="AO17" s="51">
        <v>0</v>
      </c>
      <c r="AP17" s="47" t="e">
        <f t="shared" si="11"/>
        <v>#DIV/0!</v>
      </c>
    </row>
    <row r="18" spans="1:42" s="3" customFormat="1" ht="37.5" customHeight="1">
      <c r="A18" s="12">
        <v>12</v>
      </c>
      <c r="B18" s="50" t="s">
        <v>16</v>
      </c>
      <c r="C18" s="48">
        <f t="shared" si="12"/>
        <v>14600567.6</v>
      </c>
      <c r="D18" s="48">
        <f t="shared" si="13"/>
        <v>10494090.88</v>
      </c>
      <c r="E18" s="15"/>
      <c r="F18" s="15"/>
      <c r="G18" s="36">
        <f t="shared" si="4"/>
        <v>71.87454054868388</v>
      </c>
      <c r="H18" s="51">
        <v>3803700</v>
      </c>
      <c r="I18" s="51">
        <v>3803700</v>
      </c>
      <c r="J18" s="28"/>
      <c r="K18" s="28"/>
      <c r="L18" s="37">
        <f t="shared" si="5"/>
        <v>100</v>
      </c>
      <c r="M18" s="51">
        <v>0</v>
      </c>
      <c r="N18" s="51">
        <v>0</v>
      </c>
      <c r="O18" s="35" t="e">
        <f t="shared" si="14"/>
        <v>#DIV/0!</v>
      </c>
      <c r="P18" s="51">
        <v>860200</v>
      </c>
      <c r="Q18" s="51">
        <v>860200</v>
      </c>
      <c r="R18" s="35">
        <f t="shared" si="1"/>
        <v>100</v>
      </c>
      <c r="S18" s="28">
        <v>0</v>
      </c>
      <c r="T18" s="28">
        <v>0</v>
      </c>
      <c r="U18" s="38" t="e">
        <f t="shared" si="2"/>
        <v>#DIV/0!</v>
      </c>
      <c r="V18" s="28">
        <v>0</v>
      </c>
      <c r="W18" s="28">
        <v>0</v>
      </c>
      <c r="X18" s="35" t="e">
        <f t="shared" si="6"/>
        <v>#DIV/0!</v>
      </c>
      <c r="Y18" s="51">
        <v>8968708.45</v>
      </c>
      <c r="Z18" s="51">
        <v>4862231.73</v>
      </c>
      <c r="AA18" s="40">
        <f t="shared" si="7"/>
        <v>54.21328786755244</v>
      </c>
      <c r="AB18" s="51">
        <v>7256.3</v>
      </c>
      <c r="AC18" s="51">
        <v>7256.3</v>
      </c>
      <c r="AD18" s="38">
        <f t="shared" si="8"/>
        <v>100</v>
      </c>
      <c r="AE18" s="51">
        <v>99846</v>
      </c>
      <c r="AF18" s="51">
        <v>99846</v>
      </c>
      <c r="AG18" s="44">
        <f t="shared" si="3"/>
        <v>100</v>
      </c>
      <c r="AH18" s="58">
        <v>860856.85</v>
      </c>
      <c r="AI18" s="58">
        <v>860856.85</v>
      </c>
      <c r="AJ18" s="46">
        <f t="shared" si="9"/>
        <v>100</v>
      </c>
      <c r="AK18" s="55"/>
      <c r="AL18" s="55"/>
      <c r="AM18" s="46" t="e">
        <f t="shared" si="10"/>
        <v>#DIV/0!</v>
      </c>
      <c r="AN18" s="53">
        <v>0</v>
      </c>
      <c r="AO18" s="51">
        <v>0</v>
      </c>
      <c r="AP18" s="47" t="e">
        <f t="shared" si="11"/>
        <v>#DIV/0!</v>
      </c>
    </row>
    <row r="19" spans="1:42" s="3" customFormat="1" ht="42.75" customHeight="1">
      <c r="A19" s="12">
        <v>13</v>
      </c>
      <c r="B19" s="50" t="s">
        <v>17</v>
      </c>
      <c r="C19" s="48">
        <f t="shared" si="12"/>
        <v>15197247.55</v>
      </c>
      <c r="D19" s="48">
        <f t="shared" si="13"/>
        <v>10055218.39</v>
      </c>
      <c r="E19" s="13"/>
      <c r="F19" s="13"/>
      <c r="G19" s="36">
        <f t="shared" si="4"/>
        <v>66.16473382379034</v>
      </c>
      <c r="H19" s="51">
        <v>2588000</v>
      </c>
      <c r="I19" s="51">
        <v>2588000</v>
      </c>
      <c r="J19" s="28"/>
      <c r="K19" s="28"/>
      <c r="L19" s="37">
        <f t="shared" si="5"/>
        <v>100</v>
      </c>
      <c r="M19" s="51">
        <v>0</v>
      </c>
      <c r="N19" s="51">
        <v>0</v>
      </c>
      <c r="O19" s="35" t="e">
        <f t="shared" si="14"/>
        <v>#DIV/0!</v>
      </c>
      <c r="P19" s="51">
        <v>634069.8</v>
      </c>
      <c r="Q19" s="51">
        <v>634069.8</v>
      </c>
      <c r="R19" s="35">
        <f t="shared" si="1"/>
        <v>100</v>
      </c>
      <c r="S19" s="28">
        <v>0</v>
      </c>
      <c r="T19" s="28">
        <v>0</v>
      </c>
      <c r="U19" s="38" t="e">
        <f t="shared" si="2"/>
        <v>#DIV/0!</v>
      </c>
      <c r="V19" s="28">
        <v>0</v>
      </c>
      <c r="W19" s="28">
        <v>0</v>
      </c>
      <c r="X19" s="35" t="e">
        <f t="shared" si="6"/>
        <v>#DIV/0!</v>
      </c>
      <c r="Y19" s="51">
        <v>9353115.32</v>
      </c>
      <c r="Z19" s="51">
        <v>4211086.16</v>
      </c>
      <c r="AA19" s="40">
        <f t="shared" si="7"/>
        <v>45.02335335260252</v>
      </c>
      <c r="AB19" s="51">
        <v>7246.3</v>
      </c>
      <c r="AC19" s="51">
        <v>7246.3</v>
      </c>
      <c r="AD19" s="38">
        <f t="shared" si="8"/>
        <v>100</v>
      </c>
      <c r="AE19" s="51">
        <v>99846</v>
      </c>
      <c r="AF19" s="51">
        <v>99846</v>
      </c>
      <c r="AG19" s="44">
        <f t="shared" si="3"/>
        <v>100</v>
      </c>
      <c r="AH19" s="58">
        <v>2514970.13</v>
      </c>
      <c r="AI19" s="58">
        <v>2514970.13</v>
      </c>
      <c r="AJ19" s="46">
        <f t="shared" si="9"/>
        <v>100</v>
      </c>
      <c r="AK19" s="55"/>
      <c r="AL19" s="55"/>
      <c r="AM19" s="46" t="e">
        <f t="shared" si="10"/>
        <v>#DIV/0!</v>
      </c>
      <c r="AN19" s="53">
        <v>0</v>
      </c>
      <c r="AO19" s="51">
        <v>0</v>
      </c>
      <c r="AP19" s="47" t="e">
        <f t="shared" si="11"/>
        <v>#DIV/0!</v>
      </c>
    </row>
    <row r="20" spans="1:42" s="3" customFormat="1" ht="33.75" customHeight="1">
      <c r="A20" s="12">
        <v>14</v>
      </c>
      <c r="B20" s="50" t="s">
        <v>18</v>
      </c>
      <c r="C20" s="48">
        <f t="shared" si="12"/>
        <v>5866303.74</v>
      </c>
      <c r="D20" s="48">
        <f t="shared" si="13"/>
        <v>5866249.74</v>
      </c>
      <c r="E20" s="15"/>
      <c r="F20" s="15"/>
      <c r="G20" s="36">
        <f t="shared" si="4"/>
        <v>99.9990794885094</v>
      </c>
      <c r="H20" s="51">
        <v>1790900</v>
      </c>
      <c r="I20" s="51">
        <v>1790900</v>
      </c>
      <c r="J20" s="28"/>
      <c r="K20" s="28"/>
      <c r="L20" s="37">
        <f t="shared" si="5"/>
        <v>100</v>
      </c>
      <c r="M20" s="51">
        <v>0</v>
      </c>
      <c r="N20" s="51">
        <v>0</v>
      </c>
      <c r="O20" s="35" t="e">
        <f t="shared" si="14"/>
        <v>#DIV/0!</v>
      </c>
      <c r="P20" s="51">
        <v>599100</v>
      </c>
      <c r="Q20" s="51">
        <v>599100</v>
      </c>
      <c r="R20" s="35">
        <f t="shared" si="1"/>
        <v>100</v>
      </c>
      <c r="S20" s="28">
        <v>0</v>
      </c>
      <c r="T20" s="28">
        <v>0</v>
      </c>
      <c r="U20" s="38" t="e">
        <f t="shared" si="2"/>
        <v>#DIV/0!</v>
      </c>
      <c r="V20" s="28">
        <v>0</v>
      </c>
      <c r="W20" s="28">
        <v>0</v>
      </c>
      <c r="X20" s="35" t="e">
        <f t="shared" si="6"/>
        <v>#DIV/0!</v>
      </c>
      <c r="Y20" s="51">
        <v>1915082.66</v>
      </c>
      <c r="Z20" s="51">
        <v>1915028.66</v>
      </c>
      <c r="AA20" s="40">
        <f t="shared" si="7"/>
        <v>99.99718027836981</v>
      </c>
      <c r="AB20" s="51">
        <v>7216.3</v>
      </c>
      <c r="AC20" s="51">
        <v>7216.3</v>
      </c>
      <c r="AD20" s="38">
        <f t="shared" si="8"/>
        <v>100</v>
      </c>
      <c r="AE20" s="51">
        <v>99846</v>
      </c>
      <c r="AF20" s="51">
        <v>99846</v>
      </c>
      <c r="AG20" s="44">
        <f t="shared" si="3"/>
        <v>100</v>
      </c>
      <c r="AH20" s="58">
        <v>1454158.78</v>
      </c>
      <c r="AI20" s="58">
        <v>1454158.78</v>
      </c>
      <c r="AJ20" s="46">
        <f t="shared" si="9"/>
        <v>100</v>
      </c>
      <c r="AK20" s="55"/>
      <c r="AL20" s="55"/>
      <c r="AM20" s="46" t="e">
        <f t="shared" si="10"/>
        <v>#DIV/0!</v>
      </c>
      <c r="AN20" s="53">
        <v>0</v>
      </c>
      <c r="AO20" s="51">
        <v>0</v>
      </c>
      <c r="AP20" s="47" t="e">
        <f t="shared" si="11"/>
        <v>#DIV/0!</v>
      </c>
    </row>
    <row r="21" spans="1:42" s="3" customFormat="1" ht="30.75" customHeight="1">
      <c r="A21" s="14">
        <v>15</v>
      </c>
      <c r="B21" s="50" t="s">
        <v>19</v>
      </c>
      <c r="C21" s="48">
        <f t="shared" si="12"/>
        <v>105971098.74</v>
      </c>
      <c r="D21" s="48">
        <f t="shared" si="13"/>
        <v>57914014.22</v>
      </c>
      <c r="E21" s="15"/>
      <c r="F21" s="15"/>
      <c r="G21" s="36">
        <f t="shared" si="4"/>
        <v>54.65076318788766</v>
      </c>
      <c r="H21" s="28">
        <v>16374000</v>
      </c>
      <c r="I21" s="28">
        <v>16374000</v>
      </c>
      <c r="J21" s="28"/>
      <c r="K21" s="28"/>
      <c r="L21" s="37">
        <f t="shared" si="5"/>
        <v>100</v>
      </c>
      <c r="M21" s="28">
        <v>0</v>
      </c>
      <c r="N21" s="28">
        <v>0</v>
      </c>
      <c r="O21" s="35" t="e">
        <f t="shared" si="14"/>
        <v>#DIV/0!</v>
      </c>
      <c r="P21" s="28">
        <v>1574400</v>
      </c>
      <c r="Q21" s="28">
        <v>1574400</v>
      </c>
      <c r="R21" s="35">
        <f t="shared" si="1"/>
        <v>100</v>
      </c>
      <c r="S21" s="28">
        <v>0</v>
      </c>
      <c r="T21" s="28">
        <v>0</v>
      </c>
      <c r="U21" s="38" t="e">
        <f t="shared" si="2"/>
        <v>#DIV/0!</v>
      </c>
      <c r="V21" s="28">
        <v>0</v>
      </c>
      <c r="W21" s="28">
        <v>0</v>
      </c>
      <c r="X21" s="35" t="e">
        <f t="shared" si="6"/>
        <v>#DIV/0!</v>
      </c>
      <c r="Y21" s="56">
        <v>77946290.62</v>
      </c>
      <c r="Z21" s="29">
        <v>31242786.1</v>
      </c>
      <c r="AA21" s="40">
        <f t="shared" si="7"/>
        <v>40.08245402249265</v>
      </c>
      <c r="AB21" s="28">
        <v>4392958.1</v>
      </c>
      <c r="AC21" s="28">
        <v>4392930.4</v>
      </c>
      <c r="AD21" s="38">
        <f t="shared" si="8"/>
        <v>99.9993694453858</v>
      </c>
      <c r="AE21" s="51">
        <v>0</v>
      </c>
      <c r="AF21" s="51">
        <v>0</v>
      </c>
      <c r="AG21" s="44" t="e">
        <f t="shared" si="3"/>
        <v>#DIV/0!</v>
      </c>
      <c r="AH21" s="59"/>
      <c r="AI21" s="59"/>
      <c r="AJ21" s="46" t="e">
        <f t="shared" si="9"/>
        <v>#DIV/0!</v>
      </c>
      <c r="AK21" s="55"/>
      <c r="AL21" s="55"/>
      <c r="AM21" s="46" t="e">
        <f t="shared" si="10"/>
        <v>#DIV/0!</v>
      </c>
      <c r="AN21" s="54">
        <v>5683450.02</v>
      </c>
      <c r="AO21" s="21">
        <v>4329897.72</v>
      </c>
      <c r="AP21" s="47">
        <f t="shared" si="11"/>
        <v>76.18431946728019</v>
      </c>
    </row>
    <row r="22" spans="1:42" s="3" customFormat="1" ht="30.75" customHeight="1">
      <c r="A22" s="14">
        <v>16</v>
      </c>
      <c r="B22" s="50" t="s">
        <v>20</v>
      </c>
      <c r="C22" s="48">
        <f t="shared" si="12"/>
        <v>6575911.540000001</v>
      </c>
      <c r="D22" s="48">
        <f t="shared" si="13"/>
        <v>6575845.540000001</v>
      </c>
      <c r="E22" s="15"/>
      <c r="F22" s="15"/>
      <c r="G22" s="36">
        <f>D22/C22*100</f>
        <v>99.99899633686374</v>
      </c>
      <c r="H22" s="51">
        <v>1632600</v>
      </c>
      <c r="I22" s="51">
        <v>1632600</v>
      </c>
      <c r="J22" s="28"/>
      <c r="K22" s="28"/>
      <c r="L22" s="37">
        <f t="shared" si="5"/>
        <v>100</v>
      </c>
      <c r="M22" s="51">
        <v>0</v>
      </c>
      <c r="N22" s="51">
        <v>0</v>
      </c>
      <c r="O22" s="35" t="e">
        <f t="shared" si="14"/>
        <v>#DIV/0!</v>
      </c>
      <c r="P22" s="51">
        <v>702800</v>
      </c>
      <c r="Q22" s="51">
        <v>702800</v>
      </c>
      <c r="R22" s="35">
        <f t="shared" si="1"/>
        <v>100</v>
      </c>
      <c r="S22" s="28">
        <v>0</v>
      </c>
      <c r="T22" s="28">
        <v>0</v>
      </c>
      <c r="U22" s="38" t="e">
        <f t="shared" si="2"/>
        <v>#DIV/0!</v>
      </c>
      <c r="V22" s="28">
        <v>0</v>
      </c>
      <c r="W22" s="28">
        <v>0</v>
      </c>
      <c r="X22" s="35" t="e">
        <f t="shared" si="6"/>
        <v>#DIV/0!</v>
      </c>
      <c r="Y22" s="51">
        <v>2579755.39</v>
      </c>
      <c r="Z22" s="51">
        <v>2579689.39</v>
      </c>
      <c r="AA22" s="40">
        <f t="shared" si="7"/>
        <v>99.99744161790471</v>
      </c>
      <c r="AB22" s="51">
        <v>70</v>
      </c>
      <c r="AC22" s="51">
        <v>70</v>
      </c>
      <c r="AD22" s="38">
        <f t="shared" si="8"/>
        <v>100</v>
      </c>
      <c r="AE22" s="51">
        <v>99846</v>
      </c>
      <c r="AF22" s="51">
        <v>99846</v>
      </c>
      <c r="AG22" s="44">
        <f t="shared" si="3"/>
        <v>100</v>
      </c>
      <c r="AH22" s="59">
        <v>1560840.15</v>
      </c>
      <c r="AI22" s="59">
        <v>1560840.15</v>
      </c>
      <c r="AJ22" s="46">
        <f t="shared" si="9"/>
        <v>100</v>
      </c>
      <c r="AK22" s="55"/>
      <c r="AL22" s="55"/>
      <c r="AM22" s="46" t="e">
        <f t="shared" si="10"/>
        <v>#DIV/0!</v>
      </c>
      <c r="AN22" s="53">
        <v>0</v>
      </c>
      <c r="AO22" s="51">
        <v>0</v>
      </c>
      <c r="AP22" s="47" t="e">
        <f t="shared" si="11"/>
        <v>#DIV/0!</v>
      </c>
    </row>
    <row r="23" spans="1:42" s="3" customFormat="1" ht="36" customHeight="1">
      <c r="A23" s="14">
        <v>17</v>
      </c>
      <c r="B23" s="50" t="s">
        <v>21</v>
      </c>
      <c r="C23" s="48">
        <f t="shared" si="12"/>
        <v>27812259.760000005</v>
      </c>
      <c r="D23" s="48">
        <f t="shared" si="13"/>
        <v>24870868.240000002</v>
      </c>
      <c r="E23" s="15"/>
      <c r="F23" s="15"/>
      <c r="G23" s="36">
        <f t="shared" si="4"/>
        <v>89.42411891237131</v>
      </c>
      <c r="H23" s="51">
        <v>5000200</v>
      </c>
      <c r="I23" s="51">
        <v>5000200</v>
      </c>
      <c r="J23" s="28"/>
      <c r="K23" s="28"/>
      <c r="L23" s="37">
        <f t="shared" si="5"/>
        <v>100</v>
      </c>
      <c r="M23" s="51">
        <v>0</v>
      </c>
      <c r="N23" s="51">
        <v>0</v>
      </c>
      <c r="O23" s="35" t="e">
        <f t="shared" si="14"/>
        <v>#DIV/0!</v>
      </c>
      <c r="P23" s="51">
        <v>2384483</v>
      </c>
      <c r="Q23" s="51">
        <v>2384483</v>
      </c>
      <c r="R23" s="35">
        <f t="shared" si="1"/>
        <v>100</v>
      </c>
      <c r="S23" s="51">
        <v>0</v>
      </c>
      <c r="T23" s="51">
        <v>0</v>
      </c>
      <c r="U23" s="38" t="e">
        <f t="shared" si="2"/>
        <v>#DIV/0!</v>
      </c>
      <c r="V23" s="28">
        <v>11417974.41</v>
      </c>
      <c r="W23" s="28">
        <v>11417974.41</v>
      </c>
      <c r="X23" s="35">
        <f t="shared" si="6"/>
        <v>100</v>
      </c>
      <c r="Y23" s="51">
        <v>7080856.96</v>
      </c>
      <c r="Z23" s="51">
        <v>4139465.44</v>
      </c>
      <c r="AA23" s="40">
        <f t="shared" si="7"/>
        <v>58.45995002277239</v>
      </c>
      <c r="AB23" s="51">
        <v>7296.3</v>
      </c>
      <c r="AC23" s="51">
        <v>7296.3</v>
      </c>
      <c r="AD23" s="38">
        <f t="shared" si="8"/>
        <v>100</v>
      </c>
      <c r="AE23" s="51">
        <v>242740.17</v>
      </c>
      <c r="AF23" s="51">
        <v>242740.17</v>
      </c>
      <c r="AG23" s="44">
        <f t="shared" si="3"/>
        <v>100</v>
      </c>
      <c r="AH23" s="59">
        <v>1678708.92</v>
      </c>
      <c r="AI23" s="59">
        <v>1678708.92</v>
      </c>
      <c r="AJ23" s="46">
        <f t="shared" si="9"/>
        <v>100</v>
      </c>
      <c r="AK23" s="55"/>
      <c r="AL23" s="55"/>
      <c r="AM23" s="46" t="e">
        <f t="shared" si="10"/>
        <v>#DIV/0!</v>
      </c>
      <c r="AN23" s="53">
        <v>0</v>
      </c>
      <c r="AO23" s="51">
        <v>0</v>
      </c>
      <c r="AP23" s="47" t="e">
        <f t="shared" si="11"/>
        <v>#DIV/0!</v>
      </c>
    </row>
    <row r="24" spans="2:42" s="6" customFormat="1" ht="36" customHeight="1">
      <c r="B24" s="6" t="s">
        <v>0</v>
      </c>
      <c r="C24" s="7">
        <f>H24+M24+P24+S24+V24+Y24+AB24+AE24+AH24+AN24+AK24</f>
        <v>304975931.85999995</v>
      </c>
      <c r="D24" s="7">
        <f>I24+N24+Q24+T24+W24+Z24+AC24+AF24+AI24+AO24+AL24</f>
        <v>221629137.59</v>
      </c>
      <c r="E24" s="7">
        <f aca="true" t="shared" si="15" ref="E24:K24">SUM(E7:E23)</f>
        <v>0</v>
      </c>
      <c r="F24" s="7">
        <f t="shared" si="15"/>
        <v>0</v>
      </c>
      <c r="G24" s="8">
        <f t="shared" si="4"/>
        <v>72.67102562432352</v>
      </c>
      <c r="H24" s="31">
        <f t="shared" si="15"/>
        <v>57505000</v>
      </c>
      <c r="I24" s="31">
        <f t="shared" si="15"/>
        <v>57505000</v>
      </c>
      <c r="J24" s="31">
        <f t="shared" si="15"/>
        <v>0</v>
      </c>
      <c r="K24" s="31">
        <f t="shared" si="15"/>
        <v>0</v>
      </c>
      <c r="L24" s="32">
        <f>I24/H24*100</f>
        <v>100</v>
      </c>
      <c r="M24" s="31">
        <f>SUM(M7:M23)</f>
        <v>0</v>
      </c>
      <c r="N24" s="31">
        <f>SUM(N7:N23)</f>
        <v>0</v>
      </c>
      <c r="O24" s="33" t="e">
        <f>N24/M24*100</f>
        <v>#DIV/0!</v>
      </c>
      <c r="P24" s="31">
        <f>SUM(P7:P23)</f>
        <v>18397165.9</v>
      </c>
      <c r="Q24" s="31">
        <f>SUM(Q7:Q23)</f>
        <v>18397163.83</v>
      </c>
      <c r="R24" s="31">
        <f t="shared" si="1"/>
        <v>99.99998874826692</v>
      </c>
      <c r="S24" s="31">
        <f>SUM(S7:S23)</f>
        <v>0</v>
      </c>
      <c r="T24" s="31">
        <f>SUM(T7:T23)</f>
        <v>0</v>
      </c>
      <c r="U24" s="32" t="e">
        <f t="shared" si="2"/>
        <v>#DIV/0!</v>
      </c>
      <c r="V24" s="31">
        <f>SUM(V7:V23)</f>
        <v>11417974.41</v>
      </c>
      <c r="W24" s="31">
        <f>W8+W9+W21+W22+W23</f>
        <v>11417974.41</v>
      </c>
      <c r="X24" s="39">
        <f>W24/V24*100</f>
        <v>100</v>
      </c>
      <c r="Y24" s="57">
        <f>SUM(Y7:Y23)</f>
        <v>177605042.02</v>
      </c>
      <c r="Z24" s="57">
        <f>SUM(Z7:Z23)</f>
        <v>95611829.82000001</v>
      </c>
      <c r="AA24" s="41">
        <f>Z24/Y24*100</f>
        <v>53.83396143068574</v>
      </c>
      <c r="AB24" s="31">
        <f>SUM(AB7:AB23)</f>
        <v>4487379.999999999</v>
      </c>
      <c r="AC24" s="31">
        <f>SUM(AC7:AC23)</f>
        <v>4487352.3</v>
      </c>
      <c r="AD24" s="42">
        <f>AC24/AB24*100</f>
        <v>99.9993827132982</v>
      </c>
      <c r="AE24" s="7">
        <f>SUM(AE7:AE23)</f>
        <v>1897099.9999999998</v>
      </c>
      <c r="AF24" s="7">
        <f>SUM(AF7:AF23)</f>
        <v>1897099.9999999998</v>
      </c>
      <c r="AG24" s="45">
        <f t="shared" si="3"/>
        <v>100</v>
      </c>
      <c r="AH24" s="7">
        <f>SUM(AH7:AH23)</f>
        <v>27807819.509999998</v>
      </c>
      <c r="AI24" s="7">
        <f>SUM(AI7:AI23)</f>
        <v>27807819.509999998</v>
      </c>
      <c r="AJ24" s="8">
        <f t="shared" si="9"/>
        <v>100</v>
      </c>
      <c r="AK24" s="7">
        <f>SUM(AK7:AK23)</f>
        <v>175000</v>
      </c>
      <c r="AL24" s="7">
        <f>SUM(AL7:AL23)</f>
        <v>175000</v>
      </c>
      <c r="AM24" s="8">
        <f>AL24/AK24*100</f>
        <v>100</v>
      </c>
      <c r="AN24" s="7">
        <f>SUM(AN7:AN23)</f>
        <v>5683450.02</v>
      </c>
      <c r="AO24" s="7">
        <f>SUM(AO7:AO23)</f>
        <v>4329897.72</v>
      </c>
      <c r="AP24" s="34">
        <f t="shared" si="11"/>
        <v>76.18431946728019</v>
      </c>
    </row>
    <row r="25" spans="1:33" ht="20.25">
      <c r="A25" s="9"/>
      <c r="B25" s="9"/>
      <c r="C25" s="9"/>
      <c r="D25" s="9"/>
      <c r="E25" s="9"/>
      <c r="F25" s="9"/>
      <c r="G25" s="9"/>
      <c r="H25" s="17"/>
      <c r="I25" s="17"/>
      <c r="J25" s="17"/>
      <c r="K25" s="17"/>
      <c r="L25" s="17"/>
      <c r="M25" s="20"/>
      <c r="N25" s="20"/>
      <c r="O25" s="20"/>
      <c r="P25" s="17"/>
      <c r="Q25" s="17"/>
      <c r="R25" s="17"/>
      <c r="S25" s="17"/>
      <c r="T25" s="17"/>
      <c r="U25" s="17"/>
      <c r="V25" s="9"/>
      <c r="W25" s="9"/>
      <c r="X25" s="9"/>
      <c r="Y25" s="9"/>
      <c r="Z25" s="9"/>
      <c r="AA25" s="9"/>
      <c r="AG25" s="14"/>
    </row>
    <row r="26" spans="1:27" ht="20.25">
      <c r="A26" s="9"/>
      <c r="B26" s="9"/>
      <c r="C26" s="9"/>
      <c r="D26" s="9"/>
      <c r="E26" s="9"/>
      <c r="F26" s="9"/>
      <c r="G26" s="9"/>
      <c r="H26" s="17"/>
      <c r="I26" s="17"/>
      <c r="J26" s="17"/>
      <c r="K26" s="17"/>
      <c r="L26" s="17"/>
      <c r="M26" s="20"/>
      <c r="N26" s="20"/>
      <c r="O26" s="20"/>
      <c r="P26" s="17"/>
      <c r="Q26" s="17"/>
      <c r="R26" s="17"/>
      <c r="S26" s="17"/>
      <c r="T26" s="17"/>
      <c r="U26" s="17"/>
      <c r="V26" s="9"/>
      <c r="W26" s="9"/>
      <c r="X26" s="9"/>
      <c r="Y26" s="9"/>
      <c r="Z26" s="9"/>
      <c r="AA26" s="9"/>
    </row>
    <row r="27" spans="1:27" ht="20.25">
      <c r="A27" s="9"/>
      <c r="B27" s="9"/>
      <c r="C27" s="16"/>
      <c r="D27" s="16"/>
      <c r="E27" s="9"/>
      <c r="F27" s="9"/>
      <c r="G27" s="9"/>
      <c r="H27" s="17"/>
      <c r="I27" s="17"/>
      <c r="J27" s="17"/>
      <c r="K27" s="17"/>
      <c r="L27" s="17"/>
      <c r="M27" s="20"/>
      <c r="N27" s="20"/>
      <c r="O27" s="20"/>
      <c r="P27" s="17"/>
      <c r="Q27" s="17"/>
      <c r="R27" s="17"/>
      <c r="S27" s="17"/>
      <c r="T27" s="17"/>
      <c r="U27" s="17"/>
      <c r="V27" s="9"/>
      <c r="W27" s="9"/>
      <c r="X27" s="9"/>
      <c r="Y27" s="9"/>
      <c r="Z27" s="9"/>
      <c r="AA27" s="9"/>
    </row>
    <row r="28" spans="1:27" ht="20.25">
      <c r="A28" s="9"/>
      <c r="B28" s="9"/>
      <c r="C28" s="16"/>
      <c r="D28" s="9"/>
      <c r="E28" s="9"/>
      <c r="F28" s="9"/>
      <c r="G28" s="9"/>
      <c r="H28" s="17"/>
      <c r="I28" s="17"/>
      <c r="J28" s="17"/>
      <c r="K28" s="17"/>
      <c r="L28" s="17"/>
      <c r="M28" s="20"/>
      <c r="N28" s="20"/>
      <c r="O28" s="20"/>
      <c r="P28" s="17"/>
      <c r="Q28" s="17"/>
      <c r="R28" s="17"/>
      <c r="S28" s="17"/>
      <c r="T28" s="17"/>
      <c r="U28" s="17"/>
      <c r="V28" s="9"/>
      <c r="W28" s="9"/>
      <c r="X28" s="9"/>
      <c r="Y28" s="9"/>
      <c r="Z28" s="9"/>
      <c r="AA28" s="9"/>
    </row>
    <row r="29" ht="26.25">
      <c r="D29" s="49"/>
    </row>
  </sheetData>
  <sheetProtection/>
  <mergeCells count="20">
    <mergeCell ref="T2:X2"/>
    <mergeCell ref="AL2:AP2"/>
    <mergeCell ref="H3:I3"/>
    <mergeCell ref="H5:L5"/>
    <mergeCell ref="B2:R2"/>
    <mergeCell ref="AH5:AJ5"/>
    <mergeCell ref="AE5:AG5"/>
    <mergeCell ref="H4:AG4"/>
    <mergeCell ref="AH4:AP4"/>
    <mergeCell ref="AN5:AP5"/>
    <mergeCell ref="AK5:AM5"/>
    <mergeCell ref="A4:A5"/>
    <mergeCell ref="B4:B5"/>
    <mergeCell ref="C4:G5"/>
    <mergeCell ref="AB5:AD5"/>
    <mergeCell ref="V5:X5"/>
    <mergeCell ref="Y5:AA5"/>
    <mergeCell ref="P5:R5"/>
    <mergeCell ref="S5:U5"/>
    <mergeCell ref="M5:O5"/>
  </mergeCells>
  <printOptions/>
  <pageMargins left="0.3937007874015748" right="0.1968503937007874" top="0.1968503937007874" bottom="0.1968503937007874" header="0.5118110236220472" footer="0.5118110236220472"/>
  <pageSetup fitToWidth="2" fitToHeight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Romashenko</dc:creator>
  <cp:keywords/>
  <dc:description/>
  <cp:lastModifiedBy>User</cp:lastModifiedBy>
  <cp:lastPrinted>2023-04-19T15:00:00Z</cp:lastPrinted>
  <dcterms:created xsi:type="dcterms:W3CDTF">2006-02-15T09:27:16Z</dcterms:created>
  <dcterms:modified xsi:type="dcterms:W3CDTF">2023-04-19T15:06:04Z</dcterms:modified>
  <cp:category/>
  <cp:version/>
  <cp:contentType/>
  <cp:contentStatus/>
</cp:coreProperties>
</file>