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6" sheetId="1" r:id="rId1"/>
  </sheets>
  <definedNames>
    <definedName name="_xlnm.Print_Titles" localSheetId="0">'стр.1_6'!$6:$8</definedName>
    <definedName name="_xlnm.Print_Area" localSheetId="0">'стр.1_6'!$A$1:$L$205</definedName>
  </definedNames>
  <calcPr fullCalcOnLoad="1"/>
</workbook>
</file>

<file path=xl/sharedStrings.xml><?xml version="1.0" encoding="utf-8"?>
<sst xmlns="http://schemas.openxmlformats.org/spreadsheetml/2006/main" count="574" uniqueCount="408">
  <si>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</si>
  <si>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</si>
  <si>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</si>
  <si>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</si>
  <si>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</si>
  <si>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</si>
  <si>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</si>
  <si>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</si>
  <si>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</si>
  <si>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</si>
  <si>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</si>
  <si>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</si>
  <si>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</si>
  <si>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</si>
  <si>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</si>
  <si>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</si>
  <si>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</si>
  <si>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</si>
  <si>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</si>
  <si>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</si>
  <si>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</si>
  <si>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</si>
  <si>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</si>
  <si>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</si>
  <si>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</si>
  <si>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</si>
  <si>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</si>
  <si>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</si>
  <si>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</si>
  <si>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</si>
  <si>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</si>
  <si>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</si>
  <si>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</si>
  <si>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</si>
  <si>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</si>
  <si>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</si>
  <si>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</si>
  <si>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</si>
  <si>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</si>
  <si>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</si>
  <si>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</si>
  <si>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</si>
  <si>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</si>
  <si>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</si>
  <si>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</si>
  <si>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</si>
  <si>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</si>
  <si>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</si>
  <si>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</si>
  <si>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</si>
  <si>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</si>
  <si>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</si>
  <si>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</si>
  <si>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</si>
  <si>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</si>
  <si>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</si>
  <si>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</si>
  <si>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</si>
  <si>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</si>
  <si>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</si>
  <si>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</si>
  <si>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</si>
  <si>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</si>
  <si>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</si>
  <si>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</si>
  <si>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</si>
  <si>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</si>
  <si>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</si>
  <si>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</si>
  <si>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</si>
  <si>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</si>
  <si>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</si>
  <si>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</si>
  <si>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</si>
  <si>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</si>
  <si>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</si>
  <si>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</si>
  <si>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</si>
  <si>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</si>
  <si>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</si>
  <si>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</si>
  <si>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</si>
  <si>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</si>
  <si>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</si>
  <si>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</si>
  <si>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</si>
  <si>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</si>
  <si>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</si>
  <si>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</si>
  <si>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</si>
  <si>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</si>
  <si>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</si>
  <si>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</si>
  <si>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</si>
  <si>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</si>
  <si>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</si>
  <si>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</si>
  <si>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</si>
  <si>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</si>
  <si>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</si>
  <si>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</si>
  <si>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</si>
  <si>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</si>
  <si>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</si>
  <si>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</si>
  <si>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</si>
  <si>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</si>
  <si>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</si>
  <si>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</si>
  <si>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</si>
  <si>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</si>
  <si>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</si>
  <si>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</si>
  <si>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</si>
  <si>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</si>
  <si>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</si>
  <si>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</si>
  <si>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</si>
  <si>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</si>
  <si>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</si>
  <si>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</si>
  <si>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</si>
  <si>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</si>
  <si>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</si>
  <si>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</si>
  <si>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</si>
  <si>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</si>
  <si>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</si>
  <si>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</si>
  <si>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</si>
  <si>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</si>
  <si>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</si>
  <si>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</si>
  <si>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</si>
  <si>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</si>
  <si>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</si>
  <si>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</si>
  <si>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</si>
  <si>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</si>
  <si>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</si>
  <si>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</si>
  <si>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</si>
  <si>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</si>
  <si>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</si>
  <si>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</si>
  <si>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</si>
  <si>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</si>
  <si>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</si>
  <si>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</si>
  <si>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</si>
  <si>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</si>
  <si>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</si>
  <si>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</si>
  <si>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</si>
  <si>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</si>
  <si>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</si>
  <si>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</si>
  <si>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</si>
  <si>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</si>
  <si>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</si>
  <si>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</si>
  <si>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</si>
  <si>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</si>
  <si>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</si>
  <si>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</si>
  <si>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</si>
  <si>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</si>
  <si>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</si>
  <si>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</si>
  <si>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</si>
  <si>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</si>
  <si>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</si>
  <si>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</si>
  <si>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</si>
  <si>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</si>
  <si>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</si>
  <si>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</si>
  <si>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</si>
  <si>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</si>
  <si>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</si>
  <si>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</si>
  <si>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</si>
  <si>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</si>
  <si>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</si>
  <si>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</si>
  <si>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</si>
  <si>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</si>
  <si>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</si>
  <si>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</si>
  <si>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</si>
  <si>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</si>
  <si>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</si>
  <si>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</si>
  <si>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</si>
  <si>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</si>
  <si>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</si>
  <si>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</si>
  <si>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</si>
  <si>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</si>
  <si>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</si>
  <si>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</si>
  <si>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</si>
  <si>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</si>
  <si>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</si>
  <si>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</si>
  <si>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</si>
  <si>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</si>
  <si>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</si>
  <si>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</si>
  <si>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</si>
  <si>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</si>
  <si>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</si>
  <si>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</si>
  <si>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</si>
  <si>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</si>
  <si>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</si>
  <si>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</si>
  <si>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</si>
  <si>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</si>
  <si>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</si>
  <si>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</si>
  <si>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</si>
  <si>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</si>
  <si>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</si>
  <si>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</si>
  <si>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</si>
  <si>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</si>
  <si>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</si>
  <si>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</si>
  <si>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</si>
  <si>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</si>
  <si>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</si>
  <si>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</si>
  <si>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</si>
  <si>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</si>
  <si>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</si>
  <si>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</si>
  <si>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</si>
  <si>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</si>
  <si>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</si>
  <si>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</si>
  <si>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</si>
  <si>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</si>
  <si>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</si>
  <si>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</si>
  <si>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</si>
  <si>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</si>
  <si>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</si>
  <si>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</si>
  <si>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</si>
  <si>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</si>
  <si>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</si>
  <si>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</si>
  <si>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</si>
  <si>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</si>
  <si>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</si>
  <si>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</si>
  <si>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</si>
  <si>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</si>
  <si>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</si>
  <si>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</si>
  <si>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</si>
  <si>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</si>
  <si>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</si>
  <si>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</si>
  <si>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</si>
  <si>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</si>
  <si>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</si>
  <si>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</si>
  <si>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</si>
  <si>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</si>
  <si>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</si>
  <si>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</si>
  <si>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</si>
  <si>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</si>
  <si>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</si>
  <si>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</si>
  <si>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</si>
  <si>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</si>
  <si>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</si>
  <si>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</si>
  <si>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</si>
  <si>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</si>
  <si>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</si>
  <si>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</si>
  <si>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</si>
  <si>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</si>
  <si>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</si>
  <si>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Название субъекта Российской Федерации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</si>
  <si>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</si>
  <si>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</si>
  <si>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</si>
  <si>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</si>
  <si>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</si>
  <si>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</si>
  <si>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</si>
  <si>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</si>
  <si>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</si>
  <si>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</si>
  <si>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</si>
  <si>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</si>
  <si>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</si>
  <si>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</si>
  <si>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</si>
  <si>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</si>
  <si>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</si>
  <si>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</si>
  <si>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</si>
  <si>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</si>
  <si>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</si>
  <si>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</si>
  <si>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</si>
  <si>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</si>
  <si>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</si>
  <si>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</si>
  <si>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</si>
  <si>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</si>
  <si>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</si>
  <si>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</si>
  <si>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</si>
  <si>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</si>
  <si>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</si>
  <si>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</si>
  <si>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</si>
  <si>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</si>
  <si>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</si>
  <si>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</si>
  <si>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</si>
  <si>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</si>
  <si>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</si>
  <si>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</si>
  <si>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</si>
  <si>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</si>
  <si>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</si>
  <si>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</si>
  <si>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</si>
  <si>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</si>
  <si>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</si>
  <si>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</si>
  <si>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</si>
  <si>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</si>
  <si>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</si>
  <si>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</si>
  <si>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</si>
  <si>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</si>
  <si>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</si>
  <si>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</si>
  <si>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</si>
  <si>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</si>
  <si>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</si>
  <si>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</si>
  <si>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</si>
  <si>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</si>
  <si>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</si>
  <si>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</si>
  <si>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</si>
  <si>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</si>
  <si>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</si>
  <si>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</si>
  <si>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</si>
  <si>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</si>
  <si>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</si>
  <si>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</si>
  <si>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</si>
  <si>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</si>
  <si>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</si>
  <si>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</si>
  <si>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</si>
  <si>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</si>
  <si>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</si>
  <si>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</si>
  <si>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</si>
  <si>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</si>
  <si>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</si>
  <si>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</si>
  <si>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</si>
  <si>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</si>
  <si>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</si>
  <si>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</si>
  <si>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</si>
  <si>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</si>
  <si>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</si>
  <si>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</si>
  <si>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</si>
  <si>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</si>
  <si>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</si>
  <si>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</si>
  <si>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</si>
  <si>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</si>
  <si>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</si>
  <si>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</si>
  <si>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</si>
  <si>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</si>
  <si>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</si>
  <si>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</si>
  <si>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</si>
  <si>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</si>
  <si>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</si>
  <si>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</si>
  <si>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</si>
  <si>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</si>
  <si>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</si>
  <si>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</si>
  <si>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</si>
  <si>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</si>
  <si>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</si>
  <si>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Яльчикский муниципальный округ Чувашской Республики</t>
  </si>
  <si>
    <t>ПРОЕКТ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</si>
</sst>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79" fontId="9" fillId="0" borderId="12" xfId="0" applyNumberFormat="1" applyFont="1" applyFill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center" vertical="center"/>
    </xf>
    <xf numFmtId="179" fontId="7" fillId="0" borderId="15" xfId="0" applyNumberFormat="1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/>
    </xf>
    <xf numFmtId="179" fontId="7" fillId="0" borderId="17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2" fontId="11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view="pageBreakPreview" zoomScale="115" zoomScaleNormal="200" zoomScaleSheetLayoutView="115" zoomScalePageLayoutView="0" workbookViewId="0" topLeftCell="A1">
      <selection activeCell="N6" sqref="N6"/>
    </sheetView>
  </sheetViews>
  <sheetFormatPr defaultColWidth="9.00390625" defaultRowHeight="12.75"/>
  <cols>
    <col min="1" max="1" width="5.375" style="21" bestFit="1" customWidth="1"/>
    <col min="2" max="2" width="35.125" style="18" customWidth="1"/>
    <col min="3" max="3" width="18.875" style="18" customWidth="1"/>
    <col min="4" max="4" width="5.875" style="18" bestFit="1" customWidth="1"/>
    <col min="5" max="5" width="5.75390625" style="18" customWidth="1"/>
    <col min="6" max="6" width="6.75390625" style="18" customWidth="1"/>
    <col min="7" max="7" width="9.75390625" style="18" customWidth="1"/>
    <col min="8" max="8" width="6.375" style="18" bestFit="1" customWidth="1"/>
    <col min="9" max="9" width="9.75390625" style="18" customWidth="1"/>
    <col min="10" max="10" width="6.375" style="18" bestFit="1" customWidth="1"/>
    <col min="11" max="11" width="9.75390625" style="18" customWidth="1"/>
    <col min="12" max="12" width="6.375" style="18" bestFit="1" customWidth="1"/>
    <col min="13" max="16384" width="9.125" style="18" customWidth="1"/>
  </cols>
  <sheetData>
    <row r="1" spans="1:12" s="3" customFormat="1" ht="20.25" customHeight="1">
      <c r="A1" s="20"/>
      <c r="J1" s="58" t="s">
        <v>407</v>
      </c>
      <c r="K1" s="59"/>
      <c r="L1" s="59"/>
    </row>
    <row r="2" spans="1:12" s="4" customFormat="1" ht="24.75" customHeight="1">
      <c r="A2" s="53" t="s">
        <v>287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" customFormat="1" ht="16.5" customHeight="1">
      <c r="A3" s="51" t="s">
        <v>406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6" customFormat="1" ht="8.25" customHeight="1">
      <c r="A4" s="55" t="s">
        <v>288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="3" customFormat="1" ht="6" customHeight="1">
      <c r="A5" s="20"/>
    </row>
    <row r="6" spans="1:12" s="2" customFormat="1" ht="21" customHeight="1">
      <c r="A6" s="19"/>
      <c r="B6" s="31"/>
      <c r="C6" s="31"/>
      <c r="D6" s="8" t="s">
        <v>2</v>
      </c>
      <c r="E6" s="8" t="s">
        <v>2</v>
      </c>
      <c r="F6" s="9" t="s">
        <v>3</v>
      </c>
      <c r="G6" s="56" t="s">
        <v>7</v>
      </c>
      <c r="H6" s="56"/>
      <c r="I6" s="56"/>
      <c r="J6" s="56"/>
      <c r="K6" s="56"/>
      <c r="L6" s="56"/>
    </row>
    <row r="7" spans="1:12" s="2" customFormat="1" ht="10.5">
      <c r="A7" s="19"/>
      <c r="B7" s="31" t="s">
        <v>0</v>
      </c>
      <c r="C7" s="31" t="s">
        <v>1</v>
      </c>
      <c r="D7" s="56">
        <v>2021</v>
      </c>
      <c r="E7" s="56">
        <v>2022</v>
      </c>
      <c r="F7" s="56">
        <v>2023</v>
      </c>
      <c r="G7" s="56">
        <v>2024</v>
      </c>
      <c r="H7" s="56"/>
      <c r="I7" s="56">
        <v>2025</v>
      </c>
      <c r="J7" s="56"/>
      <c r="K7" s="56">
        <v>2026</v>
      </c>
      <c r="L7" s="56"/>
    </row>
    <row r="8" spans="1:12" s="2" customFormat="1" ht="12" customHeight="1">
      <c r="A8" s="19"/>
      <c r="B8" s="31"/>
      <c r="C8" s="31"/>
      <c r="D8" s="57"/>
      <c r="E8" s="57"/>
      <c r="F8" s="57"/>
      <c r="G8" s="8" t="s">
        <v>4</v>
      </c>
      <c r="H8" s="25" t="s">
        <v>308</v>
      </c>
      <c r="I8" s="8" t="s">
        <v>4</v>
      </c>
      <c r="J8" s="25" t="s">
        <v>308</v>
      </c>
      <c r="K8" s="8" t="s">
        <v>4</v>
      </c>
      <c r="L8" s="25" t="s">
        <v>308</v>
      </c>
    </row>
    <row r="9" spans="1:12" s="2" customFormat="1" ht="12" customHeight="1">
      <c r="A9" s="19"/>
      <c r="B9" s="31"/>
      <c r="C9" s="31"/>
      <c r="D9" s="57"/>
      <c r="E9" s="57"/>
      <c r="F9" s="57"/>
      <c r="G9" s="8" t="s">
        <v>5</v>
      </c>
      <c r="H9" s="25" t="s">
        <v>6</v>
      </c>
      <c r="I9" s="8" t="s">
        <v>5</v>
      </c>
      <c r="J9" s="25" t="s">
        <v>6</v>
      </c>
      <c r="K9" s="8" t="s">
        <v>5</v>
      </c>
      <c r="L9" s="25" t="s">
        <v>6</v>
      </c>
    </row>
    <row r="10" spans="1:12" s="2" customFormat="1" ht="10.5">
      <c r="A10" s="26"/>
      <c r="B10" s="27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s="2" customFormat="1" ht="10.5">
      <c r="A11" s="19" t="s">
        <v>9</v>
      </c>
      <c r="B11" s="10" t="s">
        <v>10</v>
      </c>
      <c r="C11" s="8" t="s">
        <v>51</v>
      </c>
      <c r="D11" s="8">
        <v>15130</v>
      </c>
      <c r="E11" s="8">
        <v>15450</v>
      </c>
      <c r="F11" s="8">
        <v>15450</v>
      </c>
      <c r="G11" s="8">
        <v>15450</v>
      </c>
      <c r="H11" s="8">
        <v>15450</v>
      </c>
      <c r="I11" s="8">
        <v>15450</v>
      </c>
      <c r="J11" s="8">
        <v>15450</v>
      </c>
      <c r="K11" s="8">
        <v>15450</v>
      </c>
      <c r="L11" s="8">
        <v>15450</v>
      </c>
    </row>
    <row r="12" spans="1:12" s="2" customFormat="1" ht="10.5">
      <c r="A12" s="19" t="s">
        <v>11</v>
      </c>
      <c r="B12" s="10" t="s">
        <v>12</v>
      </c>
      <c r="C12" s="8" t="s">
        <v>51</v>
      </c>
      <c r="D12" s="8">
        <v>14883</v>
      </c>
      <c r="E12" s="8">
        <v>15257</v>
      </c>
      <c r="F12" s="8">
        <v>15257</v>
      </c>
      <c r="G12" s="8">
        <v>15257</v>
      </c>
      <c r="H12" s="8">
        <v>15257</v>
      </c>
      <c r="I12" s="8">
        <v>15257</v>
      </c>
      <c r="J12" s="8">
        <v>15257</v>
      </c>
      <c r="K12" s="8">
        <v>15257</v>
      </c>
      <c r="L12" s="8">
        <v>15257</v>
      </c>
    </row>
    <row r="13" spans="1:12" s="12" customFormat="1" ht="21">
      <c r="A13" s="19" t="s">
        <v>13</v>
      </c>
      <c r="B13" s="11" t="s">
        <v>43</v>
      </c>
      <c r="C13" s="8" t="s">
        <v>51</v>
      </c>
      <c r="D13" s="8">
        <v>7314</v>
      </c>
      <c r="E13" s="8">
        <v>7499</v>
      </c>
      <c r="F13" s="8">
        <v>7499</v>
      </c>
      <c r="G13" s="8">
        <v>7499</v>
      </c>
      <c r="H13" s="8">
        <v>7499</v>
      </c>
      <c r="I13" s="8">
        <v>7499</v>
      </c>
      <c r="J13" s="8">
        <v>7499</v>
      </c>
      <c r="K13" s="8">
        <v>7499</v>
      </c>
      <c r="L13" s="8">
        <v>7499</v>
      </c>
    </row>
    <row r="14" spans="1:12" s="2" customFormat="1" ht="21">
      <c r="A14" s="19" t="s">
        <v>14</v>
      </c>
      <c r="B14" s="11" t="s">
        <v>54</v>
      </c>
      <c r="C14" s="8" t="s">
        <v>51</v>
      </c>
      <c r="D14" s="8">
        <v>5356</v>
      </c>
      <c r="E14" s="8">
        <v>5490</v>
      </c>
      <c r="F14" s="8">
        <v>5490</v>
      </c>
      <c r="G14" s="8">
        <v>5490</v>
      </c>
      <c r="H14" s="8">
        <v>5490</v>
      </c>
      <c r="I14" s="8">
        <v>5490</v>
      </c>
      <c r="J14" s="8">
        <v>5490</v>
      </c>
      <c r="K14" s="8">
        <v>5490</v>
      </c>
      <c r="L14" s="8">
        <v>5490</v>
      </c>
    </row>
    <row r="15" spans="1:12" s="2" customFormat="1" ht="10.5">
      <c r="A15" s="19" t="s">
        <v>15</v>
      </c>
      <c r="B15" s="10" t="s">
        <v>60</v>
      </c>
      <c r="C15" s="8" t="s">
        <v>52</v>
      </c>
      <c r="D15" s="8"/>
      <c r="E15" s="8"/>
      <c r="F15" s="8"/>
      <c r="G15" s="8"/>
      <c r="H15" s="8"/>
      <c r="I15" s="8"/>
      <c r="J15" s="8"/>
      <c r="K15" s="8"/>
      <c r="L15" s="8"/>
    </row>
    <row r="16" spans="1:12" s="2" customFormat="1" ht="21">
      <c r="A16" s="19" t="s">
        <v>16</v>
      </c>
      <c r="B16" s="10" t="s">
        <v>17</v>
      </c>
      <c r="C16" s="9" t="s">
        <v>53</v>
      </c>
      <c r="D16" s="8">
        <v>7.8</v>
      </c>
      <c r="E16" s="8">
        <v>6.3</v>
      </c>
      <c r="F16" s="8">
        <v>7</v>
      </c>
      <c r="G16" s="8">
        <v>7</v>
      </c>
      <c r="H16" s="8">
        <v>7</v>
      </c>
      <c r="I16" s="8">
        <v>7</v>
      </c>
      <c r="J16" s="8">
        <v>7</v>
      </c>
      <c r="K16" s="8">
        <v>7</v>
      </c>
      <c r="L16" s="8">
        <v>7</v>
      </c>
    </row>
    <row r="17" spans="1:12" s="2" customFormat="1" ht="10.5">
      <c r="A17" s="19" t="s">
        <v>18</v>
      </c>
      <c r="B17" s="10" t="s">
        <v>19</v>
      </c>
      <c r="C17" s="8" t="s">
        <v>55</v>
      </c>
      <c r="D17" s="8"/>
      <c r="E17" s="8"/>
      <c r="F17" s="8"/>
      <c r="G17" s="8"/>
      <c r="H17" s="8"/>
      <c r="I17" s="8"/>
      <c r="J17" s="8"/>
      <c r="K17" s="8"/>
      <c r="L17" s="8"/>
    </row>
    <row r="18" spans="1:12" s="2" customFormat="1" ht="21">
      <c r="A18" s="19" t="s">
        <v>20</v>
      </c>
      <c r="B18" s="10" t="s">
        <v>21</v>
      </c>
      <c r="C18" s="9" t="s">
        <v>56</v>
      </c>
      <c r="D18" s="8">
        <v>28.9</v>
      </c>
      <c r="E18" s="8">
        <v>21.9</v>
      </c>
      <c r="F18" s="8">
        <v>18.1</v>
      </c>
      <c r="G18" s="8">
        <v>18.1</v>
      </c>
      <c r="H18" s="8">
        <v>18.1</v>
      </c>
      <c r="I18" s="8">
        <v>18.1</v>
      </c>
      <c r="J18" s="8">
        <v>18.1</v>
      </c>
      <c r="K18" s="8">
        <v>18.1</v>
      </c>
      <c r="L18" s="8">
        <v>18.1</v>
      </c>
    </row>
    <row r="19" spans="1:12" s="2" customFormat="1" ht="10.5">
      <c r="A19" s="19" t="s">
        <v>22</v>
      </c>
      <c r="B19" s="10" t="s">
        <v>23</v>
      </c>
      <c r="C19" s="8" t="s">
        <v>57</v>
      </c>
      <c r="D19" s="8">
        <v>-21.1</v>
      </c>
      <c r="E19" s="8">
        <v>-15.6</v>
      </c>
      <c r="F19" s="8">
        <v>-11.1</v>
      </c>
      <c r="G19" s="8">
        <v>-11.1</v>
      </c>
      <c r="H19" s="8">
        <v>-11.1</v>
      </c>
      <c r="I19" s="8">
        <v>-11.1</v>
      </c>
      <c r="J19" s="8">
        <v>-11.1</v>
      </c>
      <c r="K19" s="8">
        <v>-11.1</v>
      </c>
      <c r="L19" s="8">
        <v>-11.1</v>
      </c>
    </row>
    <row r="20" spans="1:12" s="2" customFormat="1" ht="10.5">
      <c r="A20" s="19" t="s">
        <v>24</v>
      </c>
      <c r="B20" s="10" t="s">
        <v>25</v>
      </c>
      <c r="C20" s="8" t="s">
        <v>51</v>
      </c>
      <c r="D20" s="8">
        <v>-193</v>
      </c>
      <c r="E20" s="8">
        <v>-160</v>
      </c>
      <c r="F20" s="8">
        <v>-33</v>
      </c>
      <c r="G20" s="8">
        <v>-33</v>
      </c>
      <c r="H20" s="8">
        <v>-33</v>
      </c>
      <c r="I20" s="8">
        <v>-33</v>
      </c>
      <c r="J20" s="8">
        <v>-33</v>
      </c>
      <c r="K20" s="8">
        <v>-33</v>
      </c>
      <c r="L20" s="8">
        <v>-33</v>
      </c>
    </row>
    <row r="21" spans="1:12" s="2" customFormat="1" ht="10.5">
      <c r="A21" s="26"/>
      <c r="B21" s="27" t="s">
        <v>26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s="2" customFormat="1" ht="10.5">
      <c r="A22" s="19" t="s">
        <v>27</v>
      </c>
      <c r="B22" s="10" t="s">
        <v>26</v>
      </c>
      <c r="C22" s="8" t="s">
        <v>291</v>
      </c>
      <c r="D22" s="8"/>
      <c r="E22" s="8"/>
      <c r="F22" s="8"/>
      <c r="G22" s="8"/>
      <c r="H22" s="8"/>
      <c r="I22" s="8"/>
      <c r="J22" s="8"/>
      <c r="K22" s="8"/>
      <c r="L22" s="8"/>
    </row>
    <row r="23" spans="1:12" s="2" customFormat="1" ht="10.5">
      <c r="A23" s="19" t="s">
        <v>28</v>
      </c>
      <c r="B23" s="10" t="s">
        <v>29</v>
      </c>
      <c r="C23" s="8" t="s">
        <v>58</v>
      </c>
      <c r="D23" s="8"/>
      <c r="E23" s="8"/>
      <c r="F23" s="8"/>
      <c r="G23" s="8"/>
      <c r="H23" s="8"/>
      <c r="I23" s="8"/>
      <c r="J23" s="8"/>
      <c r="K23" s="8"/>
      <c r="L23" s="8"/>
    </row>
    <row r="24" spans="1:12" s="2" customFormat="1" ht="10.5">
      <c r="A24" s="19" t="s">
        <v>30</v>
      </c>
      <c r="B24" s="10" t="s">
        <v>31</v>
      </c>
      <c r="C24" s="8" t="s">
        <v>58</v>
      </c>
      <c r="D24" s="8"/>
      <c r="E24" s="8"/>
      <c r="F24" s="8"/>
      <c r="G24" s="8"/>
      <c r="H24" s="8"/>
      <c r="I24" s="8"/>
      <c r="J24" s="8"/>
      <c r="K24" s="8"/>
      <c r="L24" s="8"/>
    </row>
    <row r="25" spans="1:12" s="2" customFormat="1" ht="10.5">
      <c r="A25" s="26"/>
      <c r="B25" s="27" t="s">
        <v>32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s="2" customFormat="1" ht="21">
      <c r="A26" s="19" t="s">
        <v>33</v>
      </c>
      <c r="B26" s="11" t="s">
        <v>34</v>
      </c>
      <c r="C26" s="8" t="s">
        <v>291</v>
      </c>
      <c r="D26" s="8"/>
      <c r="E26" s="8"/>
      <c r="F26" s="8"/>
      <c r="G26" s="8"/>
      <c r="H26" s="8"/>
      <c r="I26" s="8"/>
      <c r="J26" s="8"/>
      <c r="K26" s="8"/>
      <c r="L26" s="8"/>
    </row>
    <row r="27" spans="1:12" s="2" customFormat="1" ht="21">
      <c r="A27" s="19" t="s">
        <v>35</v>
      </c>
      <c r="B27" s="10" t="s">
        <v>36</v>
      </c>
      <c r="C27" s="9" t="s">
        <v>59</v>
      </c>
      <c r="D27" s="8"/>
      <c r="E27" s="8"/>
      <c r="F27" s="8"/>
      <c r="G27" s="8"/>
      <c r="H27" s="8"/>
      <c r="I27" s="8"/>
      <c r="J27" s="8"/>
      <c r="K27" s="8"/>
      <c r="L27" s="8"/>
    </row>
    <row r="28" spans="1:12" s="2" customFormat="1" ht="10.5" customHeight="1">
      <c r="A28" s="19"/>
      <c r="B28" s="13" t="s">
        <v>37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s="2" customFormat="1" ht="21">
      <c r="A29" s="19" t="s">
        <v>38</v>
      </c>
      <c r="B29" s="14" t="s">
        <v>110</v>
      </c>
      <c r="C29" s="9" t="s">
        <v>59</v>
      </c>
      <c r="D29" s="8"/>
      <c r="E29" s="8"/>
      <c r="F29" s="8"/>
      <c r="G29" s="8"/>
      <c r="H29" s="8"/>
      <c r="I29" s="8"/>
      <c r="J29" s="8"/>
      <c r="K29" s="8"/>
      <c r="L29" s="8"/>
    </row>
    <row r="30" spans="1:12" s="2" customFormat="1" ht="21">
      <c r="A30" s="19" t="s">
        <v>39</v>
      </c>
      <c r="B30" s="10" t="s">
        <v>40</v>
      </c>
      <c r="C30" s="9" t="s">
        <v>59</v>
      </c>
      <c r="D30" s="8"/>
      <c r="E30" s="8"/>
      <c r="F30" s="8"/>
      <c r="G30" s="8"/>
      <c r="H30" s="8"/>
      <c r="I30" s="8"/>
      <c r="J30" s="8"/>
      <c r="K30" s="8"/>
      <c r="L30" s="8"/>
    </row>
    <row r="31" spans="1:12" s="2" customFormat="1" ht="21">
      <c r="A31" s="19" t="s">
        <v>41</v>
      </c>
      <c r="B31" s="10" t="s">
        <v>42</v>
      </c>
      <c r="C31" s="9" t="s">
        <v>59</v>
      </c>
      <c r="D31" s="8"/>
      <c r="E31" s="8"/>
      <c r="F31" s="8"/>
      <c r="G31" s="8"/>
      <c r="H31" s="8"/>
      <c r="I31" s="8"/>
      <c r="J31" s="8"/>
      <c r="K31" s="8"/>
      <c r="L31" s="8"/>
    </row>
    <row r="32" spans="1:12" s="2" customFormat="1" ht="21">
      <c r="A32" s="19" t="s">
        <v>44</v>
      </c>
      <c r="B32" s="10" t="s">
        <v>47</v>
      </c>
      <c r="C32" s="9" t="s">
        <v>59</v>
      </c>
      <c r="D32" s="8"/>
      <c r="E32" s="8"/>
      <c r="F32" s="8"/>
      <c r="G32" s="8"/>
      <c r="H32" s="8"/>
      <c r="I32" s="8"/>
      <c r="J32" s="8"/>
      <c r="K32" s="8"/>
      <c r="L32" s="8"/>
    </row>
    <row r="33" spans="1:12" s="2" customFormat="1" ht="21">
      <c r="A33" s="19" t="s">
        <v>45</v>
      </c>
      <c r="B33" s="10" t="s">
        <v>48</v>
      </c>
      <c r="C33" s="9" t="s">
        <v>59</v>
      </c>
      <c r="D33" s="8"/>
      <c r="E33" s="8"/>
      <c r="F33" s="8"/>
      <c r="G33" s="8"/>
      <c r="H33" s="8"/>
      <c r="I33" s="8"/>
      <c r="J33" s="8"/>
      <c r="K33" s="8"/>
      <c r="L33" s="8"/>
    </row>
    <row r="34" spans="1:12" s="2" customFormat="1" ht="21">
      <c r="A34" s="19" t="s">
        <v>46</v>
      </c>
      <c r="B34" s="11" t="s">
        <v>49</v>
      </c>
      <c r="C34" s="9" t="s">
        <v>59</v>
      </c>
      <c r="D34" s="8"/>
      <c r="E34" s="8"/>
      <c r="F34" s="8"/>
      <c r="G34" s="8"/>
      <c r="H34" s="8"/>
      <c r="I34" s="8"/>
      <c r="J34" s="8"/>
      <c r="K34" s="8"/>
      <c r="L34" s="8"/>
    </row>
    <row r="35" spans="1:12" s="2" customFormat="1" ht="21">
      <c r="A35" s="19" t="s">
        <v>50</v>
      </c>
      <c r="B35" s="14" t="s">
        <v>111</v>
      </c>
      <c r="C35" s="9" t="s">
        <v>59</v>
      </c>
      <c r="D35" s="8"/>
      <c r="E35" s="8"/>
      <c r="F35" s="8"/>
      <c r="G35" s="8"/>
      <c r="H35" s="8"/>
      <c r="I35" s="8"/>
      <c r="J35" s="8"/>
      <c r="K35" s="8"/>
      <c r="L35" s="8"/>
    </row>
    <row r="36" spans="1:12" s="2" customFormat="1" ht="21">
      <c r="A36" s="19" t="s">
        <v>61</v>
      </c>
      <c r="B36" s="10" t="s">
        <v>62</v>
      </c>
      <c r="C36" s="9" t="s">
        <v>59</v>
      </c>
      <c r="D36" s="8"/>
      <c r="E36" s="8"/>
      <c r="F36" s="8"/>
      <c r="G36" s="8"/>
      <c r="H36" s="8"/>
      <c r="I36" s="8"/>
      <c r="J36" s="8"/>
      <c r="K36" s="8"/>
      <c r="L36" s="8"/>
    </row>
    <row r="37" spans="1:12" s="2" customFormat="1" ht="21">
      <c r="A37" s="19" t="s">
        <v>63</v>
      </c>
      <c r="B37" s="10" t="s">
        <v>64</v>
      </c>
      <c r="C37" s="9" t="s">
        <v>59</v>
      </c>
      <c r="D37" s="8"/>
      <c r="E37" s="8"/>
      <c r="F37" s="8"/>
      <c r="G37" s="8"/>
      <c r="H37" s="8"/>
      <c r="I37" s="8"/>
      <c r="J37" s="8"/>
      <c r="K37" s="8"/>
      <c r="L37" s="8"/>
    </row>
    <row r="38" spans="1:12" s="2" customFormat="1" ht="21">
      <c r="A38" s="19" t="s">
        <v>65</v>
      </c>
      <c r="B38" s="10" t="s">
        <v>66</v>
      </c>
      <c r="C38" s="9" t="s">
        <v>59</v>
      </c>
      <c r="D38" s="8"/>
      <c r="E38" s="8"/>
      <c r="F38" s="8"/>
      <c r="G38" s="8"/>
      <c r="H38" s="8"/>
      <c r="I38" s="8"/>
      <c r="J38" s="8"/>
      <c r="K38" s="8"/>
      <c r="L38" s="8"/>
    </row>
    <row r="39" spans="1:12" s="2" customFormat="1" ht="21">
      <c r="A39" s="19" t="s">
        <v>67</v>
      </c>
      <c r="B39" s="10" t="s">
        <v>68</v>
      </c>
      <c r="C39" s="9" t="s">
        <v>59</v>
      </c>
      <c r="D39" s="8"/>
      <c r="E39" s="8"/>
      <c r="F39" s="8"/>
      <c r="G39" s="8"/>
      <c r="H39" s="8"/>
      <c r="I39" s="8"/>
      <c r="J39" s="8"/>
      <c r="K39" s="8"/>
      <c r="L39" s="8"/>
    </row>
    <row r="40" spans="1:12" s="2" customFormat="1" ht="21">
      <c r="A40" s="19" t="s">
        <v>69</v>
      </c>
      <c r="B40" s="10" t="s">
        <v>70</v>
      </c>
      <c r="C40" s="9" t="s">
        <v>59</v>
      </c>
      <c r="D40" s="8"/>
      <c r="E40" s="8"/>
      <c r="F40" s="8"/>
      <c r="G40" s="8"/>
      <c r="H40" s="8"/>
      <c r="I40" s="8"/>
      <c r="J40" s="8"/>
      <c r="K40" s="8"/>
      <c r="L40" s="8"/>
    </row>
    <row r="41" spans="1:12" s="2" customFormat="1" ht="21">
      <c r="A41" s="19" t="s">
        <v>71</v>
      </c>
      <c r="B41" s="10" t="s">
        <v>72</v>
      </c>
      <c r="C41" s="9" t="s">
        <v>59</v>
      </c>
      <c r="D41" s="8"/>
      <c r="E41" s="8"/>
      <c r="F41" s="8"/>
      <c r="G41" s="8"/>
      <c r="H41" s="8"/>
      <c r="I41" s="8"/>
      <c r="J41" s="8"/>
      <c r="K41" s="8"/>
      <c r="L41" s="8"/>
    </row>
    <row r="42" spans="1:12" s="2" customFormat="1" ht="31.5">
      <c r="A42" s="19" t="s">
        <v>73</v>
      </c>
      <c r="B42" s="11" t="s">
        <v>74</v>
      </c>
      <c r="C42" s="9" t="s">
        <v>59</v>
      </c>
      <c r="D42" s="8"/>
      <c r="E42" s="8"/>
      <c r="F42" s="8"/>
      <c r="G42" s="8"/>
      <c r="H42" s="8"/>
      <c r="I42" s="8"/>
      <c r="J42" s="8"/>
      <c r="K42" s="8"/>
      <c r="L42" s="8"/>
    </row>
    <row r="43" spans="1:12" s="2" customFormat="1" ht="21">
      <c r="A43" s="19" t="s">
        <v>75</v>
      </c>
      <c r="B43" s="10" t="s">
        <v>76</v>
      </c>
      <c r="C43" s="9" t="s">
        <v>59</v>
      </c>
      <c r="D43" s="8"/>
      <c r="E43" s="8"/>
      <c r="F43" s="8"/>
      <c r="G43" s="8"/>
      <c r="H43" s="8"/>
      <c r="I43" s="8"/>
      <c r="J43" s="8"/>
      <c r="K43" s="8"/>
      <c r="L43" s="8"/>
    </row>
    <row r="44" spans="1:12" s="2" customFormat="1" ht="21">
      <c r="A44" s="19" t="s">
        <v>77</v>
      </c>
      <c r="B44" s="11" t="s">
        <v>78</v>
      </c>
      <c r="C44" s="9" t="s">
        <v>59</v>
      </c>
      <c r="D44" s="8"/>
      <c r="E44" s="8"/>
      <c r="F44" s="8"/>
      <c r="G44" s="8"/>
      <c r="H44" s="8"/>
      <c r="I44" s="8"/>
      <c r="J44" s="8"/>
      <c r="K44" s="8"/>
      <c r="L44" s="8"/>
    </row>
    <row r="45" spans="1:12" s="2" customFormat="1" ht="21">
      <c r="A45" s="19" t="s">
        <v>79</v>
      </c>
      <c r="B45" s="10" t="s">
        <v>80</v>
      </c>
      <c r="C45" s="9" t="s">
        <v>59</v>
      </c>
      <c r="D45" s="8"/>
      <c r="E45" s="8"/>
      <c r="F45" s="8"/>
      <c r="G45" s="8"/>
      <c r="H45" s="8"/>
      <c r="I45" s="8"/>
      <c r="J45" s="8"/>
      <c r="K45" s="8"/>
      <c r="L45" s="8"/>
    </row>
    <row r="46" spans="1:12" s="2" customFormat="1" ht="21">
      <c r="A46" s="19" t="s">
        <v>81</v>
      </c>
      <c r="B46" s="11" t="s">
        <v>82</v>
      </c>
      <c r="C46" s="9" t="s">
        <v>59</v>
      </c>
      <c r="D46" s="8"/>
      <c r="E46" s="8"/>
      <c r="F46" s="8"/>
      <c r="G46" s="8"/>
      <c r="H46" s="8"/>
      <c r="I46" s="8"/>
      <c r="J46" s="8"/>
      <c r="K46" s="8"/>
      <c r="L46" s="8"/>
    </row>
    <row r="47" spans="1:12" s="2" customFormat="1" ht="21">
      <c r="A47" s="19" t="s">
        <v>83</v>
      </c>
      <c r="B47" s="11" t="s">
        <v>84</v>
      </c>
      <c r="C47" s="9" t="s">
        <v>59</v>
      </c>
      <c r="D47" s="8"/>
      <c r="E47" s="8"/>
      <c r="F47" s="8"/>
      <c r="G47" s="8"/>
      <c r="H47" s="8"/>
      <c r="I47" s="8"/>
      <c r="J47" s="8"/>
      <c r="K47" s="8"/>
      <c r="L47" s="8"/>
    </row>
    <row r="48" spans="1:12" s="2" customFormat="1" ht="21">
      <c r="A48" s="19" t="s">
        <v>85</v>
      </c>
      <c r="B48" s="10" t="s">
        <v>86</v>
      </c>
      <c r="C48" s="9" t="s">
        <v>59</v>
      </c>
      <c r="D48" s="8"/>
      <c r="E48" s="8"/>
      <c r="F48" s="8"/>
      <c r="G48" s="8"/>
      <c r="H48" s="8"/>
      <c r="I48" s="8"/>
      <c r="J48" s="8"/>
      <c r="K48" s="8"/>
      <c r="L48" s="8"/>
    </row>
    <row r="49" spans="1:12" s="2" customFormat="1" ht="21">
      <c r="A49" s="19" t="s">
        <v>87</v>
      </c>
      <c r="B49" s="11" t="s">
        <v>88</v>
      </c>
      <c r="C49" s="9" t="s">
        <v>59</v>
      </c>
      <c r="D49" s="8"/>
      <c r="E49" s="8"/>
      <c r="F49" s="8"/>
      <c r="G49" s="8"/>
      <c r="H49" s="8"/>
      <c r="I49" s="8"/>
      <c r="J49" s="8"/>
      <c r="K49" s="8"/>
      <c r="L49" s="8"/>
    </row>
    <row r="50" spans="1:12" s="2" customFormat="1" ht="21">
      <c r="A50" s="19" t="s">
        <v>89</v>
      </c>
      <c r="B50" s="10" t="s">
        <v>90</v>
      </c>
      <c r="C50" s="9" t="s">
        <v>59</v>
      </c>
      <c r="D50" s="8"/>
      <c r="E50" s="8"/>
      <c r="F50" s="8"/>
      <c r="G50" s="8"/>
      <c r="H50" s="8"/>
      <c r="I50" s="8"/>
      <c r="J50" s="8"/>
      <c r="K50" s="8"/>
      <c r="L50" s="8"/>
    </row>
    <row r="51" spans="1:12" s="2" customFormat="1" ht="21">
      <c r="A51" s="19" t="s">
        <v>91</v>
      </c>
      <c r="B51" s="11" t="s">
        <v>92</v>
      </c>
      <c r="C51" s="9" t="s">
        <v>59</v>
      </c>
      <c r="D51" s="8"/>
      <c r="E51" s="8"/>
      <c r="F51" s="8"/>
      <c r="G51" s="8"/>
      <c r="H51" s="8"/>
      <c r="I51" s="8"/>
      <c r="J51" s="8"/>
      <c r="K51" s="8"/>
      <c r="L51" s="8"/>
    </row>
    <row r="52" spans="1:12" s="2" customFormat="1" ht="21">
      <c r="A52" s="19" t="s">
        <v>93</v>
      </c>
      <c r="B52" s="11" t="s">
        <v>94</v>
      </c>
      <c r="C52" s="9" t="s">
        <v>59</v>
      </c>
      <c r="D52" s="8"/>
      <c r="E52" s="8"/>
      <c r="F52" s="8"/>
      <c r="G52" s="8"/>
      <c r="H52" s="8"/>
      <c r="I52" s="8"/>
      <c r="J52" s="8"/>
      <c r="K52" s="8"/>
      <c r="L52" s="8"/>
    </row>
    <row r="53" spans="1:12" s="2" customFormat="1" ht="21">
      <c r="A53" s="19" t="s">
        <v>95</v>
      </c>
      <c r="B53" s="10" t="s">
        <v>96</v>
      </c>
      <c r="C53" s="9" t="s">
        <v>59</v>
      </c>
      <c r="D53" s="8"/>
      <c r="E53" s="8"/>
      <c r="F53" s="8"/>
      <c r="G53" s="8"/>
      <c r="H53" s="8"/>
      <c r="I53" s="8"/>
      <c r="J53" s="8"/>
      <c r="K53" s="8"/>
      <c r="L53" s="8"/>
    </row>
    <row r="54" spans="1:12" s="2" customFormat="1" ht="21">
      <c r="A54" s="19" t="s">
        <v>97</v>
      </c>
      <c r="B54" s="11" t="s">
        <v>98</v>
      </c>
      <c r="C54" s="9" t="s">
        <v>59</v>
      </c>
      <c r="D54" s="8"/>
      <c r="E54" s="8"/>
      <c r="F54" s="8"/>
      <c r="G54" s="8"/>
      <c r="H54" s="8"/>
      <c r="I54" s="8"/>
      <c r="J54" s="8"/>
      <c r="K54" s="8"/>
      <c r="L54" s="8"/>
    </row>
    <row r="55" spans="1:12" s="2" customFormat="1" ht="21">
      <c r="A55" s="19" t="s">
        <v>99</v>
      </c>
      <c r="B55" s="11" t="s">
        <v>298</v>
      </c>
      <c r="C55" s="9" t="s">
        <v>59</v>
      </c>
      <c r="D55" s="8"/>
      <c r="E55" s="8"/>
      <c r="F55" s="8"/>
      <c r="G55" s="8"/>
      <c r="H55" s="8"/>
      <c r="I55" s="8"/>
      <c r="J55" s="8"/>
      <c r="K55" s="8"/>
      <c r="L55" s="8"/>
    </row>
    <row r="56" spans="1:12" s="2" customFormat="1" ht="21">
      <c r="A56" s="19" t="s">
        <v>100</v>
      </c>
      <c r="B56" s="11" t="s">
        <v>101</v>
      </c>
      <c r="C56" s="9" t="s">
        <v>59</v>
      </c>
      <c r="D56" s="8"/>
      <c r="E56" s="8"/>
      <c r="F56" s="8"/>
      <c r="G56" s="8"/>
      <c r="H56" s="8"/>
      <c r="I56" s="8"/>
      <c r="J56" s="8"/>
      <c r="K56" s="8"/>
      <c r="L56" s="8"/>
    </row>
    <row r="57" spans="1:12" s="2" customFormat="1" ht="21">
      <c r="A57" s="19" t="s">
        <v>102</v>
      </c>
      <c r="B57" s="10" t="s">
        <v>103</v>
      </c>
      <c r="C57" s="9" t="s">
        <v>59</v>
      </c>
      <c r="D57" s="8"/>
      <c r="E57" s="8"/>
      <c r="F57" s="8"/>
      <c r="G57" s="8"/>
      <c r="H57" s="8"/>
      <c r="I57" s="8"/>
      <c r="J57" s="8"/>
      <c r="K57" s="8"/>
      <c r="L57" s="8"/>
    </row>
    <row r="58" spans="1:12" s="2" customFormat="1" ht="21">
      <c r="A58" s="19" t="s">
        <v>104</v>
      </c>
      <c r="B58" s="10" t="s">
        <v>105</v>
      </c>
      <c r="C58" s="9" t="s">
        <v>59</v>
      </c>
      <c r="D58" s="8"/>
      <c r="E58" s="8"/>
      <c r="F58" s="8"/>
      <c r="G58" s="8"/>
      <c r="H58" s="8"/>
      <c r="I58" s="8"/>
      <c r="J58" s="8"/>
      <c r="K58" s="8"/>
      <c r="L58" s="8"/>
    </row>
    <row r="59" spans="1:12" s="2" customFormat="1" ht="21">
      <c r="A59" s="19" t="s">
        <v>106</v>
      </c>
      <c r="B59" s="10" t="s">
        <v>107</v>
      </c>
      <c r="C59" s="9" t="s">
        <v>59</v>
      </c>
      <c r="D59" s="8"/>
      <c r="E59" s="8"/>
      <c r="F59" s="8"/>
      <c r="G59" s="8"/>
      <c r="H59" s="8"/>
      <c r="I59" s="8"/>
      <c r="J59" s="8"/>
      <c r="K59" s="8"/>
      <c r="L59" s="8"/>
    </row>
    <row r="60" spans="1:12" s="2" customFormat="1" ht="21">
      <c r="A60" s="19" t="s">
        <v>108</v>
      </c>
      <c r="B60" s="13" t="s">
        <v>109</v>
      </c>
      <c r="C60" s="9" t="s">
        <v>59</v>
      </c>
      <c r="D60" s="8"/>
      <c r="E60" s="8"/>
      <c r="F60" s="8"/>
      <c r="G60" s="8"/>
      <c r="H60" s="8"/>
      <c r="I60" s="8"/>
      <c r="J60" s="8"/>
      <c r="K60" s="8"/>
      <c r="L60" s="8"/>
    </row>
    <row r="61" spans="1:12" s="2" customFormat="1" ht="27">
      <c r="A61" s="19" t="s">
        <v>112</v>
      </c>
      <c r="B61" s="13" t="s">
        <v>113</v>
      </c>
      <c r="C61" s="9" t="s">
        <v>59</v>
      </c>
      <c r="D61" s="8"/>
      <c r="E61" s="8"/>
      <c r="F61" s="8"/>
      <c r="G61" s="8"/>
      <c r="H61" s="8"/>
      <c r="I61" s="8"/>
      <c r="J61" s="8"/>
      <c r="K61" s="8"/>
      <c r="L61" s="8"/>
    </row>
    <row r="62" spans="1:12" s="2" customFormat="1" ht="10.5">
      <c r="A62" s="19" t="s">
        <v>114</v>
      </c>
      <c r="B62" s="10" t="s">
        <v>115</v>
      </c>
      <c r="C62" s="8" t="s">
        <v>297</v>
      </c>
      <c r="D62" s="8"/>
      <c r="E62" s="8"/>
      <c r="F62" s="8"/>
      <c r="G62" s="8"/>
      <c r="H62" s="8"/>
      <c r="I62" s="8"/>
      <c r="J62" s="8"/>
      <c r="K62" s="8"/>
      <c r="L62" s="8"/>
    </row>
    <row r="63" spans="1:12" s="2" customFormat="1" ht="21">
      <c r="A63" s="19" t="s">
        <v>116</v>
      </c>
      <c r="B63" s="11" t="s">
        <v>117</v>
      </c>
      <c r="C63" s="9" t="s">
        <v>118</v>
      </c>
      <c r="D63" s="8"/>
      <c r="E63" s="8"/>
      <c r="F63" s="8"/>
      <c r="G63" s="8"/>
      <c r="H63" s="8"/>
      <c r="I63" s="8"/>
      <c r="J63" s="8"/>
      <c r="K63" s="8"/>
      <c r="L63" s="8"/>
    </row>
    <row r="64" spans="1:12" s="2" customFormat="1" ht="30.75" customHeight="1">
      <c r="A64" s="19" t="s">
        <v>119</v>
      </c>
      <c r="B64" s="11" t="s">
        <v>120</v>
      </c>
      <c r="C64" s="9" t="s">
        <v>299</v>
      </c>
      <c r="D64" s="8"/>
      <c r="E64" s="8"/>
      <c r="F64" s="8"/>
      <c r="G64" s="8"/>
      <c r="H64" s="8"/>
      <c r="I64" s="8"/>
      <c r="J64" s="8"/>
      <c r="K64" s="8"/>
      <c r="L64" s="8"/>
    </row>
    <row r="65" spans="1:12" s="2" customFormat="1" ht="10.5">
      <c r="A65" s="26"/>
      <c r="B65" s="27" t="s">
        <v>121</v>
      </c>
      <c r="C65" s="29"/>
      <c r="D65" s="28"/>
      <c r="E65" s="28"/>
      <c r="F65" s="28"/>
      <c r="G65" s="28"/>
      <c r="H65" s="28"/>
      <c r="I65" s="28"/>
      <c r="J65" s="28"/>
      <c r="K65" s="28"/>
      <c r="L65" s="28"/>
    </row>
    <row r="66" spans="1:12" s="2" customFormat="1" ht="10.5">
      <c r="A66" s="19" t="s">
        <v>122</v>
      </c>
      <c r="B66" s="10" t="s">
        <v>123</v>
      </c>
      <c r="C66" s="8" t="s">
        <v>291</v>
      </c>
      <c r="D66" s="32">
        <v>2886</v>
      </c>
      <c r="E66" s="46">
        <v>3338.9</v>
      </c>
      <c r="F66" s="32">
        <v>3546</v>
      </c>
      <c r="G66" s="32">
        <v>3770</v>
      </c>
      <c r="H66" s="32">
        <v>3795</v>
      </c>
      <c r="I66" s="32">
        <v>4046</v>
      </c>
      <c r="J66" s="32">
        <v>4095</v>
      </c>
      <c r="K66" s="32">
        <v>4364</v>
      </c>
      <c r="L66" s="32">
        <v>4434</v>
      </c>
    </row>
    <row r="67" spans="1:12" s="2" customFormat="1" ht="21">
      <c r="A67" s="19" t="s">
        <v>124</v>
      </c>
      <c r="B67" s="10" t="s">
        <v>125</v>
      </c>
      <c r="C67" s="9" t="s">
        <v>59</v>
      </c>
      <c r="D67" s="32">
        <v>89.7</v>
      </c>
      <c r="E67" s="32">
        <v>121.1</v>
      </c>
      <c r="F67" s="32">
        <v>103.6</v>
      </c>
      <c r="G67" s="32">
        <v>101.6</v>
      </c>
      <c r="H67" s="32">
        <v>102.3</v>
      </c>
      <c r="I67" s="32">
        <v>103</v>
      </c>
      <c r="J67" s="32">
        <v>103.5</v>
      </c>
      <c r="K67" s="32">
        <v>103.6</v>
      </c>
      <c r="L67" s="32">
        <v>104</v>
      </c>
    </row>
    <row r="68" spans="1:12" s="2" customFormat="1" ht="10.5">
      <c r="A68" s="19" t="s">
        <v>126</v>
      </c>
      <c r="B68" s="10" t="s">
        <v>127</v>
      </c>
      <c r="C68" s="8" t="s">
        <v>291</v>
      </c>
      <c r="D68" s="32">
        <v>1590</v>
      </c>
      <c r="E68" s="32">
        <v>1894.6</v>
      </c>
      <c r="F68" s="32">
        <v>1950</v>
      </c>
      <c r="G68" s="32">
        <v>2100</v>
      </c>
      <c r="H68" s="32">
        <v>2130</v>
      </c>
      <c r="I68" s="32">
        <v>2200</v>
      </c>
      <c r="J68" s="32">
        <v>2240</v>
      </c>
      <c r="K68" s="32">
        <v>2400</v>
      </c>
      <c r="L68" s="32">
        <v>2450</v>
      </c>
    </row>
    <row r="69" spans="1:12" s="2" customFormat="1" ht="21">
      <c r="A69" s="19" t="s">
        <v>128</v>
      </c>
      <c r="B69" s="10" t="s">
        <v>129</v>
      </c>
      <c r="C69" s="9" t="s">
        <v>59</v>
      </c>
      <c r="D69" s="32">
        <v>89.7</v>
      </c>
      <c r="E69" s="32">
        <v>137.9</v>
      </c>
      <c r="F69" s="32">
        <v>102.3</v>
      </c>
      <c r="G69" s="32">
        <v>101</v>
      </c>
      <c r="H69" s="32">
        <v>102.4</v>
      </c>
      <c r="I69" s="32">
        <v>103</v>
      </c>
      <c r="J69" s="32">
        <v>104</v>
      </c>
      <c r="K69" s="32">
        <v>104.6</v>
      </c>
      <c r="L69" s="32">
        <v>105</v>
      </c>
    </row>
    <row r="70" spans="1:12" s="2" customFormat="1" ht="10.5">
      <c r="A70" s="19" t="s">
        <v>130</v>
      </c>
      <c r="B70" s="10" t="s">
        <v>131</v>
      </c>
      <c r="C70" s="8" t="s">
        <v>291</v>
      </c>
      <c r="D70" s="32">
        <v>1296</v>
      </c>
      <c r="E70" s="32">
        <v>1444.4</v>
      </c>
      <c r="F70" s="32">
        <v>1596</v>
      </c>
      <c r="G70" s="32">
        <v>1640</v>
      </c>
      <c r="H70" s="32">
        <v>1645</v>
      </c>
      <c r="I70" s="32">
        <v>1846</v>
      </c>
      <c r="J70" s="32">
        <v>1855</v>
      </c>
      <c r="K70" s="32">
        <v>1964</v>
      </c>
      <c r="L70" s="32">
        <v>1984</v>
      </c>
    </row>
    <row r="71" spans="1:12" s="2" customFormat="1" ht="21">
      <c r="A71" s="19" t="s">
        <v>132</v>
      </c>
      <c r="B71" s="10" t="s">
        <v>133</v>
      </c>
      <c r="C71" s="9" t="s">
        <v>59</v>
      </c>
      <c r="D71" s="32">
        <v>89.7</v>
      </c>
      <c r="E71" s="32">
        <v>98.9</v>
      </c>
      <c r="F71" s="32">
        <v>103.6</v>
      </c>
      <c r="G71" s="32">
        <v>102</v>
      </c>
      <c r="H71" s="32">
        <v>102.2</v>
      </c>
      <c r="I71" s="32">
        <v>103</v>
      </c>
      <c r="J71" s="32">
        <v>103.5</v>
      </c>
      <c r="K71" s="32">
        <v>103.6</v>
      </c>
      <c r="L71" s="32">
        <v>104</v>
      </c>
    </row>
    <row r="72" spans="1:12" s="2" customFormat="1" ht="10.5">
      <c r="A72" s="26"/>
      <c r="B72" s="27" t="s">
        <v>134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s="2" customFormat="1" ht="21" customHeight="1">
      <c r="A73" s="19" t="s">
        <v>135</v>
      </c>
      <c r="B73" s="11" t="s">
        <v>136</v>
      </c>
      <c r="C73" s="9" t="s">
        <v>300</v>
      </c>
      <c r="D73" s="32">
        <v>86.8</v>
      </c>
      <c r="E73" s="32">
        <v>374.6</v>
      </c>
      <c r="F73" s="32">
        <v>400</v>
      </c>
      <c r="G73" s="32">
        <v>421.3</v>
      </c>
      <c r="H73" s="32">
        <v>418</v>
      </c>
      <c r="I73" s="32">
        <v>443</v>
      </c>
      <c r="J73" s="32">
        <v>446</v>
      </c>
      <c r="K73" s="32">
        <v>468.5</v>
      </c>
      <c r="L73" s="32">
        <v>477</v>
      </c>
    </row>
    <row r="74" spans="1:12" s="2" customFormat="1" ht="21">
      <c r="A74" s="19" t="s">
        <v>137</v>
      </c>
      <c r="B74" s="11" t="s">
        <v>138</v>
      </c>
      <c r="C74" s="9" t="s">
        <v>59</v>
      </c>
      <c r="D74" s="32">
        <v>360</v>
      </c>
      <c r="E74" s="32">
        <v>384.8</v>
      </c>
      <c r="F74" s="32">
        <v>99.9</v>
      </c>
      <c r="G74" s="32">
        <v>100.1</v>
      </c>
      <c r="H74" s="32">
        <v>100.2</v>
      </c>
      <c r="I74" s="32">
        <v>101.3</v>
      </c>
      <c r="J74" s="32">
        <v>102.5</v>
      </c>
      <c r="K74" s="32">
        <v>101.8</v>
      </c>
      <c r="L74" s="32">
        <v>102.6</v>
      </c>
    </row>
    <row r="75" spans="1:12" s="2" customFormat="1" ht="10.5">
      <c r="A75" s="19" t="s">
        <v>139</v>
      </c>
      <c r="B75" s="10" t="s">
        <v>140</v>
      </c>
      <c r="C75" s="9" t="s">
        <v>141</v>
      </c>
      <c r="D75" s="32">
        <v>108.9</v>
      </c>
      <c r="E75" s="32">
        <f>E73/D73/E74*10000</f>
        <v>112.15353957289443</v>
      </c>
      <c r="F75" s="32">
        <f>F73/E73/F74*10000</f>
        <v>106.88745339038984</v>
      </c>
      <c r="G75" s="32">
        <f>G73/F73/G74*10000</f>
        <v>105.21978021978023</v>
      </c>
      <c r="H75" s="32">
        <f>H73/F73/H74*10000</f>
        <v>104.29141716566866</v>
      </c>
      <c r="I75" s="32">
        <f>I73/G73/I74*10000</f>
        <v>103.80130695920985</v>
      </c>
      <c r="J75" s="32">
        <f>J73/H73/J74*10000</f>
        <v>104.09616057883066</v>
      </c>
      <c r="K75" s="32">
        <f>K73/I73/K74*10000</f>
        <v>103.88625508344161</v>
      </c>
      <c r="L75" s="32">
        <f>L73/J73/L74*10000</f>
        <v>104.24042168200772</v>
      </c>
    </row>
    <row r="76" spans="1:12" s="2" customFormat="1" ht="10.5">
      <c r="A76" s="19" t="s">
        <v>142</v>
      </c>
      <c r="B76" s="10" t="s">
        <v>143</v>
      </c>
      <c r="C76" s="8" t="s">
        <v>304</v>
      </c>
      <c r="D76" s="32">
        <v>1428</v>
      </c>
      <c r="E76" s="32">
        <v>1083</v>
      </c>
      <c r="F76" s="32">
        <v>2300</v>
      </c>
      <c r="G76" s="32">
        <v>2300</v>
      </c>
      <c r="H76" s="32">
        <v>2400</v>
      </c>
      <c r="I76" s="32">
        <v>2400</v>
      </c>
      <c r="J76" s="32">
        <v>2500</v>
      </c>
      <c r="K76" s="32">
        <v>2500</v>
      </c>
      <c r="L76" s="32">
        <v>2600</v>
      </c>
    </row>
    <row r="77" spans="1:12" s="2" customFormat="1" ht="10.5">
      <c r="A77" s="26"/>
      <c r="B77" s="27" t="s">
        <v>144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s="2" customFormat="1" ht="21">
      <c r="A78" s="19" t="s">
        <v>145</v>
      </c>
      <c r="B78" s="11" t="s">
        <v>146</v>
      </c>
      <c r="C78" s="9" t="s">
        <v>147</v>
      </c>
      <c r="D78" s="32">
        <v>108.9</v>
      </c>
      <c r="E78" s="32">
        <v>112.2</v>
      </c>
      <c r="F78" s="32">
        <v>106.9</v>
      </c>
      <c r="G78" s="32">
        <v>105.2</v>
      </c>
      <c r="H78" s="32">
        <v>104.3</v>
      </c>
      <c r="I78" s="32">
        <v>103.8</v>
      </c>
      <c r="J78" s="32">
        <v>104.1</v>
      </c>
      <c r="K78" s="32">
        <v>103.9</v>
      </c>
      <c r="L78" s="32">
        <v>104.2</v>
      </c>
    </row>
    <row r="79" spans="1:12" s="2" customFormat="1" ht="10.5" customHeight="1">
      <c r="A79" s="19" t="s">
        <v>148</v>
      </c>
      <c r="B79" s="11" t="s">
        <v>149</v>
      </c>
      <c r="C79" s="9" t="s">
        <v>141</v>
      </c>
      <c r="D79" s="32">
        <v>106.8</v>
      </c>
      <c r="E79" s="32">
        <v>114.7</v>
      </c>
      <c r="F79" s="32">
        <v>105.1</v>
      </c>
      <c r="G79" s="32">
        <v>107.2</v>
      </c>
      <c r="H79" s="32">
        <v>106.6</v>
      </c>
      <c r="I79" s="32">
        <v>104.2</v>
      </c>
      <c r="J79" s="32">
        <v>104.1</v>
      </c>
      <c r="K79" s="32">
        <v>104</v>
      </c>
      <c r="L79" s="32">
        <v>104.2</v>
      </c>
    </row>
    <row r="80" spans="1:12" s="2" customFormat="1" ht="10.5">
      <c r="A80" s="19" t="s">
        <v>150</v>
      </c>
      <c r="B80" s="10" t="s">
        <v>151</v>
      </c>
      <c r="C80" s="8" t="s">
        <v>292</v>
      </c>
      <c r="D80" s="32">
        <v>495</v>
      </c>
      <c r="E80" s="32">
        <v>510.3</v>
      </c>
      <c r="F80" s="32">
        <v>544</v>
      </c>
      <c r="G80" s="32">
        <v>575.5</v>
      </c>
      <c r="H80" s="32">
        <v>573.5</v>
      </c>
      <c r="I80" s="32">
        <v>608.5</v>
      </c>
      <c r="J80" s="32">
        <v>602.5</v>
      </c>
      <c r="K80" s="32">
        <v>643.5</v>
      </c>
      <c r="L80" s="32">
        <v>635.5</v>
      </c>
    </row>
    <row r="81" spans="1:12" s="2" customFormat="1" ht="21">
      <c r="A81" s="19" t="s">
        <v>152</v>
      </c>
      <c r="B81" s="10" t="s">
        <v>153</v>
      </c>
      <c r="C81" s="9" t="s">
        <v>59</v>
      </c>
      <c r="D81" s="32">
        <v>112</v>
      </c>
      <c r="E81" s="32">
        <v>88.7</v>
      </c>
      <c r="F81" s="32">
        <v>101</v>
      </c>
      <c r="G81" s="32">
        <v>101.2</v>
      </c>
      <c r="H81" s="32">
        <v>101.5</v>
      </c>
      <c r="I81" s="32">
        <v>101.7</v>
      </c>
      <c r="J81" s="32">
        <v>102</v>
      </c>
      <c r="K81" s="32">
        <v>102.2</v>
      </c>
      <c r="L81" s="32">
        <v>102.5</v>
      </c>
    </row>
    <row r="82" spans="1:12" s="2" customFormat="1" ht="10.5">
      <c r="A82" s="19" t="s">
        <v>154</v>
      </c>
      <c r="B82" s="10" t="s">
        <v>155</v>
      </c>
      <c r="C82" s="8" t="s">
        <v>141</v>
      </c>
      <c r="D82" s="32">
        <v>107.8</v>
      </c>
      <c r="E82" s="32">
        <f>E80/D80/E81*10000</f>
        <v>116.22424925694375</v>
      </c>
      <c r="F82" s="32">
        <f>F80/E80/F81*10000</f>
        <v>105.54847371862407</v>
      </c>
      <c r="G82" s="32">
        <f>G80/F80/G81*10000</f>
        <v>104.53600906765868</v>
      </c>
      <c r="H82" s="32">
        <f>H80/F80/H81*10000</f>
        <v>103.86482179078527</v>
      </c>
      <c r="I82" s="32">
        <f>I80/G80/I81*10000</f>
        <v>103.96671014986755</v>
      </c>
      <c r="J82" s="32">
        <f>J80/H80/J81*10000</f>
        <v>102.99673487529274</v>
      </c>
      <c r="K82" s="32">
        <f>K80/I80/K81*10000</f>
        <v>103.47539022362584</v>
      </c>
      <c r="L82" s="32">
        <f>L80/J80/L81*10000</f>
        <v>102.90456431535269</v>
      </c>
    </row>
    <row r="83" spans="1:12" s="2" customFormat="1" ht="10.5">
      <c r="A83" s="19" t="s">
        <v>156</v>
      </c>
      <c r="B83" s="10" t="s">
        <v>157</v>
      </c>
      <c r="C83" s="9" t="s">
        <v>292</v>
      </c>
      <c r="D83" s="32">
        <v>0.172</v>
      </c>
      <c r="E83" s="32">
        <v>0.177</v>
      </c>
      <c r="F83" s="32">
        <v>0.18</v>
      </c>
      <c r="G83" s="32">
        <v>0.1892</v>
      </c>
      <c r="H83" s="32">
        <v>0.1895</v>
      </c>
      <c r="I83" s="32">
        <v>0.2001</v>
      </c>
      <c r="J83" s="32">
        <v>0.2005</v>
      </c>
      <c r="K83" s="32">
        <v>0.2102</v>
      </c>
      <c r="L83" s="32">
        <v>0.2095</v>
      </c>
    </row>
    <row r="84" spans="1:12" s="2" customFormat="1" ht="21">
      <c r="A84" s="19" t="s">
        <v>158</v>
      </c>
      <c r="B84" s="10" t="s">
        <v>159</v>
      </c>
      <c r="C84" s="9" t="s">
        <v>59</v>
      </c>
      <c r="D84" s="32">
        <v>216.5</v>
      </c>
      <c r="E84" s="32">
        <v>94.85</v>
      </c>
      <c r="F84" s="32">
        <v>93.45</v>
      </c>
      <c r="G84" s="32">
        <v>101.1</v>
      </c>
      <c r="H84" s="32">
        <v>101.4</v>
      </c>
      <c r="I84" s="32">
        <v>101.6</v>
      </c>
      <c r="J84" s="32">
        <v>101.9</v>
      </c>
      <c r="K84" s="32">
        <v>102.1</v>
      </c>
      <c r="L84" s="32">
        <v>102.4</v>
      </c>
    </row>
    <row r="85" spans="1:12" s="2" customFormat="1" ht="10.5">
      <c r="A85" s="19" t="s">
        <v>160</v>
      </c>
      <c r="B85" s="10" t="s">
        <v>161</v>
      </c>
      <c r="C85" s="9" t="s">
        <v>141</v>
      </c>
      <c r="D85" s="32">
        <f>D83/0.076/D84*10000</f>
        <v>104.53385195089339</v>
      </c>
      <c r="E85" s="32">
        <f>E83/D83/E84*10000</f>
        <v>108.49444042613186</v>
      </c>
      <c r="F85" s="32">
        <f>F83/E83/F84*10000</f>
        <v>108.82280926082106</v>
      </c>
      <c r="G85" s="32">
        <f>G83/F83/G84*10000</f>
        <v>103.96746895263216</v>
      </c>
      <c r="H85" s="32">
        <f>H83/F83/H84*10000</f>
        <v>103.82423843962304</v>
      </c>
      <c r="I85" s="32">
        <f>I83/G83/I84*10000</f>
        <v>104.09557024188045</v>
      </c>
      <c r="J85" s="32">
        <f>J83/H83/J84*10000</f>
        <v>103.8319424341211</v>
      </c>
      <c r="K85" s="32">
        <f>K83/I83/K84*10000</f>
        <v>102.88685236226158</v>
      </c>
      <c r="L85" s="32">
        <f>L83/J83/L84*10000</f>
        <v>102.03982231920197</v>
      </c>
    </row>
    <row r="86" spans="1:12" s="2" customFormat="1" ht="10.5">
      <c r="A86" s="26"/>
      <c r="B86" s="27" t="s">
        <v>162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s="2" customFormat="1" ht="10.5">
      <c r="A87" s="19" t="s">
        <v>163</v>
      </c>
      <c r="B87" s="10" t="s">
        <v>164</v>
      </c>
      <c r="C87" s="9" t="s">
        <v>293</v>
      </c>
      <c r="D87" s="8"/>
      <c r="E87" s="8"/>
      <c r="F87" s="8"/>
      <c r="G87" s="8"/>
      <c r="H87" s="8"/>
      <c r="I87" s="8"/>
      <c r="J87" s="8"/>
      <c r="K87" s="8"/>
      <c r="L87" s="8"/>
    </row>
    <row r="88" spans="1:12" s="2" customFormat="1" ht="10.5">
      <c r="A88" s="19" t="s">
        <v>165</v>
      </c>
      <c r="B88" s="10" t="s">
        <v>166</v>
      </c>
      <c r="C88" s="9" t="s">
        <v>293</v>
      </c>
      <c r="D88" s="8"/>
      <c r="E88" s="8"/>
      <c r="F88" s="8"/>
      <c r="G88" s="8"/>
      <c r="H88" s="8"/>
      <c r="I88" s="8"/>
      <c r="J88" s="8"/>
      <c r="K88" s="8"/>
      <c r="L88" s="8"/>
    </row>
    <row r="89" spans="1:12" s="2" customFormat="1" ht="10.5">
      <c r="A89" s="19"/>
      <c r="B89" s="14" t="s">
        <v>167</v>
      </c>
      <c r="C89" s="9"/>
      <c r="D89" s="8"/>
      <c r="E89" s="8"/>
      <c r="F89" s="8"/>
      <c r="G89" s="8"/>
      <c r="H89" s="8"/>
      <c r="I89" s="8"/>
      <c r="J89" s="8"/>
      <c r="K89" s="8"/>
      <c r="L89" s="8"/>
    </row>
    <row r="90" spans="1:12" s="2" customFormat="1" ht="10.5">
      <c r="A90" s="19" t="s">
        <v>168</v>
      </c>
      <c r="B90" s="10" t="s">
        <v>169</v>
      </c>
      <c r="C90" s="9" t="s">
        <v>293</v>
      </c>
      <c r="D90" s="8"/>
      <c r="E90" s="8"/>
      <c r="F90" s="8"/>
      <c r="G90" s="8"/>
      <c r="H90" s="8"/>
      <c r="I90" s="8"/>
      <c r="J90" s="8"/>
      <c r="K90" s="8"/>
      <c r="L90" s="8"/>
    </row>
    <row r="91" spans="1:12" s="2" customFormat="1" ht="10.5">
      <c r="A91" s="19" t="s">
        <v>170</v>
      </c>
      <c r="B91" s="10" t="s">
        <v>171</v>
      </c>
      <c r="C91" s="9" t="s">
        <v>293</v>
      </c>
      <c r="D91" s="8"/>
      <c r="E91" s="8"/>
      <c r="F91" s="8"/>
      <c r="G91" s="8"/>
      <c r="H91" s="8"/>
      <c r="I91" s="8"/>
      <c r="J91" s="8"/>
      <c r="K91" s="8"/>
      <c r="L91" s="8"/>
    </row>
    <row r="92" spans="1:12" s="2" customFormat="1" ht="10.5">
      <c r="A92" s="19" t="s">
        <v>172</v>
      </c>
      <c r="B92" s="10" t="s">
        <v>173</v>
      </c>
      <c r="C92" s="9" t="s">
        <v>293</v>
      </c>
      <c r="D92" s="8"/>
      <c r="E92" s="8"/>
      <c r="F92" s="8"/>
      <c r="G92" s="8"/>
      <c r="H92" s="8"/>
      <c r="I92" s="8"/>
      <c r="J92" s="8"/>
      <c r="K92" s="8"/>
      <c r="L92" s="8"/>
    </row>
    <row r="93" spans="1:12" s="2" customFormat="1" ht="10.5">
      <c r="A93" s="19"/>
      <c r="B93" s="14" t="s">
        <v>305</v>
      </c>
      <c r="C93" s="9"/>
      <c r="D93" s="8"/>
      <c r="E93" s="8"/>
      <c r="F93" s="8"/>
      <c r="G93" s="8"/>
      <c r="H93" s="8"/>
      <c r="I93" s="8"/>
      <c r="J93" s="8"/>
      <c r="K93" s="8"/>
      <c r="L93" s="8"/>
    </row>
    <row r="94" spans="1:12" s="2" customFormat="1" ht="10.5">
      <c r="A94" s="19" t="s">
        <v>174</v>
      </c>
      <c r="B94" s="10" t="s">
        <v>169</v>
      </c>
      <c r="C94" s="9" t="s">
        <v>293</v>
      </c>
      <c r="D94" s="8"/>
      <c r="E94" s="8"/>
      <c r="F94" s="8"/>
      <c r="G94" s="8"/>
      <c r="H94" s="8"/>
      <c r="I94" s="8"/>
      <c r="J94" s="8"/>
      <c r="K94" s="8"/>
      <c r="L94" s="8"/>
    </row>
    <row r="95" spans="1:12" s="2" customFormat="1" ht="10.5">
      <c r="A95" s="19" t="s">
        <v>175</v>
      </c>
      <c r="B95" s="10" t="s">
        <v>173</v>
      </c>
      <c r="C95" s="9" t="s">
        <v>293</v>
      </c>
      <c r="D95" s="8"/>
      <c r="E95" s="8"/>
      <c r="F95" s="8"/>
      <c r="G95" s="8"/>
      <c r="H95" s="8"/>
      <c r="I95" s="8"/>
      <c r="J95" s="8"/>
      <c r="K95" s="8"/>
      <c r="L95" s="8"/>
    </row>
    <row r="96" spans="1:12" s="2" customFormat="1" ht="21">
      <c r="A96" s="26"/>
      <c r="B96" s="30" t="s">
        <v>176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s="2" customFormat="1" ht="21">
      <c r="A97" s="19" t="s">
        <v>177</v>
      </c>
      <c r="B97" s="11" t="s">
        <v>178</v>
      </c>
      <c r="C97" s="8" t="s">
        <v>179</v>
      </c>
      <c r="D97" s="8">
        <v>1066</v>
      </c>
      <c r="E97" s="8">
        <v>1159</v>
      </c>
      <c r="F97" s="8">
        <v>1159</v>
      </c>
      <c r="G97" s="8">
        <v>1165</v>
      </c>
      <c r="H97" s="8">
        <v>1170</v>
      </c>
      <c r="I97" s="8">
        <v>1170</v>
      </c>
      <c r="J97" s="8">
        <v>1175</v>
      </c>
      <c r="K97" s="8">
        <v>1175</v>
      </c>
      <c r="L97" s="8">
        <v>1180</v>
      </c>
    </row>
    <row r="98" spans="1:12" s="2" customFormat="1" ht="30.75" customHeight="1">
      <c r="A98" s="19" t="s">
        <v>180</v>
      </c>
      <c r="B98" s="11" t="s">
        <v>181</v>
      </c>
      <c r="C98" s="8" t="s">
        <v>51</v>
      </c>
      <c r="D98" s="8">
        <v>2360</v>
      </c>
      <c r="E98" s="8">
        <v>2370</v>
      </c>
      <c r="F98" s="8">
        <v>2370</v>
      </c>
      <c r="G98" s="8">
        <v>2375</v>
      </c>
      <c r="H98" s="8">
        <v>2380</v>
      </c>
      <c r="I98" s="8">
        <v>2380</v>
      </c>
      <c r="J98" s="8">
        <v>2385</v>
      </c>
      <c r="K98" s="8">
        <v>2385</v>
      </c>
      <c r="L98" s="8">
        <v>2390</v>
      </c>
    </row>
    <row r="99" spans="1:12" s="2" customFormat="1" ht="10.5" customHeight="1">
      <c r="A99" s="19" t="s">
        <v>182</v>
      </c>
      <c r="B99" s="11" t="s">
        <v>183</v>
      </c>
      <c r="C99" s="8" t="s">
        <v>294</v>
      </c>
      <c r="D99" s="8">
        <v>2.144</v>
      </c>
      <c r="E99" s="8">
        <v>2.749</v>
      </c>
      <c r="F99" s="8">
        <v>3.226</v>
      </c>
      <c r="G99" s="33">
        <v>3.394</v>
      </c>
      <c r="H99" s="33">
        <v>3.365</v>
      </c>
      <c r="I99" s="33">
        <v>3.498</v>
      </c>
      <c r="J99" s="33">
        <v>3.503</v>
      </c>
      <c r="K99" s="33">
        <v>3.634</v>
      </c>
      <c r="L99" s="33">
        <v>3.65</v>
      </c>
    </row>
    <row r="100" spans="1:12" s="2" customFormat="1" ht="10.5">
      <c r="A100" s="26"/>
      <c r="B100" s="27" t="s">
        <v>184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s="2" customFormat="1" ht="10.5">
      <c r="A101" s="19" t="s">
        <v>185</v>
      </c>
      <c r="B101" s="10" t="s">
        <v>186</v>
      </c>
      <c r="C101" s="8" t="s">
        <v>292</v>
      </c>
      <c r="D101" s="32">
        <v>163.1</v>
      </c>
      <c r="E101" s="32">
        <v>153.2</v>
      </c>
      <c r="F101" s="32">
        <v>164.2</v>
      </c>
      <c r="G101" s="32">
        <v>175.6</v>
      </c>
      <c r="H101" s="32">
        <v>176.4</v>
      </c>
      <c r="I101" s="32">
        <v>186</v>
      </c>
      <c r="J101" s="32">
        <v>190.7</v>
      </c>
      <c r="K101" s="32">
        <v>197</v>
      </c>
      <c r="L101" s="32">
        <v>206.8</v>
      </c>
    </row>
    <row r="102" spans="1:12" s="2" customFormat="1" ht="21">
      <c r="A102" s="19" t="s">
        <v>187</v>
      </c>
      <c r="B102" s="10" t="s">
        <v>188</v>
      </c>
      <c r="C102" s="9" t="s">
        <v>59</v>
      </c>
      <c r="D102" s="32">
        <v>99.9</v>
      </c>
      <c r="E102" s="32">
        <v>80.5</v>
      </c>
      <c r="F102" s="32">
        <v>100</v>
      </c>
      <c r="G102" s="32">
        <v>101</v>
      </c>
      <c r="H102" s="32">
        <v>102.6</v>
      </c>
      <c r="I102" s="32">
        <v>101.1</v>
      </c>
      <c r="J102" s="32">
        <v>103</v>
      </c>
      <c r="K102" s="32">
        <v>101.3</v>
      </c>
      <c r="L102" s="32">
        <v>103.5</v>
      </c>
    </row>
    <row r="103" spans="1:12" s="2" customFormat="1" ht="10.5">
      <c r="A103" s="19" t="s">
        <v>189</v>
      </c>
      <c r="B103" s="10" t="s">
        <v>190</v>
      </c>
      <c r="C103" s="8" t="s">
        <v>141</v>
      </c>
      <c r="D103" s="32">
        <f>D101/154.6/D102*10000</f>
        <v>105.60366317158038</v>
      </c>
      <c r="E103" s="32">
        <f>E101/D101/E102*10000</f>
        <v>116.6833592925881</v>
      </c>
      <c r="F103" s="32">
        <f>F101/E101/F102*10000</f>
        <v>107.18015665796347</v>
      </c>
      <c r="G103" s="32">
        <f>G101/F101/G102*10000</f>
        <v>105.88391360451513</v>
      </c>
      <c r="H103" s="32">
        <f>H101/F101/H102*10000</f>
        <v>104.70756672436269</v>
      </c>
      <c r="I103" s="32">
        <f>I101/G101/I102*10000</f>
        <v>104.77008036879069</v>
      </c>
      <c r="J103" s="32">
        <f>J101/H101/J102*10000</f>
        <v>104.95784074147458</v>
      </c>
      <c r="K103" s="32">
        <f>K101/I101/K102*10000</f>
        <v>104.55476652973707</v>
      </c>
      <c r="L103" s="32">
        <f>L101/J101/L102*10000</f>
        <v>104.77543958312752</v>
      </c>
    </row>
    <row r="104" spans="1:12" s="2" customFormat="1" ht="21">
      <c r="A104" s="19" t="s">
        <v>191</v>
      </c>
      <c r="B104" s="11" t="s">
        <v>192</v>
      </c>
      <c r="C104" s="8" t="s">
        <v>193</v>
      </c>
      <c r="D104" s="8"/>
      <c r="E104" s="8"/>
      <c r="F104" s="8"/>
      <c r="G104" s="8"/>
      <c r="H104" s="8"/>
      <c r="I104" s="8"/>
      <c r="J104" s="8"/>
      <c r="K104" s="8"/>
      <c r="L104" s="8"/>
    </row>
    <row r="105" spans="1:12" s="2" customFormat="1" ht="36">
      <c r="A105" s="19"/>
      <c r="B105" s="13" t="s">
        <v>306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s="2" customFormat="1" ht="10.5">
      <c r="A106" s="19" t="s">
        <v>194</v>
      </c>
      <c r="B106" s="10" t="s">
        <v>195</v>
      </c>
      <c r="C106" s="8" t="s">
        <v>292</v>
      </c>
      <c r="D106" s="8"/>
      <c r="E106" s="8"/>
      <c r="F106" s="8"/>
      <c r="G106" s="8"/>
      <c r="H106" s="8"/>
      <c r="I106" s="8"/>
      <c r="J106" s="8"/>
      <c r="K106" s="8"/>
      <c r="L106" s="8"/>
    </row>
    <row r="107" spans="1:12" s="2" customFormat="1" ht="10.5">
      <c r="A107" s="19" t="s">
        <v>196</v>
      </c>
      <c r="B107" s="10" t="s">
        <v>197</v>
      </c>
      <c r="C107" s="8" t="s">
        <v>292</v>
      </c>
      <c r="D107" s="8"/>
      <c r="E107" s="8"/>
      <c r="F107" s="8"/>
      <c r="G107" s="8"/>
      <c r="H107" s="8"/>
      <c r="I107" s="8"/>
      <c r="J107" s="8"/>
      <c r="K107" s="8"/>
      <c r="L107" s="8"/>
    </row>
    <row r="108" spans="1:12" s="2" customFormat="1" ht="10.5">
      <c r="A108" s="19" t="s">
        <v>309</v>
      </c>
      <c r="B108" s="15" t="s">
        <v>198</v>
      </c>
      <c r="C108" s="8" t="s">
        <v>292</v>
      </c>
      <c r="D108" s="8"/>
      <c r="E108" s="8"/>
      <c r="F108" s="8"/>
      <c r="G108" s="8"/>
      <c r="H108" s="8"/>
      <c r="I108" s="8"/>
      <c r="J108" s="8"/>
      <c r="K108" s="8"/>
      <c r="L108" s="8"/>
    </row>
    <row r="109" spans="1:12" s="2" customFormat="1" ht="10.5">
      <c r="A109" s="19" t="s">
        <v>311</v>
      </c>
      <c r="B109" s="16" t="s">
        <v>289</v>
      </c>
      <c r="C109" s="8" t="s">
        <v>292</v>
      </c>
      <c r="D109" s="8"/>
      <c r="E109" s="8"/>
      <c r="F109" s="8"/>
      <c r="G109" s="8"/>
      <c r="H109" s="8"/>
      <c r="I109" s="8"/>
      <c r="J109" s="8"/>
      <c r="K109" s="8"/>
      <c r="L109" s="8"/>
    </row>
    <row r="110" spans="1:12" s="2" customFormat="1" ht="10.5">
      <c r="A110" s="19" t="s">
        <v>310</v>
      </c>
      <c r="B110" s="15" t="s">
        <v>199</v>
      </c>
      <c r="C110" s="8" t="s">
        <v>292</v>
      </c>
      <c r="D110" s="8"/>
      <c r="E110" s="8"/>
      <c r="F110" s="8"/>
      <c r="G110" s="8"/>
      <c r="H110" s="8"/>
      <c r="I110" s="8"/>
      <c r="J110" s="8"/>
      <c r="K110" s="8"/>
      <c r="L110" s="8"/>
    </row>
    <row r="111" spans="1:12" s="2" customFormat="1" ht="10.5">
      <c r="A111" s="19" t="s">
        <v>312</v>
      </c>
      <c r="B111" s="15" t="s">
        <v>200</v>
      </c>
      <c r="C111" s="8" t="s">
        <v>292</v>
      </c>
      <c r="D111" s="8"/>
      <c r="E111" s="8"/>
      <c r="F111" s="8"/>
      <c r="G111" s="8"/>
      <c r="H111" s="8"/>
      <c r="I111" s="8"/>
      <c r="J111" s="8"/>
      <c r="K111" s="8"/>
      <c r="L111" s="8"/>
    </row>
    <row r="112" spans="1:12" s="2" customFormat="1" ht="10.5">
      <c r="A112" s="19" t="s">
        <v>314</v>
      </c>
      <c r="B112" s="16" t="s">
        <v>201</v>
      </c>
      <c r="C112" s="8" t="s">
        <v>292</v>
      </c>
      <c r="D112" s="8"/>
      <c r="E112" s="8"/>
      <c r="F112" s="8"/>
      <c r="G112" s="8"/>
      <c r="H112" s="8"/>
      <c r="I112" s="8"/>
      <c r="J112" s="8"/>
      <c r="K112" s="8"/>
      <c r="L112" s="8"/>
    </row>
    <row r="113" spans="1:12" s="2" customFormat="1" ht="10.5">
      <c r="A113" s="19" t="s">
        <v>315</v>
      </c>
      <c r="B113" s="16" t="s">
        <v>202</v>
      </c>
      <c r="C113" s="8" t="s">
        <v>292</v>
      </c>
      <c r="D113" s="8"/>
      <c r="E113" s="8"/>
      <c r="F113" s="8"/>
      <c r="G113" s="8"/>
      <c r="H113" s="8"/>
      <c r="I113" s="8"/>
      <c r="J113" s="8"/>
      <c r="K113" s="8"/>
      <c r="L113" s="8"/>
    </row>
    <row r="114" spans="1:12" s="2" customFormat="1" ht="10.5">
      <c r="A114" s="19" t="s">
        <v>316</v>
      </c>
      <c r="B114" s="16" t="s">
        <v>203</v>
      </c>
      <c r="C114" s="8" t="s">
        <v>292</v>
      </c>
      <c r="D114" s="8"/>
      <c r="E114" s="8"/>
      <c r="F114" s="8"/>
      <c r="G114" s="8"/>
      <c r="H114" s="8"/>
      <c r="I114" s="8"/>
      <c r="J114" s="8"/>
      <c r="K114" s="8"/>
      <c r="L114" s="8"/>
    </row>
    <row r="115" spans="1:12" s="2" customFormat="1" ht="10.5">
      <c r="A115" s="19" t="s">
        <v>313</v>
      </c>
      <c r="B115" s="15" t="s">
        <v>204</v>
      </c>
      <c r="C115" s="8" t="s">
        <v>292</v>
      </c>
      <c r="D115" s="8"/>
      <c r="E115" s="8"/>
      <c r="F115" s="8"/>
      <c r="G115" s="8"/>
      <c r="H115" s="8"/>
      <c r="I115" s="8"/>
      <c r="J115" s="8"/>
      <c r="K115" s="8"/>
      <c r="L115" s="8"/>
    </row>
    <row r="116" spans="1:12" s="2" customFormat="1" ht="10.5" customHeight="1">
      <c r="A116" s="26"/>
      <c r="B116" s="30" t="s">
        <v>205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s="2" customFormat="1" ht="21" customHeight="1">
      <c r="A117" s="19" t="s">
        <v>206</v>
      </c>
      <c r="B117" s="13" t="s">
        <v>207</v>
      </c>
      <c r="C117" s="8" t="s">
        <v>291</v>
      </c>
      <c r="D117" s="34">
        <f>D118+D131</f>
        <v>480.1</v>
      </c>
      <c r="E117" s="45">
        <v>576.5</v>
      </c>
      <c r="F117" s="35">
        <f aca="true" t="shared" si="0" ref="F117:L117">F118+F131</f>
        <v>579.1</v>
      </c>
      <c r="G117" s="36">
        <f t="shared" si="0"/>
        <v>607.4252</v>
      </c>
      <c r="H117" s="36">
        <f t="shared" si="0"/>
        <v>486.6</v>
      </c>
      <c r="I117" s="36">
        <f t="shared" si="0"/>
        <v>633.7865496</v>
      </c>
      <c r="J117" s="36">
        <f t="shared" si="0"/>
        <v>432.20000000000005</v>
      </c>
      <c r="K117" s="36">
        <f t="shared" si="0"/>
        <v>659.9728345944</v>
      </c>
      <c r="L117" s="36">
        <f t="shared" si="0"/>
        <v>448.30000000000007</v>
      </c>
    </row>
    <row r="118" spans="1:12" s="2" customFormat="1" ht="10.5">
      <c r="A118" s="19" t="s">
        <v>208</v>
      </c>
      <c r="B118" s="14" t="s">
        <v>209</v>
      </c>
      <c r="C118" s="8" t="s">
        <v>291</v>
      </c>
      <c r="D118" s="34">
        <f>D119+D130</f>
        <v>116.6</v>
      </c>
      <c r="E118" s="45">
        <v>133.3</v>
      </c>
      <c r="F118" s="35">
        <f aca="true" t="shared" si="1" ref="F118:L118">F119+F130</f>
        <v>132.1</v>
      </c>
      <c r="G118" s="36">
        <f t="shared" si="1"/>
        <v>138.9692</v>
      </c>
      <c r="H118" s="36">
        <f t="shared" si="1"/>
        <v>145.5</v>
      </c>
      <c r="I118" s="36">
        <f t="shared" si="1"/>
        <v>144.2500296</v>
      </c>
      <c r="J118" s="36">
        <f t="shared" si="1"/>
        <v>149.10000000000002</v>
      </c>
      <c r="K118" s="36">
        <f t="shared" si="1"/>
        <v>149.87578075439998</v>
      </c>
      <c r="L118" s="36">
        <f t="shared" si="1"/>
        <v>156.70000000000002</v>
      </c>
    </row>
    <row r="119" spans="1:12" s="2" customFormat="1" ht="21" customHeight="1">
      <c r="A119" s="19" t="s">
        <v>210</v>
      </c>
      <c r="B119" s="13" t="s">
        <v>211</v>
      </c>
      <c r="C119" s="8" t="s">
        <v>291</v>
      </c>
      <c r="D119" s="34">
        <v>98.1</v>
      </c>
      <c r="E119" s="45">
        <v>109.7</v>
      </c>
      <c r="F119" s="37">
        <v>115.3</v>
      </c>
      <c r="G119" s="38">
        <f>F119*1.052</f>
        <v>121.29560000000001</v>
      </c>
      <c r="H119" s="38">
        <v>131.7</v>
      </c>
      <c r="I119" s="38">
        <f>G119*1.038</f>
        <v>125.90483280000001</v>
      </c>
      <c r="J119" s="38">
        <v>135.3</v>
      </c>
      <c r="K119" s="38">
        <f>I119*1.039</f>
        <v>130.81512127919999</v>
      </c>
      <c r="L119" s="38">
        <v>142.9</v>
      </c>
    </row>
    <row r="120" spans="1:12" s="2" customFormat="1" ht="10.5">
      <c r="A120" s="19" t="s">
        <v>317</v>
      </c>
      <c r="B120" s="15" t="s">
        <v>213</v>
      </c>
      <c r="C120" s="8" t="s">
        <v>291</v>
      </c>
      <c r="D120" s="39"/>
      <c r="E120" s="8"/>
      <c r="F120" s="40"/>
      <c r="G120" s="38">
        <f aca="true" t="shared" si="2" ref="G120:G130">F120*1.052</f>
        <v>0</v>
      </c>
      <c r="H120" s="32"/>
      <c r="I120" s="38">
        <f aca="true" t="shared" si="3" ref="I120:I130">G120*1.038</f>
        <v>0</v>
      </c>
      <c r="J120" s="38"/>
      <c r="K120" s="38">
        <f aca="true" t="shared" si="4" ref="K120:K130">I120*1.039</f>
        <v>0</v>
      </c>
      <c r="L120" s="32"/>
    </row>
    <row r="121" spans="1:12" s="2" customFormat="1" ht="10.5">
      <c r="A121" s="19" t="s">
        <v>318</v>
      </c>
      <c r="B121" s="15" t="s">
        <v>215</v>
      </c>
      <c r="C121" s="8" t="s">
        <v>291</v>
      </c>
      <c r="D121" s="39">
        <v>56.6</v>
      </c>
      <c r="E121" s="8">
        <v>63.7</v>
      </c>
      <c r="F121" s="40">
        <v>70.9</v>
      </c>
      <c r="G121" s="38">
        <f t="shared" si="2"/>
        <v>74.58680000000001</v>
      </c>
      <c r="H121" s="32">
        <v>83.7</v>
      </c>
      <c r="I121" s="38">
        <f t="shared" si="3"/>
        <v>77.42109840000002</v>
      </c>
      <c r="J121" s="32">
        <v>86.4</v>
      </c>
      <c r="K121" s="38">
        <f t="shared" si="4"/>
        <v>80.44052123760001</v>
      </c>
      <c r="L121" s="32">
        <v>93.1</v>
      </c>
    </row>
    <row r="122" spans="1:12" s="2" customFormat="1" ht="10.5">
      <c r="A122" s="19" t="s">
        <v>319</v>
      </c>
      <c r="B122" s="15" t="s">
        <v>217</v>
      </c>
      <c r="C122" s="8" t="s">
        <v>291</v>
      </c>
      <c r="D122" s="39">
        <v>1.7000000000000002</v>
      </c>
      <c r="E122" s="8">
        <v>2.7</v>
      </c>
      <c r="F122" s="40">
        <v>2.1</v>
      </c>
      <c r="G122" s="38">
        <f t="shared" si="2"/>
        <v>2.2092</v>
      </c>
      <c r="H122" s="32">
        <v>2.8</v>
      </c>
      <c r="I122" s="38">
        <f t="shared" si="3"/>
        <v>2.2931496</v>
      </c>
      <c r="J122" s="32">
        <v>2.8</v>
      </c>
      <c r="K122" s="38">
        <f t="shared" si="4"/>
        <v>2.3825824343999997</v>
      </c>
      <c r="L122" s="32">
        <v>2.8</v>
      </c>
    </row>
    <row r="123" spans="1:12" s="2" customFormat="1" ht="10.5">
      <c r="A123" s="19" t="s">
        <v>320</v>
      </c>
      <c r="B123" s="15" t="s">
        <v>219</v>
      </c>
      <c r="C123" s="8" t="s">
        <v>291</v>
      </c>
      <c r="D123" s="39">
        <v>8.4</v>
      </c>
      <c r="E123" s="8">
        <v>10.7</v>
      </c>
      <c r="F123" s="40">
        <v>9.4</v>
      </c>
      <c r="G123" s="38">
        <f t="shared" si="2"/>
        <v>9.888800000000002</v>
      </c>
      <c r="H123" s="32">
        <v>11.1</v>
      </c>
      <c r="I123" s="38">
        <f t="shared" si="3"/>
        <v>10.264574400000003</v>
      </c>
      <c r="J123" s="32">
        <v>11.3</v>
      </c>
      <c r="K123" s="38">
        <f t="shared" si="4"/>
        <v>10.664892801600002</v>
      </c>
      <c r="L123" s="32">
        <v>11.6</v>
      </c>
    </row>
    <row r="124" spans="1:12" s="2" customFormat="1" ht="21">
      <c r="A124" s="19" t="s">
        <v>321</v>
      </c>
      <c r="B124" s="17" t="s">
        <v>221</v>
      </c>
      <c r="C124" s="7" t="s">
        <v>291</v>
      </c>
      <c r="D124" s="41">
        <v>8.3</v>
      </c>
      <c r="E124" s="8">
        <v>7.8</v>
      </c>
      <c r="F124" s="42">
        <v>8.8</v>
      </c>
      <c r="G124" s="38">
        <f t="shared" si="2"/>
        <v>9.257600000000002</v>
      </c>
      <c r="H124" s="32">
        <v>8.8</v>
      </c>
      <c r="I124" s="38">
        <f t="shared" si="3"/>
        <v>9.609388800000001</v>
      </c>
      <c r="J124" s="32">
        <v>9.1</v>
      </c>
      <c r="K124" s="38">
        <f t="shared" si="4"/>
        <v>9.9841549632</v>
      </c>
      <c r="L124" s="32">
        <v>9.3</v>
      </c>
    </row>
    <row r="125" spans="1:12" s="2" customFormat="1" ht="10.5">
      <c r="A125" s="19" t="s">
        <v>322</v>
      </c>
      <c r="B125" s="15" t="s">
        <v>223</v>
      </c>
      <c r="C125" s="8" t="s">
        <v>291</v>
      </c>
      <c r="D125" s="39">
        <v>4.3</v>
      </c>
      <c r="E125" s="8">
        <v>4.9</v>
      </c>
      <c r="F125" s="40">
        <v>4.9</v>
      </c>
      <c r="G125" s="38">
        <f t="shared" si="2"/>
        <v>5.154800000000001</v>
      </c>
      <c r="H125" s="32">
        <v>4.9</v>
      </c>
      <c r="I125" s="38">
        <f t="shared" si="3"/>
        <v>5.350682400000001</v>
      </c>
      <c r="J125" s="32">
        <v>5</v>
      </c>
      <c r="K125" s="38">
        <f t="shared" si="4"/>
        <v>5.559359013600001</v>
      </c>
      <c r="L125" s="32">
        <v>5</v>
      </c>
    </row>
    <row r="126" spans="1:12" s="2" customFormat="1" ht="10.5">
      <c r="A126" s="19" t="s">
        <v>323</v>
      </c>
      <c r="B126" s="15" t="s">
        <v>224</v>
      </c>
      <c r="C126" s="8" t="s">
        <v>291</v>
      </c>
      <c r="D126" s="39"/>
      <c r="E126" s="8"/>
      <c r="F126" s="40"/>
      <c r="G126" s="38">
        <f t="shared" si="2"/>
        <v>0</v>
      </c>
      <c r="H126" s="32"/>
      <c r="I126" s="38">
        <f t="shared" si="3"/>
        <v>0</v>
      </c>
      <c r="J126" s="32"/>
      <c r="K126" s="38">
        <f t="shared" si="4"/>
        <v>0</v>
      </c>
      <c r="L126" s="32"/>
    </row>
    <row r="127" spans="1:12" s="2" customFormat="1" ht="10.5">
      <c r="A127" s="19" t="s">
        <v>324</v>
      </c>
      <c r="B127" s="15" t="s">
        <v>225</v>
      </c>
      <c r="C127" s="8" t="s">
        <v>291</v>
      </c>
      <c r="D127" s="39"/>
      <c r="E127" s="8"/>
      <c r="F127" s="40"/>
      <c r="G127" s="38">
        <f t="shared" si="2"/>
        <v>0</v>
      </c>
      <c r="H127" s="32"/>
      <c r="I127" s="38">
        <f t="shared" si="3"/>
        <v>0</v>
      </c>
      <c r="J127" s="32"/>
      <c r="K127" s="38">
        <f t="shared" si="4"/>
        <v>0</v>
      </c>
      <c r="L127" s="32"/>
    </row>
    <row r="128" spans="1:12" s="2" customFormat="1" ht="10.5">
      <c r="A128" s="19" t="s">
        <v>325</v>
      </c>
      <c r="B128" s="15" t="s">
        <v>226</v>
      </c>
      <c r="C128" s="8" t="s">
        <v>291</v>
      </c>
      <c r="D128" s="39">
        <v>1.9</v>
      </c>
      <c r="E128" s="8">
        <v>1.9</v>
      </c>
      <c r="F128" s="40">
        <v>1.9</v>
      </c>
      <c r="G128" s="38">
        <f t="shared" si="2"/>
        <v>1.9988</v>
      </c>
      <c r="H128" s="32">
        <v>2</v>
      </c>
      <c r="I128" s="38">
        <f t="shared" si="3"/>
        <v>2.0747543999999998</v>
      </c>
      <c r="J128" s="32">
        <v>2</v>
      </c>
      <c r="K128" s="38">
        <f t="shared" si="4"/>
        <v>2.1556698215999996</v>
      </c>
      <c r="L128" s="32">
        <v>2.1</v>
      </c>
    </row>
    <row r="129" spans="1:12" s="2" customFormat="1" ht="10.5">
      <c r="A129" s="19" t="s">
        <v>326</v>
      </c>
      <c r="B129" s="15" t="s">
        <v>227</v>
      </c>
      <c r="C129" s="8" t="s">
        <v>291</v>
      </c>
      <c r="D129" s="39">
        <v>6.8</v>
      </c>
      <c r="E129" s="8">
        <v>7.1</v>
      </c>
      <c r="F129" s="40">
        <v>7.1</v>
      </c>
      <c r="G129" s="38">
        <f t="shared" si="2"/>
        <v>7.4692</v>
      </c>
      <c r="H129" s="32">
        <v>7.2</v>
      </c>
      <c r="I129" s="38">
        <f t="shared" si="3"/>
        <v>7.7530296000000005</v>
      </c>
      <c r="J129" s="32">
        <v>7.2</v>
      </c>
      <c r="K129" s="38">
        <f t="shared" si="4"/>
        <v>8.0553977544</v>
      </c>
      <c r="L129" s="32">
        <v>7.2</v>
      </c>
    </row>
    <row r="130" spans="1:12" s="2" customFormat="1" ht="10.5">
      <c r="A130" s="19" t="s">
        <v>212</v>
      </c>
      <c r="B130" s="14" t="s">
        <v>228</v>
      </c>
      <c r="C130" s="8" t="s">
        <v>291</v>
      </c>
      <c r="D130" s="34">
        <v>18.5</v>
      </c>
      <c r="E130" s="45">
        <v>23.6</v>
      </c>
      <c r="F130" s="37">
        <v>16.8</v>
      </c>
      <c r="G130" s="38">
        <f t="shared" si="2"/>
        <v>17.6736</v>
      </c>
      <c r="H130" s="38">
        <v>13.8</v>
      </c>
      <c r="I130" s="38">
        <f t="shared" si="3"/>
        <v>18.3451968</v>
      </c>
      <c r="J130" s="38">
        <v>13.8</v>
      </c>
      <c r="K130" s="38">
        <f t="shared" si="4"/>
        <v>19.060659475199998</v>
      </c>
      <c r="L130" s="38">
        <v>13.8</v>
      </c>
    </row>
    <row r="131" spans="1:12" s="2" customFormat="1" ht="10.5">
      <c r="A131" s="19" t="s">
        <v>214</v>
      </c>
      <c r="B131" s="14" t="s">
        <v>229</v>
      </c>
      <c r="C131" s="8" t="s">
        <v>291</v>
      </c>
      <c r="D131" s="34">
        <v>363.5</v>
      </c>
      <c r="E131" s="45">
        <v>443.2</v>
      </c>
      <c r="F131" s="37">
        <v>447</v>
      </c>
      <c r="G131" s="38">
        <f>F131*1.048</f>
        <v>468.456</v>
      </c>
      <c r="H131" s="38">
        <v>341.1</v>
      </c>
      <c r="I131" s="38">
        <f>G131*1.045</f>
        <v>489.53652</v>
      </c>
      <c r="J131" s="38">
        <v>283.1</v>
      </c>
      <c r="K131" s="38">
        <f>I131*1.042</f>
        <v>510.09705384</v>
      </c>
      <c r="L131" s="38">
        <v>291.6</v>
      </c>
    </row>
    <row r="132" spans="1:12" s="2" customFormat="1" ht="10.5">
      <c r="A132" s="19" t="s">
        <v>327</v>
      </c>
      <c r="B132" s="15" t="s">
        <v>230</v>
      </c>
      <c r="C132" s="8" t="s">
        <v>291</v>
      </c>
      <c r="D132" s="39">
        <v>131.3</v>
      </c>
      <c r="E132" s="8">
        <v>197</v>
      </c>
      <c r="F132" s="40">
        <v>177.2</v>
      </c>
      <c r="G132" s="32">
        <f>F132*1.048</f>
        <v>185.7056</v>
      </c>
      <c r="H132" s="32">
        <v>71.5</v>
      </c>
      <c r="I132" s="32">
        <f>G132*1.045</f>
        <v>194.062352</v>
      </c>
      <c r="J132" s="32">
        <v>51.2</v>
      </c>
      <c r="K132" s="32">
        <f>I132*1.042</f>
        <v>202.21297078400002</v>
      </c>
      <c r="L132" s="32">
        <v>61.2</v>
      </c>
    </row>
    <row r="133" spans="1:12" s="2" customFormat="1" ht="10.5">
      <c r="A133" s="19" t="s">
        <v>328</v>
      </c>
      <c r="B133" s="15" t="s">
        <v>231</v>
      </c>
      <c r="C133" s="8" t="s">
        <v>291</v>
      </c>
      <c r="D133" s="39">
        <v>197</v>
      </c>
      <c r="E133" s="8">
        <v>197.4</v>
      </c>
      <c r="F133" s="40">
        <v>194.7</v>
      </c>
      <c r="G133" s="32">
        <f>F133*1.048</f>
        <v>204.0456</v>
      </c>
      <c r="H133" s="32">
        <v>195.5</v>
      </c>
      <c r="I133" s="32">
        <f>G133*1.045</f>
        <v>213.227652</v>
      </c>
      <c r="J133" s="32">
        <v>189.7</v>
      </c>
      <c r="K133" s="32">
        <f>I133*1.042</f>
        <v>222.18321338400003</v>
      </c>
      <c r="L133" s="32">
        <v>187.6</v>
      </c>
    </row>
    <row r="134" spans="1:12" s="2" customFormat="1" ht="10.5">
      <c r="A134" s="19" t="s">
        <v>329</v>
      </c>
      <c r="B134" s="15" t="s">
        <v>232</v>
      </c>
      <c r="C134" s="8" t="s">
        <v>291</v>
      </c>
      <c r="D134" s="39">
        <v>29.1</v>
      </c>
      <c r="E134" s="8">
        <v>25.1</v>
      </c>
      <c r="F134" s="40">
        <v>60.2</v>
      </c>
      <c r="G134" s="32">
        <f>F134*1.048</f>
        <v>63.089600000000004</v>
      </c>
      <c r="H134" s="32">
        <v>62.9</v>
      </c>
      <c r="I134" s="32">
        <f>G134*1.045</f>
        <v>65.928632</v>
      </c>
      <c r="J134" s="32">
        <v>30.9</v>
      </c>
      <c r="K134" s="32">
        <f>I134*1.042</f>
        <v>68.697634544</v>
      </c>
      <c r="L134" s="32">
        <v>31.3</v>
      </c>
    </row>
    <row r="135" spans="1:12" s="2" customFormat="1" ht="10.5">
      <c r="A135" s="19" t="s">
        <v>330</v>
      </c>
      <c r="B135" s="15" t="s">
        <v>233</v>
      </c>
      <c r="C135" s="8" t="s">
        <v>291</v>
      </c>
      <c r="D135" s="39">
        <v>29.1</v>
      </c>
      <c r="E135" s="8">
        <v>23.7</v>
      </c>
      <c r="F135" s="40">
        <v>60.2</v>
      </c>
      <c r="G135" s="32">
        <f>F135*1.048</f>
        <v>63.089600000000004</v>
      </c>
      <c r="H135" s="32">
        <v>62.9</v>
      </c>
      <c r="I135" s="32">
        <f>G135*1.045</f>
        <v>65.928632</v>
      </c>
      <c r="J135" s="32">
        <v>30.9</v>
      </c>
      <c r="K135" s="32">
        <f>I135*1.042</f>
        <v>68.697634544</v>
      </c>
      <c r="L135" s="32">
        <v>31.3</v>
      </c>
    </row>
    <row r="136" spans="1:12" s="2" customFormat="1" ht="21" customHeight="1">
      <c r="A136" s="19" t="s">
        <v>216</v>
      </c>
      <c r="B136" s="13" t="s">
        <v>234</v>
      </c>
      <c r="C136" s="8" t="s">
        <v>291</v>
      </c>
      <c r="D136" s="34">
        <f>SUM(D137:D149)</f>
        <v>469.6</v>
      </c>
      <c r="E136" s="45">
        <v>570.3</v>
      </c>
      <c r="F136" s="35">
        <f>SUM(F137:F149)</f>
        <v>599.4</v>
      </c>
      <c r="G136" s="36">
        <f>SUM(G137:G149)</f>
        <v>630.5688000000001</v>
      </c>
      <c r="H136" s="36">
        <f>SUM(H137:H149)</f>
        <v>492</v>
      </c>
      <c r="I136" s="36">
        <f>SUM(I137:I149)</f>
        <v>654.5304143999999</v>
      </c>
      <c r="J136" s="36">
        <v>432.2</v>
      </c>
      <c r="K136" s="36">
        <f>SUM(K137:K149)</f>
        <v>680.0571005616</v>
      </c>
      <c r="L136" s="36">
        <v>448.3</v>
      </c>
    </row>
    <row r="137" spans="1:12" s="2" customFormat="1" ht="10.5">
      <c r="A137" s="19" t="s">
        <v>331</v>
      </c>
      <c r="B137" s="15" t="s">
        <v>235</v>
      </c>
      <c r="C137" s="8" t="s">
        <v>291</v>
      </c>
      <c r="D137" s="39">
        <v>58.9</v>
      </c>
      <c r="E137" s="8">
        <v>69.4</v>
      </c>
      <c r="F137" s="40">
        <v>71.7</v>
      </c>
      <c r="G137" s="32">
        <f>F137*1.052</f>
        <v>75.42840000000001</v>
      </c>
      <c r="H137" s="32">
        <v>75.2</v>
      </c>
      <c r="I137" s="32">
        <f>G137*1.038</f>
        <v>78.29467920000002</v>
      </c>
      <c r="J137" s="32">
        <v>69.1</v>
      </c>
      <c r="K137" s="32">
        <f>I137*1.039</f>
        <v>81.34817168880001</v>
      </c>
      <c r="L137" s="32">
        <v>70.6</v>
      </c>
    </row>
    <row r="138" spans="1:12" s="2" customFormat="1" ht="10.5">
      <c r="A138" s="19" t="s">
        <v>332</v>
      </c>
      <c r="B138" s="15" t="s">
        <v>236</v>
      </c>
      <c r="C138" s="8" t="s">
        <v>291</v>
      </c>
      <c r="D138" s="39">
        <v>1.6</v>
      </c>
      <c r="E138" s="8">
        <v>1.8</v>
      </c>
      <c r="F138" s="40">
        <v>1.5</v>
      </c>
      <c r="G138" s="32">
        <f aca="true" t="shared" si="5" ref="G138:G144">F138*1.052</f>
        <v>1.578</v>
      </c>
      <c r="H138" s="32">
        <v>1.6</v>
      </c>
      <c r="I138" s="32">
        <f aca="true" t="shared" si="6" ref="I138:I144">G138*1.038</f>
        <v>1.6379640000000002</v>
      </c>
      <c r="J138" s="32">
        <v>1.6</v>
      </c>
      <c r="K138" s="32">
        <f aca="true" t="shared" si="7" ref="K138:K144">I138*1.039</f>
        <v>1.7018445960000002</v>
      </c>
      <c r="L138" s="32">
        <v>0</v>
      </c>
    </row>
    <row r="139" spans="1:12" s="2" customFormat="1" ht="10.5" customHeight="1">
      <c r="A139" s="19" t="s">
        <v>333</v>
      </c>
      <c r="B139" s="17" t="s">
        <v>303</v>
      </c>
      <c r="C139" s="7" t="s">
        <v>291</v>
      </c>
      <c r="D139" s="41">
        <v>6.3</v>
      </c>
      <c r="E139" s="8">
        <v>7.3</v>
      </c>
      <c r="F139" s="42">
        <v>9</v>
      </c>
      <c r="G139" s="32">
        <f t="shared" si="5"/>
        <v>9.468</v>
      </c>
      <c r="H139" s="32">
        <v>5.4</v>
      </c>
      <c r="I139" s="32">
        <f t="shared" si="6"/>
        <v>9.827784</v>
      </c>
      <c r="J139" s="32">
        <v>5.3</v>
      </c>
      <c r="K139" s="32">
        <f t="shared" si="7"/>
        <v>10.211067575999998</v>
      </c>
      <c r="L139" s="32">
        <v>4.5</v>
      </c>
    </row>
    <row r="140" spans="1:12" s="2" customFormat="1" ht="10.5">
      <c r="A140" s="19" t="s">
        <v>334</v>
      </c>
      <c r="B140" s="15" t="s">
        <v>237</v>
      </c>
      <c r="C140" s="8" t="s">
        <v>291</v>
      </c>
      <c r="D140" s="39">
        <v>41.1</v>
      </c>
      <c r="E140" s="8">
        <v>71</v>
      </c>
      <c r="F140" s="40">
        <v>109.3</v>
      </c>
      <c r="G140" s="32">
        <f t="shared" si="5"/>
        <v>114.9836</v>
      </c>
      <c r="H140" s="32">
        <v>55.4</v>
      </c>
      <c r="I140" s="32">
        <f t="shared" si="6"/>
        <v>119.3529768</v>
      </c>
      <c r="J140" s="32">
        <v>54.8</v>
      </c>
      <c r="K140" s="32">
        <f t="shared" si="7"/>
        <v>124.00774289519998</v>
      </c>
      <c r="L140" s="32">
        <v>64.6</v>
      </c>
    </row>
    <row r="141" spans="1:12" s="2" customFormat="1" ht="10.5">
      <c r="A141" s="19" t="s">
        <v>335</v>
      </c>
      <c r="B141" s="15" t="s">
        <v>238</v>
      </c>
      <c r="C141" s="8" t="s">
        <v>291</v>
      </c>
      <c r="D141" s="39">
        <v>42.6</v>
      </c>
      <c r="E141" s="8">
        <v>71.2</v>
      </c>
      <c r="F141" s="40">
        <v>40.5</v>
      </c>
      <c r="G141" s="32">
        <f t="shared" si="5"/>
        <v>42.606</v>
      </c>
      <c r="H141" s="32">
        <v>28.6</v>
      </c>
      <c r="I141" s="32">
        <f t="shared" si="6"/>
        <v>44.225028</v>
      </c>
      <c r="J141" s="32">
        <v>9.6</v>
      </c>
      <c r="K141" s="32">
        <f t="shared" si="7"/>
        <v>45.949804092</v>
      </c>
      <c r="L141" s="32">
        <v>9.6</v>
      </c>
    </row>
    <row r="142" spans="1:12" s="2" customFormat="1" ht="10.5">
      <c r="A142" s="19" t="s">
        <v>336</v>
      </c>
      <c r="B142" s="15" t="s">
        <v>239</v>
      </c>
      <c r="C142" s="8" t="s">
        <v>291</v>
      </c>
      <c r="D142" s="39">
        <v>0.1</v>
      </c>
      <c r="E142" s="8">
        <v>0.6</v>
      </c>
      <c r="F142" s="40">
        <v>0.1</v>
      </c>
      <c r="G142" s="32">
        <f t="shared" si="5"/>
        <v>0.10520000000000002</v>
      </c>
      <c r="H142" s="32">
        <v>1.1</v>
      </c>
      <c r="I142" s="32">
        <f t="shared" si="6"/>
        <v>0.10919760000000002</v>
      </c>
      <c r="J142" s="32">
        <v>0.1</v>
      </c>
      <c r="K142" s="32">
        <f t="shared" si="7"/>
        <v>0.11345630640000001</v>
      </c>
      <c r="L142" s="32">
        <v>0.1</v>
      </c>
    </row>
    <row r="143" spans="1:12" s="2" customFormat="1" ht="10.5">
      <c r="A143" s="19" t="s">
        <v>337</v>
      </c>
      <c r="B143" s="15" t="s">
        <v>240</v>
      </c>
      <c r="C143" s="8" t="s">
        <v>291</v>
      </c>
      <c r="D143" s="39">
        <v>231.4</v>
      </c>
      <c r="E143" s="8">
        <v>288</v>
      </c>
      <c r="F143" s="40">
        <v>290.9</v>
      </c>
      <c r="G143" s="32">
        <f t="shared" si="5"/>
        <v>306.0268</v>
      </c>
      <c r="H143" s="32">
        <v>252.2</v>
      </c>
      <c r="I143" s="32">
        <f t="shared" si="6"/>
        <v>317.6558184</v>
      </c>
      <c r="J143" s="32">
        <v>230.9</v>
      </c>
      <c r="K143" s="32">
        <f t="shared" si="7"/>
        <v>330.04439531759994</v>
      </c>
      <c r="L143" s="32">
        <v>232.9</v>
      </c>
    </row>
    <row r="144" spans="1:12" s="2" customFormat="1" ht="10.5">
      <c r="A144" s="19" t="s">
        <v>338</v>
      </c>
      <c r="B144" s="15" t="s">
        <v>241</v>
      </c>
      <c r="C144" s="8" t="s">
        <v>291</v>
      </c>
      <c r="D144" s="39">
        <v>38.8</v>
      </c>
      <c r="E144" s="8">
        <v>45.4</v>
      </c>
      <c r="F144" s="40">
        <v>46.5</v>
      </c>
      <c r="G144" s="32">
        <f t="shared" si="5"/>
        <v>48.918</v>
      </c>
      <c r="H144" s="32">
        <v>52</v>
      </c>
      <c r="I144" s="32">
        <f t="shared" si="6"/>
        <v>50.776884</v>
      </c>
      <c r="J144" s="32">
        <v>41.4</v>
      </c>
      <c r="K144" s="32">
        <f t="shared" si="7"/>
        <v>52.757182476</v>
      </c>
      <c r="L144" s="32">
        <v>41.4</v>
      </c>
    </row>
    <row r="145" spans="1:12" s="2" customFormat="1" ht="10.5">
      <c r="A145" s="19" t="s">
        <v>339</v>
      </c>
      <c r="B145" s="15" t="s">
        <v>242</v>
      </c>
      <c r="C145" s="8" t="s">
        <v>291</v>
      </c>
      <c r="D145" s="8"/>
      <c r="E145" s="8"/>
      <c r="F145" s="8"/>
      <c r="G145" s="8"/>
      <c r="H145" s="8"/>
      <c r="I145" s="8"/>
      <c r="J145" s="8"/>
      <c r="K145" s="8"/>
      <c r="L145" s="8"/>
    </row>
    <row r="146" spans="1:12" s="2" customFormat="1" ht="10.5">
      <c r="A146" s="19" t="s">
        <v>340</v>
      </c>
      <c r="B146" s="15" t="s">
        <v>243</v>
      </c>
      <c r="C146" s="8" t="s">
        <v>291</v>
      </c>
      <c r="D146" s="39">
        <v>14.1</v>
      </c>
      <c r="E146" s="8">
        <v>14.4</v>
      </c>
      <c r="F146" s="40">
        <v>28.3</v>
      </c>
      <c r="G146" s="32">
        <f>F146*1.052</f>
        <v>29.771600000000003</v>
      </c>
      <c r="H146" s="32">
        <v>20.1</v>
      </c>
      <c r="I146" s="32">
        <f>G146*1.038</f>
        <v>30.902920800000004</v>
      </c>
      <c r="J146" s="32">
        <v>14.4</v>
      </c>
      <c r="K146" s="32">
        <f>I146*1.039</f>
        <v>32.1081347112</v>
      </c>
      <c r="L146" s="32">
        <v>14.7</v>
      </c>
    </row>
    <row r="147" spans="1:12" s="2" customFormat="1" ht="10.5">
      <c r="A147" s="19" t="s">
        <v>341</v>
      </c>
      <c r="B147" s="15" t="s">
        <v>244</v>
      </c>
      <c r="C147" s="8" t="s">
        <v>291</v>
      </c>
      <c r="D147" s="39">
        <v>34.7</v>
      </c>
      <c r="E147" s="8">
        <v>1.2</v>
      </c>
      <c r="F147" s="40">
        <v>1.6</v>
      </c>
      <c r="G147" s="32">
        <f>F147*1.052</f>
        <v>1.6832000000000003</v>
      </c>
      <c r="H147" s="32">
        <v>0.4</v>
      </c>
      <c r="I147" s="32">
        <f>G147*1.038</f>
        <v>1.7471616000000003</v>
      </c>
      <c r="J147" s="32">
        <v>0.4</v>
      </c>
      <c r="K147" s="32">
        <f>I147*1.039</f>
        <v>1.8153009024000002</v>
      </c>
      <c r="L147" s="32">
        <v>0.4</v>
      </c>
    </row>
    <row r="148" spans="1:12" s="2" customFormat="1" ht="10.5">
      <c r="A148" s="19" t="s">
        <v>342</v>
      </c>
      <c r="B148" s="15" t="s">
        <v>245</v>
      </c>
      <c r="C148" s="8" t="s">
        <v>291</v>
      </c>
      <c r="D148" s="8"/>
      <c r="E148" s="8"/>
      <c r="F148" s="8"/>
      <c r="G148" s="8"/>
      <c r="H148" s="8"/>
      <c r="I148" s="8"/>
      <c r="J148" s="8"/>
      <c r="K148" s="8"/>
      <c r="L148" s="8"/>
    </row>
    <row r="149" spans="1:12" s="2" customFormat="1" ht="10.5">
      <c r="A149" s="19" t="s">
        <v>343</v>
      </c>
      <c r="B149" s="15" t="s">
        <v>246</v>
      </c>
      <c r="C149" s="8" t="s">
        <v>291</v>
      </c>
      <c r="D149" s="8"/>
      <c r="E149" s="8"/>
      <c r="F149" s="8"/>
      <c r="G149" s="8"/>
      <c r="H149" s="8"/>
      <c r="I149" s="8"/>
      <c r="J149" s="8"/>
      <c r="K149" s="8"/>
      <c r="L149" s="8"/>
    </row>
    <row r="150" spans="1:12" s="2" customFormat="1" ht="21" customHeight="1">
      <c r="A150" s="19" t="s">
        <v>218</v>
      </c>
      <c r="B150" s="13" t="s">
        <v>301</v>
      </c>
      <c r="C150" s="8" t="s">
        <v>291</v>
      </c>
      <c r="D150" s="34">
        <f>D117-D136</f>
        <v>10.5</v>
      </c>
      <c r="E150" s="45">
        <v>6.3</v>
      </c>
      <c r="F150" s="35">
        <f aca="true" t="shared" si="8" ref="F150:L150">F117-F136</f>
        <v>-20.299999999999955</v>
      </c>
      <c r="G150" s="36">
        <f t="shared" si="8"/>
        <v>-23.143600000000106</v>
      </c>
      <c r="H150" s="36">
        <f t="shared" si="8"/>
        <v>-5.399999999999977</v>
      </c>
      <c r="I150" s="36">
        <f t="shared" si="8"/>
        <v>-20.743864799999983</v>
      </c>
      <c r="J150" s="36">
        <f t="shared" si="8"/>
        <v>0</v>
      </c>
      <c r="K150" s="36">
        <f t="shared" si="8"/>
        <v>-20.084265967200054</v>
      </c>
      <c r="L150" s="36">
        <f t="shared" si="8"/>
        <v>0</v>
      </c>
    </row>
    <row r="151" spans="1:12" s="2" customFormat="1" ht="10.5">
      <c r="A151" s="19" t="s">
        <v>220</v>
      </c>
      <c r="B151" s="10" t="s">
        <v>247</v>
      </c>
      <c r="C151" s="8" t="s">
        <v>291</v>
      </c>
      <c r="D151" s="39">
        <v>0</v>
      </c>
      <c r="E151" s="32">
        <v>0</v>
      </c>
      <c r="F151" s="43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</row>
    <row r="152" spans="1:12" s="2" customFormat="1" ht="21">
      <c r="A152" s="19" t="s">
        <v>222</v>
      </c>
      <c r="B152" s="11" t="s">
        <v>248</v>
      </c>
      <c r="C152" s="8" t="s">
        <v>291</v>
      </c>
      <c r="D152" s="39">
        <v>0</v>
      </c>
      <c r="E152" s="32">
        <v>0</v>
      </c>
      <c r="F152" s="43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</row>
    <row r="153" spans="1:12" s="2" customFormat="1" ht="10.5">
      <c r="A153" s="26"/>
      <c r="B153" s="27" t="s">
        <v>249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s="2" customFormat="1" ht="10.5">
      <c r="A154" s="19" t="s">
        <v>250</v>
      </c>
      <c r="B154" s="10" t="s">
        <v>251</v>
      </c>
      <c r="C154" s="8" t="s">
        <v>141</v>
      </c>
      <c r="D154" s="8"/>
      <c r="E154" s="8"/>
      <c r="F154" s="8"/>
      <c r="G154" s="8"/>
      <c r="H154" s="8"/>
      <c r="I154" s="8"/>
      <c r="J154" s="8"/>
      <c r="K154" s="8"/>
      <c r="L154" s="8"/>
    </row>
    <row r="155" spans="1:12" s="2" customFormat="1" ht="30.75" customHeight="1">
      <c r="A155" s="19" t="s">
        <v>252</v>
      </c>
      <c r="B155" s="11" t="s">
        <v>253</v>
      </c>
      <c r="C155" s="8" t="s">
        <v>295</v>
      </c>
      <c r="D155" s="8">
        <v>9804</v>
      </c>
      <c r="E155" s="8">
        <v>11832</v>
      </c>
      <c r="F155" s="8">
        <v>12363</v>
      </c>
      <c r="G155" s="8"/>
      <c r="H155" s="8"/>
      <c r="I155" s="8"/>
      <c r="J155" s="8"/>
      <c r="K155" s="8"/>
      <c r="L155" s="8"/>
    </row>
    <row r="156" spans="1:12" s="2" customFormat="1" ht="10.5">
      <c r="A156" s="19" t="s">
        <v>344</v>
      </c>
      <c r="B156" s="15" t="s">
        <v>254</v>
      </c>
      <c r="C156" s="8" t="s">
        <v>295</v>
      </c>
      <c r="D156" s="8">
        <v>10414</v>
      </c>
      <c r="E156" s="8">
        <v>12896</v>
      </c>
      <c r="F156" s="8">
        <v>13476</v>
      </c>
      <c r="G156" s="8"/>
      <c r="H156" s="8"/>
      <c r="I156" s="8"/>
      <c r="J156" s="8"/>
      <c r="K156" s="8"/>
      <c r="L156" s="8"/>
    </row>
    <row r="157" spans="1:12" s="2" customFormat="1" ht="10.5">
      <c r="A157" s="19" t="s">
        <v>345</v>
      </c>
      <c r="B157" s="15" t="s">
        <v>255</v>
      </c>
      <c r="C157" s="8" t="s">
        <v>295</v>
      </c>
      <c r="D157" s="8">
        <v>8466</v>
      </c>
      <c r="E157" s="8">
        <v>10175</v>
      </c>
      <c r="F157" s="8">
        <v>10632</v>
      </c>
      <c r="G157" s="8"/>
      <c r="H157" s="8"/>
      <c r="I157" s="8"/>
      <c r="J157" s="8"/>
      <c r="K157" s="8"/>
      <c r="L157" s="8"/>
    </row>
    <row r="158" spans="1:12" s="2" customFormat="1" ht="10.5">
      <c r="A158" s="19" t="s">
        <v>346</v>
      </c>
      <c r="B158" s="15" t="s">
        <v>256</v>
      </c>
      <c r="C158" s="8" t="s">
        <v>295</v>
      </c>
      <c r="D158" s="8">
        <v>9883</v>
      </c>
      <c r="E158" s="8">
        <v>11476</v>
      </c>
      <c r="F158" s="8">
        <v>11992</v>
      </c>
      <c r="G158" s="8"/>
      <c r="H158" s="8"/>
      <c r="I158" s="8"/>
      <c r="J158" s="8"/>
      <c r="K158" s="8"/>
      <c r="L158" s="8"/>
    </row>
    <row r="159" spans="1:12" s="2" customFormat="1" ht="21" customHeight="1">
      <c r="A159" s="19" t="s">
        <v>257</v>
      </c>
      <c r="B159" s="11" t="s">
        <v>258</v>
      </c>
      <c r="C159" s="8" t="s">
        <v>193</v>
      </c>
      <c r="D159" s="32">
        <v>6</v>
      </c>
      <c r="E159" s="8">
        <v>5.8</v>
      </c>
      <c r="F159" s="8">
        <v>5.8</v>
      </c>
      <c r="G159" s="8">
        <v>5.8</v>
      </c>
      <c r="H159" s="8">
        <v>5.8</v>
      </c>
      <c r="I159" s="8">
        <v>5.8</v>
      </c>
      <c r="J159" s="8">
        <v>5.8</v>
      </c>
      <c r="K159" s="8">
        <v>5.8</v>
      </c>
      <c r="L159" s="8">
        <v>5.8</v>
      </c>
    </row>
    <row r="160" spans="1:12" s="2" customFormat="1" ht="10.5">
      <c r="A160" s="26"/>
      <c r="B160" s="27" t="s">
        <v>259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s="2" customFormat="1" ht="10.5">
      <c r="A161" s="19" t="s">
        <v>260</v>
      </c>
      <c r="B161" s="22" t="s">
        <v>261</v>
      </c>
      <c r="C161" s="1" t="s">
        <v>347</v>
      </c>
      <c r="D161" s="8"/>
      <c r="E161" s="8"/>
      <c r="F161" s="8"/>
      <c r="G161" s="8"/>
      <c r="H161" s="8"/>
      <c r="I161" s="8"/>
      <c r="J161" s="8"/>
      <c r="K161" s="8"/>
      <c r="L161" s="8"/>
    </row>
    <row r="162" spans="1:12" s="2" customFormat="1" ht="10.5">
      <c r="A162" s="19" t="s">
        <v>262</v>
      </c>
      <c r="B162" s="22" t="s">
        <v>348</v>
      </c>
      <c r="C162" s="1" t="s">
        <v>347</v>
      </c>
      <c r="D162" s="8">
        <f>D163+D164+D165</f>
        <v>7.801</v>
      </c>
      <c r="E162" s="8">
        <f>E163+E164+E165</f>
        <v>7.716</v>
      </c>
      <c r="F162" s="8">
        <f aca="true" t="shared" si="9" ref="F162:L162">F163+F164+F165</f>
        <v>7.716</v>
      </c>
      <c r="G162" s="8">
        <f t="shared" si="9"/>
        <v>7.716</v>
      </c>
      <c r="H162" s="8">
        <f t="shared" si="9"/>
        <v>7.716</v>
      </c>
      <c r="I162" s="8">
        <f t="shared" si="9"/>
        <v>7.716</v>
      </c>
      <c r="J162" s="8">
        <f t="shared" si="9"/>
        <v>7.716</v>
      </c>
      <c r="K162" s="8">
        <f t="shared" si="9"/>
        <v>7.716</v>
      </c>
      <c r="L162" s="8">
        <f t="shared" si="9"/>
        <v>7.716</v>
      </c>
    </row>
    <row r="163" spans="1:12" s="2" customFormat="1" ht="10.5">
      <c r="A163" s="19" t="s">
        <v>377</v>
      </c>
      <c r="B163" s="15" t="s">
        <v>349</v>
      </c>
      <c r="C163" s="1" t="s">
        <v>347</v>
      </c>
      <c r="D163" s="8">
        <v>7.399</v>
      </c>
      <c r="E163" s="8">
        <v>7.314</v>
      </c>
      <c r="F163" s="8">
        <v>7.314</v>
      </c>
      <c r="G163" s="8">
        <v>7.314</v>
      </c>
      <c r="H163" s="8">
        <v>7.314</v>
      </c>
      <c r="I163" s="8">
        <v>7.314</v>
      </c>
      <c r="J163" s="8">
        <v>7.314</v>
      </c>
      <c r="K163" s="8">
        <v>7.314</v>
      </c>
      <c r="L163" s="8">
        <v>7.314</v>
      </c>
    </row>
    <row r="164" spans="1:12" s="2" customFormat="1" ht="10.5">
      <c r="A164" s="24" t="s">
        <v>378</v>
      </c>
      <c r="B164" s="15" t="s">
        <v>350</v>
      </c>
      <c r="C164" s="1" t="s">
        <v>347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</row>
    <row r="165" spans="1:12" s="2" customFormat="1" ht="19.5" customHeight="1">
      <c r="A165" s="24" t="s">
        <v>379</v>
      </c>
      <c r="B165" s="23" t="s">
        <v>376</v>
      </c>
      <c r="C165" s="1" t="s">
        <v>347</v>
      </c>
      <c r="D165" s="8">
        <v>0.402</v>
      </c>
      <c r="E165" s="8">
        <v>0.402</v>
      </c>
      <c r="F165" s="8">
        <v>0.402</v>
      </c>
      <c r="G165" s="8">
        <v>0.402</v>
      </c>
      <c r="H165" s="8">
        <v>0.402</v>
      </c>
      <c r="I165" s="8">
        <v>0.402</v>
      </c>
      <c r="J165" s="8">
        <v>0.402</v>
      </c>
      <c r="K165" s="8">
        <v>0.402</v>
      </c>
      <c r="L165" s="8">
        <v>0.402</v>
      </c>
    </row>
    <row r="166" spans="1:12" s="2" customFormat="1" ht="10.5">
      <c r="A166" s="24" t="s">
        <v>351</v>
      </c>
      <c r="B166" s="16" t="s">
        <v>352</v>
      </c>
      <c r="C166" s="1" t="s">
        <v>347</v>
      </c>
      <c r="D166" s="8">
        <v>0.402</v>
      </c>
      <c r="E166" s="8">
        <v>0.402</v>
      </c>
      <c r="F166" s="8">
        <v>0.402</v>
      </c>
      <c r="G166" s="8">
        <v>0.402</v>
      </c>
      <c r="H166" s="8">
        <v>0.402</v>
      </c>
      <c r="I166" s="8">
        <v>0.402</v>
      </c>
      <c r="J166" s="8">
        <v>0.402</v>
      </c>
      <c r="K166" s="8">
        <v>0.402</v>
      </c>
      <c r="L166" s="8">
        <v>0.402</v>
      </c>
    </row>
    <row r="167" spans="1:12" s="2" customFormat="1" ht="10.5">
      <c r="A167" s="24" t="s">
        <v>353</v>
      </c>
      <c r="B167" s="16" t="s">
        <v>354</v>
      </c>
      <c r="C167" s="1" t="s">
        <v>347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</row>
    <row r="168" spans="1:12" s="2" customFormat="1" ht="21">
      <c r="A168" s="24" t="s">
        <v>263</v>
      </c>
      <c r="B168" s="22" t="s">
        <v>380</v>
      </c>
      <c r="C168" s="1" t="s">
        <v>347</v>
      </c>
      <c r="D168" s="33">
        <f>SUM(D169:D187)</f>
        <v>3.91</v>
      </c>
      <c r="E168" s="33">
        <f>SUM(E169:E187)</f>
        <v>3.8179999999999996</v>
      </c>
      <c r="F168" s="33">
        <f aca="true" t="shared" si="10" ref="F168:L168">SUM(F169:F187)</f>
        <v>3.8179999999999996</v>
      </c>
      <c r="G168" s="33">
        <f t="shared" si="10"/>
        <v>3.8179999999999996</v>
      </c>
      <c r="H168" s="33">
        <f t="shared" si="10"/>
        <v>3.8179999999999996</v>
      </c>
      <c r="I168" s="33">
        <f t="shared" si="10"/>
        <v>3.8179999999999996</v>
      </c>
      <c r="J168" s="33">
        <f t="shared" si="10"/>
        <v>3.8179999999999996</v>
      </c>
      <c r="K168" s="33">
        <f t="shared" si="10"/>
        <v>3.8179999999999996</v>
      </c>
      <c r="L168" s="33">
        <f t="shared" si="10"/>
        <v>3.8179999999999996</v>
      </c>
    </row>
    <row r="169" spans="1:12" s="2" customFormat="1" ht="16.5" customHeight="1">
      <c r="A169" s="24" t="s">
        <v>382</v>
      </c>
      <c r="B169" s="23" t="s">
        <v>381</v>
      </c>
      <c r="C169" s="1" t="s">
        <v>347</v>
      </c>
      <c r="D169" s="33">
        <v>0.265</v>
      </c>
      <c r="E169" s="33">
        <v>0.224</v>
      </c>
      <c r="F169" s="33">
        <v>0.224</v>
      </c>
      <c r="G169" s="33">
        <v>0.224</v>
      </c>
      <c r="H169" s="33">
        <v>0.224</v>
      </c>
      <c r="I169" s="33">
        <v>0.224</v>
      </c>
      <c r="J169" s="33">
        <v>0.224</v>
      </c>
      <c r="K169" s="33">
        <v>0.224</v>
      </c>
      <c r="L169" s="33">
        <v>0.224</v>
      </c>
    </row>
    <row r="170" spans="1:12" s="2" customFormat="1" ht="11.25" customHeight="1">
      <c r="A170" s="24" t="s">
        <v>383</v>
      </c>
      <c r="B170" s="23" t="s">
        <v>355</v>
      </c>
      <c r="C170" s="1" t="s">
        <v>347</v>
      </c>
      <c r="D170" s="33">
        <v>0.027</v>
      </c>
      <c r="E170" s="33">
        <v>0.027</v>
      </c>
      <c r="F170" s="33">
        <v>0.027</v>
      </c>
      <c r="G170" s="33">
        <v>0.027</v>
      </c>
      <c r="H170" s="33">
        <v>0.027</v>
      </c>
      <c r="I170" s="33">
        <v>0.027</v>
      </c>
      <c r="J170" s="33">
        <v>0.027</v>
      </c>
      <c r="K170" s="33">
        <v>0.027</v>
      </c>
      <c r="L170" s="33">
        <v>0.027</v>
      </c>
    </row>
    <row r="171" spans="1:12" s="2" customFormat="1" ht="10.5">
      <c r="A171" s="24" t="s">
        <v>384</v>
      </c>
      <c r="B171" s="23" t="s">
        <v>356</v>
      </c>
      <c r="C171" s="1" t="s">
        <v>347</v>
      </c>
      <c r="D171" s="33">
        <v>0.154</v>
      </c>
      <c r="E171" s="33">
        <v>0.154</v>
      </c>
      <c r="F171" s="33">
        <v>0.154</v>
      </c>
      <c r="G171" s="33">
        <v>0.154</v>
      </c>
      <c r="H171" s="33">
        <v>0.154</v>
      </c>
      <c r="I171" s="33">
        <v>0.154</v>
      </c>
      <c r="J171" s="33">
        <v>0.154</v>
      </c>
      <c r="K171" s="33">
        <v>0.154</v>
      </c>
      <c r="L171" s="33">
        <v>0.154</v>
      </c>
    </row>
    <row r="172" spans="1:12" s="2" customFormat="1" ht="21">
      <c r="A172" s="24" t="s">
        <v>385</v>
      </c>
      <c r="B172" s="23" t="s">
        <v>357</v>
      </c>
      <c r="C172" s="1" t="s">
        <v>347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</row>
    <row r="173" spans="1:12" s="2" customFormat="1" ht="25.5" customHeight="1">
      <c r="A173" s="24" t="s">
        <v>386</v>
      </c>
      <c r="B173" s="23" t="s">
        <v>358</v>
      </c>
      <c r="C173" s="1" t="s">
        <v>347</v>
      </c>
      <c r="D173" s="33">
        <v>0.01</v>
      </c>
      <c r="E173" s="33">
        <v>0.009</v>
      </c>
      <c r="F173" s="33">
        <v>0.009</v>
      </c>
      <c r="G173" s="33">
        <v>0.009</v>
      </c>
      <c r="H173" s="33">
        <v>0.009</v>
      </c>
      <c r="I173" s="33">
        <v>0.009</v>
      </c>
      <c r="J173" s="33">
        <v>0.009</v>
      </c>
      <c r="K173" s="33">
        <v>0.009</v>
      </c>
      <c r="L173" s="33">
        <v>0.009</v>
      </c>
    </row>
    <row r="174" spans="1:12" s="2" customFormat="1" ht="10.5">
      <c r="A174" s="24" t="s">
        <v>387</v>
      </c>
      <c r="B174" s="23" t="s">
        <v>359</v>
      </c>
      <c r="C174" s="1" t="s">
        <v>347</v>
      </c>
      <c r="D174" s="33">
        <v>0.109</v>
      </c>
      <c r="E174" s="33">
        <v>0.091</v>
      </c>
      <c r="F174" s="33">
        <v>0.091</v>
      </c>
      <c r="G174" s="33">
        <v>0.091</v>
      </c>
      <c r="H174" s="33">
        <v>0.091</v>
      </c>
      <c r="I174" s="33">
        <v>0.091</v>
      </c>
      <c r="J174" s="33">
        <v>0.091</v>
      </c>
      <c r="K174" s="33">
        <v>0.091</v>
      </c>
      <c r="L174" s="33">
        <v>0.091</v>
      </c>
    </row>
    <row r="175" spans="1:12" s="2" customFormat="1" ht="21">
      <c r="A175" s="24" t="s">
        <v>388</v>
      </c>
      <c r="B175" s="23" t="s">
        <v>360</v>
      </c>
      <c r="C175" s="1" t="s">
        <v>347</v>
      </c>
      <c r="D175" s="33">
        <v>0.065</v>
      </c>
      <c r="E175" s="33">
        <v>0.066</v>
      </c>
      <c r="F175" s="33">
        <v>0.066</v>
      </c>
      <c r="G175" s="33">
        <v>0.066</v>
      </c>
      <c r="H175" s="33">
        <v>0.066</v>
      </c>
      <c r="I175" s="33">
        <v>0.066</v>
      </c>
      <c r="J175" s="33">
        <v>0.066</v>
      </c>
      <c r="K175" s="33">
        <v>0.066</v>
      </c>
      <c r="L175" s="33">
        <v>0.066</v>
      </c>
    </row>
    <row r="176" spans="1:12" s="2" customFormat="1" ht="10.5">
      <c r="A176" s="24" t="s">
        <v>389</v>
      </c>
      <c r="B176" s="23" t="s">
        <v>361</v>
      </c>
      <c r="C176" s="1" t="s">
        <v>347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</row>
    <row r="177" spans="1:12" s="2" customFormat="1" ht="12.75" customHeight="1">
      <c r="A177" s="24" t="s">
        <v>390</v>
      </c>
      <c r="B177" s="23" t="s">
        <v>362</v>
      </c>
      <c r="C177" s="1" t="s">
        <v>347</v>
      </c>
      <c r="D177" s="33">
        <v>0.005</v>
      </c>
      <c r="E177" s="33">
        <v>0.005</v>
      </c>
      <c r="F177" s="33">
        <v>0.005</v>
      </c>
      <c r="G177" s="33">
        <v>0.005</v>
      </c>
      <c r="H177" s="33">
        <v>0.005</v>
      </c>
      <c r="I177" s="33">
        <v>0.005</v>
      </c>
      <c r="J177" s="33">
        <v>0.005</v>
      </c>
      <c r="K177" s="33">
        <v>0.005</v>
      </c>
      <c r="L177" s="33">
        <v>0.005</v>
      </c>
    </row>
    <row r="178" spans="1:12" s="2" customFormat="1" ht="10.5">
      <c r="A178" s="24" t="s">
        <v>391</v>
      </c>
      <c r="B178" s="23" t="s">
        <v>363</v>
      </c>
      <c r="C178" s="1" t="s">
        <v>347</v>
      </c>
      <c r="D178" s="33">
        <v>0.014</v>
      </c>
      <c r="E178" s="33">
        <v>0.014</v>
      </c>
      <c r="F178" s="33">
        <v>0.014</v>
      </c>
      <c r="G178" s="33">
        <v>0.014</v>
      </c>
      <c r="H178" s="33">
        <v>0.014</v>
      </c>
      <c r="I178" s="33">
        <v>0.014</v>
      </c>
      <c r="J178" s="33">
        <v>0.014</v>
      </c>
      <c r="K178" s="33">
        <v>0.014</v>
      </c>
      <c r="L178" s="33">
        <v>0.014</v>
      </c>
    </row>
    <row r="179" spans="1:12" s="2" customFormat="1" ht="10.5">
      <c r="A179" s="24" t="s">
        <v>392</v>
      </c>
      <c r="B179" s="23" t="s">
        <v>364</v>
      </c>
      <c r="C179" s="1" t="s">
        <v>347</v>
      </c>
      <c r="D179" s="33">
        <v>0.022</v>
      </c>
      <c r="E179" s="33">
        <v>0.022</v>
      </c>
      <c r="F179" s="33">
        <v>0.022</v>
      </c>
      <c r="G179" s="33">
        <v>0.022</v>
      </c>
      <c r="H179" s="33">
        <v>0.022</v>
      </c>
      <c r="I179" s="33">
        <v>0.022</v>
      </c>
      <c r="J179" s="33">
        <v>0.022</v>
      </c>
      <c r="K179" s="33">
        <v>0.022</v>
      </c>
      <c r="L179" s="33">
        <v>0.022</v>
      </c>
    </row>
    <row r="180" spans="1:12" s="2" customFormat="1" ht="10.5">
      <c r="A180" s="24" t="s">
        <v>393</v>
      </c>
      <c r="B180" s="23" t="s">
        <v>365</v>
      </c>
      <c r="C180" s="1" t="s">
        <v>347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</row>
    <row r="181" spans="1:12" s="2" customFormat="1" ht="10.5">
      <c r="A181" s="24" t="s">
        <v>394</v>
      </c>
      <c r="B181" s="23" t="s">
        <v>366</v>
      </c>
      <c r="C181" s="1" t="s">
        <v>347</v>
      </c>
      <c r="D181" s="33">
        <v>0.07</v>
      </c>
      <c r="E181" s="33">
        <v>0.064</v>
      </c>
      <c r="F181" s="33">
        <v>0.064</v>
      </c>
      <c r="G181" s="33">
        <v>0.064</v>
      </c>
      <c r="H181" s="33">
        <v>0.064</v>
      </c>
      <c r="I181" s="33">
        <v>0.064</v>
      </c>
      <c r="J181" s="33">
        <v>0.064</v>
      </c>
      <c r="K181" s="33">
        <v>0.064</v>
      </c>
      <c r="L181" s="33">
        <v>0.064</v>
      </c>
    </row>
    <row r="182" spans="1:12" s="2" customFormat="1" ht="21">
      <c r="A182" s="24" t="s">
        <v>395</v>
      </c>
      <c r="B182" s="23" t="s">
        <v>367</v>
      </c>
      <c r="C182" s="1" t="s">
        <v>347</v>
      </c>
      <c r="D182" s="33">
        <v>0.038</v>
      </c>
      <c r="E182" s="33">
        <v>0.038</v>
      </c>
      <c r="F182" s="33">
        <v>0.038</v>
      </c>
      <c r="G182" s="33">
        <v>0.038</v>
      </c>
      <c r="H182" s="33">
        <v>0.038</v>
      </c>
      <c r="I182" s="33">
        <v>0.038</v>
      </c>
      <c r="J182" s="33">
        <v>0.038</v>
      </c>
      <c r="K182" s="33">
        <v>0.038</v>
      </c>
      <c r="L182" s="33">
        <v>0.038</v>
      </c>
    </row>
    <row r="183" spans="1:12" s="2" customFormat="1" ht="21">
      <c r="A183" s="24" t="s">
        <v>396</v>
      </c>
      <c r="B183" s="23" t="s">
        <v>368</v>
      </c>
      <c r="C183" s="1" t="s">
        <v>347</v>
      </c>
      <c r="D183" s="33">
        <v>0.196</v>
      </c>
      <c r="E183" s="33">
        <v>0.19</v>
      </c>
      <c r="F183" s="33">
        <v>0.19</v>
      </c>
      <c r="G183" s="33">
        <v>0.19</v>
      </c>
      <c r="H183" s="33">
        <v>0.19</v>
      </c>
      <c r="I183" s="33">
        <v>0.19</v>
      </c>
      <c r="J183" s="33">
        <v>0.19</v>
      </c>
      <c r="K183" s="33">
        <v>0.19</v>
      </c>
      <c r="L183" s="33">
        <v>0.19</v>
      </c>
    </row>
    <row r="184" spans="1:12" s="2" customFormat="1" ht="10.5">
      <c r="A184" s="24" t="s">
        <v>397</v>
      </c>
      <c r="B184" s="23" t="s">
        <v>240</v>
      </c>
      <c r="C184" s="1" t="s">
        <v>347</v>
      </c>
      <c r="D184" s="33">
        <v>0.45</v>
      </c>
      <c r="E184" s="33">
        <v>0.432</v>
      </c>
      <c r="F184" s="33">
        <v>0.432</v>
      </c>
      <c r="G184" s="33">
        <v>0.432</v>
      </c>
      <c r="H184" s="33">
        <v>0.432</v>
      </c>
      <c r="I184" s="33">
        <v>0.432</v>
      </c>
      <c r="J184" s="33">
        <v>0.432</v>
      </c>
      <c r="K184" s="33">
        <v>0.432</v>
      </c>
      <c r="L184" s="33">
        <v>0.432</v>
      </c>
    </row>
    <row r="185" spans="1:12" s="2" customFormat="1" ht="9.75" customHeight="1">
      <c r="A185" s="24" t="s">
        <v>398</v>
      </c>
      <c r="B185" s="23" t="s">
        <v>369</v>
      </c>
      <c r="C185" s="1" t="s">
        <v>347</v>
      </c>
      <c r="D185" s="33">
        <v>0.26</v>
      </c>
      <c r="E185" s="33">
        <v>0.26</v>
      </c>
      <c r="F185" s="33">
        <v>0.26</v>
      </c>
      <c r="G185" s="33">
        <v>0.26</v>
      </c>
      <c r="H185" s="33">
        <v>0.26</v>
      </c>
      <c r="I185" s="33">
        <v>0.26</v>
      </c>
      <c r="J185" s="33">
        <v>0.26</v>
      </c>
      <c r="K185" s="33">
        <v>0.26</v>
      </c>
      <c r="L185" s="33">
        <v>0.26</v>
      </c>
    </row>
    <row r="186" spans="1:12" s="2" customFormat="1" ht="21">
      <c r="A186" s="24" t="s">
        <v>399</v>
      </c>
      <c r="B186" s="23" t="s">
        <v>370</v>
      </c>
      <c r="C186" s="1" t="s">
        <v>347</v>
      </c>
      <c r="D186" s="33">
        <v>0.117</v>
      </c>
      <c r="E186" s="33">
        <v>0.117</v>
      </c>
      <c r="F186" s="33">
        <v>0.117</v>
      </c>
      <c r="G186" s="33">
        <v>0.117</v>
      </c>
      <c r="H186" s="33">
        <v>0.117</v>
      </c>
      <c r="I186" s="33">
        <v>0.117</v>
      </c>
      <c r="J186" s="33">
        <v>0.117</v>
      </c>
      <c r="K186" s="33">
        <v>0.117</v>
      </c>
      <c r="L186" s="33">
        <v>0.117</v>
      </c>
    </row>
    <row r="187" spans="1:12" s="2" customFormat="1" ht="10.5">
      <c r="A187" s="24" t="s">
        <v>400</v>
      </c>
      <c r="B187" s="23" t="s">
        <v>371</v>
      </c>
      <c r="C187" s="1" t="s">
        <v>347</v>
      </c>
      <c r="D187" s="8">
        <v>2.108</v>
      </c>
      <c r="E187" s="8">
        <v>2.105</v>
      </c>
      <c r="F187" s="8">
        <v>2.105</v>
      </c>
      <c r="G187" s="8">
        <v>2.105</v>
      </c>
      <c r="H187" s="8">
        <v>2.105</v>
      </c>
      <c r="I187" s="8">
        <v>2.105</v>
      </c>
      <c r="J187" s="8">
        <v>2.105</v>
      </c>
      <c r="K187" s="8">
        <v>2.105</v>
      </c>
      <c r="L187" s="8">
        <v>2.105</v>
      </c>
    </row>
    <row r="188" spans="1:12" s="2" customFormat="1" ht="21">
      <c r="A188" s="24" t="s">
        <v>266</v>
      </c>
      <c r="B188" s="22" t="s">
        <v>372</v>
      </c>
      <c r="C188" s="1" t="s">
        <v>347</v>
      </c>
      <c r="D188" s="8">
        <f>SUM(D189:D191)</f>
        <v>3.561</v>
      </c>
      <c r="E188" s="8">
        <f aca="true" t="shared" si="11" ref="E188:L188">SUM(E189:E191)</f>
        <v>3.533</v>
      </c>
      <c r="F188" s="8">
        <f t="shared" si="11"/>
        <v>3.522</v>
      </c>
      <c r="G188" s="8">
        <f t="shared" si="11"/>
        <v>3.522</v>
      </c>
      <c r="H188" s="8">
        <f t="shared" si="11"/>
        <v>3.522</v>
      </c>
      <c r="I188" s="8">
        <f t="shared" si="11"/>
        <v>3.522</v>
      </c>
      <c r="J188" s="8">
        <f t="shared" si="11"/>
        <v>3.522</v>
      </c>
      <c r="K188" s="8">
        <f t="shared" si="11"/>
        <v>3.522</v>
      </c>
      <c r="L188" s="8">
        <f t="shared" si="11"/>
        <v>3.522</v>
      </c>
    </row>
    <row r="189" spans="1:12" s="2" customFormat="1" ht="21">
      <c r="A189" s="24" t="s">
        <v>401</v>
      </c>
      <c r="B189" s="23" t="s">
        <v>373</v>
      </c>
      <c r="C189" s="1" t="s">
        <v>347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</row>
    <row r="190" spans="1:12" s="2" customFormat="1" ht="21">
      <c r="A190" s="24" t="s">
        <v>402</v>
      </c>
      <c r="B190" s="23" t="s">
        <v>374</v>
      </c>
      <c r="C190" s="1" t="s">
        <v>347</v>
      </c>
      <c r="D190" s="8">
        <v>0.072</v>
      </c>
      <c r="E190" s="8">
        <v>0.037</v>
      </c>
      <c r="F190" s="8">
        <v>0.026</v>
      </c>
      <c r="G190" s="8">
        <v>0.026</v>
      </c>
      <c r="H190" s="8">
        <v>0.026</v>
      </c>
      <c r="I190" s="8">
        <v>0.026</v>
      </c>
      <c r="J190" s="8">
        <v>0.026</v>
      </c>
      <c r="K190" s="8">
        <v>0.026</v>
      </c>
      <c r="L190" s="8">
        <v>0.026</v>
      </c>
    </row>
    <row r="191" spans="1:12" s="2" customFormat="1" ht="21">
      <c r="A191" s="24" t="s">
        <v>403</v>
      </c>
      <c r="B191" s="23" t="s">
        <v>375</v>
      </c>
      <c r="C191" s="1" t="s">
        <v>347</v>
      </c>
      <c r="D191" s="8">
        <v>3.489</v>
      </c>
      <c r="E191" s="8">
        <v>3.496</v>
      </c>
      <c r="F191" s="8">
        <v>3.496</v>
      </c>
      <c r="G191" s="8">
        <v>3.496</v>
      </c>
      <c r="H191" s="8">
        <v>3.496</v>
      </c>
      <c r="I191" s="8">
        <v>3.496</v>
      </c>
      <c r="J191" s="8">
        <v>3.496</v>
      </c>
      <c r="K191" s="8">
        <v>3.496</v>
      </c>
      <c r="L191" s="8">
        <v>3.496</v>
      </c>
    </row>
    <row r="192" spans="1:12" s="2" customFormat="1" ht="21">
      <c r="A192" s="19" t="s">
        <v>268</v>
      </c>
      <c r="B192" s="11" t="s">
        <v>264</v>
      </c>
      <c r="C192" s="8" t="s">
        <v>265</v>
      </c>
      <c r="D192" s="8">
        <v>26762.6</v>
      </c>
      <c r="E192" s="8">
        <v>30426.7</v>
      </c>
      <c r="F192" s="8">
        <v>33917.1</v>
      </c>
      <c r="G192" s="8">
        <v>34732.9</v>
      </c>
      <c r="H192" s="8">
        <v>35443.4</v>
      </c>
      <c r="I192" s="8">
        <v>35948.6</v>
      </c>
      <c r="J192" s="8">
        <v>37392.8</v>
      </c>
      <c r="K192" s="8">
        <v>37386.6</v>
      </c>
      <c r="L192" s="8">
        <v>39823.3</v>
      </c>
    </row>
    <row r="193" spans="1:12" s="2" customFormat="1" ht="21">
      <c r="A193" s="19" t="s">
        <v>270</v>
      </c>
      <c r="B193" s="11" t="s">
        <v>267</v>
      </c>
      <c r="C193" s="8" t="s">
        <v>141</v>
      </c>
      <c r="D193" s="32">
        <v>102.1</v>
      </c>
      <c r="E193" s="32">
        <v>112.6</v>
      </c>
      <c r="F193" s="32">
        <v>111.5</v>
      </c>
      <c r="G193" s="32">
        <v>102.7</v>
      </c>
      <c r="H193" s="32">
        <v>104.5</v>
      </c>
      <c r="I193" s="32">
        <v>103.5</v>
      </c>
      <c r="J193" s="32">
        <v>105.5</v>
      </c>
      <c r="K193" s="32">
        <v>104</v>
      </c>
      <c r="L193" s="32">
        <v>106.5</v>
      </c>
    </row>
    <row r="194" spans="1:12" s="2" customFormat="1" ht="30.75" customHeight="1">
      <c r="A194" s="19" t="s">
        <v>272</v>
      </c>
      <c r="B194" s="11" t="s">
        <v>269</v>
      </c>
      <c r="C194" s="8" t="s">
        <v>265</v>
      </c>
      <c r="D194" s="32">
        <v>24357</v>
      </c>
      <c r="E194" s="32">
        <v>28516</v>
      </c>
      <c r="F194" s="32">
        <v>31011</v>
      </c>
      <c r="G194" s="32">
        <v>31848.3</v>
      </c>
      <c r="H194" s="32">
        <v>32406.5</v>
      </c>
      <c r="I194" s="32">
        <v>32963</v>
      </c>
      <c r="J194" s="32">
        <v>34188.9</v>
      </c>
      <c r="K194" s="32">
        <v>34281.5</v>
      </c>
      <c r="L194" s="32">
        <v>36411.2</v>
      </c>
    </row>
    <row r="195" spans="1:12" s="2" customFormat="1" ht="30.75" customHeight="1">
      <c r="A195" s="19" t="s">
        <v>274</v>
      </c>
      <c r="B195" s="11" t="s">
        <v>271</v>
      </c>
      <c r="C195" s="8" t="s">
        <v>141</v>
      </c>
      <c r="D195" s="32">
        <v>121.4</v>
      </c>
      <c r="E195" s="32">
        <v>117.1</v>
      </c>
      <c r="F195" s="32">
        <v>108.8</v>
      </c>
      <c r="G195" s="32">
        <v>102.7</v>
      </c>
      <c r="H195" s="32">
        <v>104.5</v>
      </c>
      <c r="I195" s="32">
        <v>103.5</v>
      </c>
      <c r="J195" s="32">
        <v>105.5</v>
      </c>
      <c r="K195" s="32">
        <v>104</v>
      </c>
      <c r="L195" s="32">
        <v>106.5</v>
      </c>
    </row>
    <row r="196" spans="1:12" s="2" customFormat="1" ht="10.5">
      <c r="A196" s="19" t="s">
        <v>276</v>
      </c>
      <c r="B196" s="10" t="s">
        <v>273</v>
      </c>
      <c r="C196" s="8" t="s">
        <v>141</v>
      </c>
      <c r="D196" s="8"/>
      <c r="E196" s="8"/>
      <c r="F196" s="8"/>
      <c r="G196" s="8"/>
      <c r="H196" s="8"/>
      <c r="I196" s="8"/>
      <c r="J196" s="8"/>
      <c r="K196" s="8"/>
      <c r="L196" s="8"/>
    </row>
    <row r="197" spans="1:12" s="2" customFormat="1" ht="10.5">
      <c r="A197" s="19" t="s">
        <v>278</v>
      </c>
      <c r="B197" s="10" t="s">
        <v>275</v>
      </c>
      <c r="C197" s="8" t="s">
        <v>58</v>
      </c>
      <c r="D197" s="8"/>
      <c r="E197" s="8"/>
      <c r="F197" s="8"/>
      <c r="G197" s="8"/>
      <c r="H197" s="8"/>
      <c r="I197" s="8"/>
      <c r="J197" s="8"/>
      <c r="K197" s="8"/>
      <c r="L197" s="8"/>
    </row>
    <row r="198" spans="1:12" s="2" customFormat="1" ht="10.5">
      <c r="A198" s="19" t="s">
        <v>280</v>
      </c>
      <c r="B198" s="10" t="s">
        <v>277</v>
      </c>
      <c r="C198" s="8" t="s">
        <v>296</v>
      </c>
      <c r="D198" s="8">
        <v>0.84</v>
      </c>
      <c r="E198" s="8">
        <v>0.75</v>
      </c>
      <c r="F198" s="8">
        <v>0.52</v>
      </c>
      <c r="G198" s="8">
        <v>0.52</v>
      </c>
      <c r="H198" s="8">
        <v>0.52</v>
      </c>
      <c r="I198" s="8">
        <v>0.52</v>
      </c>
      <c r="J198" s="8">
        <v>0.52</v>
      </c>
      <c r="K198" s="8">
        <v>0.52</v>
      </c>
      <c r="L198" s="8">
        <v>0.52</v>
      </c>
    </row>
    <row r="199" spans="1:12" s="2" customFormat="1" ht="10.5">
      <c r="A199" s="19" t="s">
        <v>282</v>
      </c>
      <c r="B199" s="10" t="s">
        <v>279</v>
      </c>
      <c r="C199" s="8" t="s">
        <v>193</v>
      </c>
      <c r="D199" s="8"/>
      <c r="E199" s="8"/>
      <c r="F199" s="8"/>
      <c r="G199" s="8"/>
      <c r="H199" s="8"/>
      <c r="I199" s="8"/>
      <c r="J199" s="8"/>
      <c r="K199" s="8"/>
      <c r="L199" s="8"/>
    </row>
    <row r="200" spans="1:12" s="2" customFormat="1" ht="10.5">
      <c r="A200" s="19" t="s">
        <v>284</v>
      </c>
      <c r="B200" s="10" t="s">
        <v>281</v>
      </c>
      <c r="C200" s="8" t="s">
        <v>51</v>
      </c>
      <c r="D200" s="8">
        <v>0.072</v>
      </c>
      <c r="E200" s="8">
        <v>0.055</v>
      </c>
      <c r="F200" s="8">
        <v>0.038</v>
      </c>
      <c r="G200" s="8">
        <v>0.038</v>
      </c>
      <c r="H200" s="8">
        <v>0.038</v>
      </c>
      <c r="I200" s="8">
        <v>0.038</v>
      </c>
      <c r="J200" s="8">
        <v>0.038</v>
      </c>
      <c r="K200" s="8">
        <v>0.038</v>
      </c>
      <c r="L200" s="8">
        <v>0.038</v>
      </c>
    </row>
    <row r="201" spans="1:12" s="2" customFormat="1" ht="21" customHeight="1">
      <c r="A201" s="19" t="s">
        <v>286</v>
      </c>
      <c r="B201" s="11" t="s">
        <v>283</v>
      </c>
      <c r="C201" s="8" t="s">
        <v>51</v>
      </c>
      <c r="D201" s="8">
        <v>0.055</v>
      </c>
      <c r="E201" s="8">
        <v>0.037</v>
      </c>
      <c r="F201" s="8">
        <v>0.026</v>
      </c>
      <c r="G201" s="8">
        <v>0.026</v>
      </c>
      <c r="H201" s="8">
        <v>0.026</v>
      </c>
      <c r="I201" s="8">
        <v>0.026</v>
      </c>
      <c r="J201" s="8">
        <v>0.026</v>
      </c>
      <c r="K201" s="8">
        <v>0.026</v>
      </c>
      <c r="L201" s="8">
        <v>0.026</v>
      </c>
    </row>
    <row r="202" spans="1:12" s="2" customFormat="1" ht="10.5">
      <c r="A202" s="19" t="s">
        <v>404</v>
      </c>
      <c r="B202" s="10" t="s">
        <v>285</v>
      </c>
      <c r="C202" s="8" t="s">
        <v>291</v>
      </c>
      <c r="D202" s="32">
        <v>497.9</v>
      </c>
      <c r="E202" s="32">
        <v>525.8</v>
      </c>
      <c r="F202" s="32">
        <v>542.5</v>
      </c>
      <c r="G202" s="32">
        <v>555.6</v>
      </c>
      <c r="H202" s="32">
        <v>567</v>
      </c>
      <c r="I202" s="32">
        <v>575</v>
      </c>
      <c r="J202" s="32">
        <v>598.1</v>
      </c>
      <c r="K202" s="32">
        <v>598</v>
      </c>
      <c r="L202" s="32">
        <v>637</v>
      </c>
    </row>
    <row r="203" spans="1:12" s="2" customFormat="1" ht="10.5">
      <c r="A203" s="19" t="s">
        <v>405</v>
      </c>
      <c r="B203" s="10" t="s">
        <v>302</v>
      </c>
      <c r="C203" s="8" t="s">
        <v>141</v>
      </c>
      <c r="D203" s="32">
        <v>99</v>
      </c>
      <c r="E203" s="32">
        <v>105.5</v>
      </c>
      <c r="F203" s="32">
        <v>103.2</v>
      </c>
      <c r="G203" s="32">
        <v>102.4</v>
      </c>
      <c r="H203" s="32">
        <v>104.5</v>
      </c>
      <c r="I203" s="32">
        <v>103.5</v>
      </c>
      <c r="J203" s="32">
        <v>105.5</v>
      </c>
      <c r="K203" s="32">
        <v>104</v>
      </c>
      <c r="L203" s="32">
        <v>106.5</v>
      </c>
    </row>
    <row r="204" spans="1:12" s="2" customFormat="1" ht="12.75">
      <c r="A204" s="49" t="s">
        <v>307</v>
      </c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</row>
    <row r="205" spans="1:12" s="3" customFormat="1" ht="12.75">
      <c r="A205" s="47" t="s">
        <v>290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</sheetData>
  <sheetProtection/>
  <mergeCells count="13">
    <mergeCell ref="E7:E9"/>
    <mergeCell ref="D7:D9"/>
    <mergeCell ref="J1:L1"/>
    <mergeCell ref="A205:L205"/>
    <mergeCell ref="A204:L204"/>
    <mergeCell ref="A3:L3"/>
    <mergeCell ref="A2:L2"/>
    <mergeCell ref="A4:L4"/>
    <mergeCell ref="G7:H7"/>
    <mergeCell ref="I7:J7"/>
    <mergeCell ref="G6:L6"/>
    <mergeCell ref="K7:L7"/>
    <mergeCell ref="F7:F9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2023-11-07T11:27:23Z</cp:lastPrinted>
  <dcterms:created xsi:type="dcterms:W3CDTF">2018-10-15T12:06:40Z</dcterms:created>
  <dcterms:modified xsi:type="dcterms:W3CDTF">2023-11-20T07:42:10Z</dcterms:modified>
  <cp:category/>
  <cp:version/>
  <cp:contentType/>
  <cp:contentStatus/>
</cp:coreProperties>
</file>