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<sst xmlns="http://schemas.openxmlformats.org/spreadsheetml/2006/main" count="88" uniqueCount="67">
  <si>
    <t xml:space="preserve">                   АНАЛИЗ</t>
  </si>
  <si>
    <t xml:space="preserve"> пожаров и ущерба от них на 31 марта 2024 г.    </t>
  </si>
  <si>
    <t>по сравнению с тем же периодом 2023 года по</t>
  </si>
  <si>
    <t xml:space="preserve">     территориальным отделам в Цивильском муниципальном округе</t>
  </si>
  <si>
    <t xml:space="preserve"> </t>
  </si>
  <si>
    <t xml:space="preserve">№ </t>
  </si>
  <si>
    <t>Наименование</t>
  </si>
  <si>
    <t>2023 г.</t>
  </si>
  <si>
    <t>2024 г.</t>
  </si>
  <si>
    <t>разница</t>
  </si>
  <si>
    <t>администраций</t>
  </si>
  <si>
    <t>кол-во</t>
  </si>
  <si>
    <t>погибло</t>
  </si>
  <si>
    <t>травма</t>
  </si>
  <si>
    <t>ущерб</t>
  </si>
  <si>
    <t>Богатыревское</t>
  </si>
  <si>
    <t>Булдеевское</t>
  </si>
  <si>
    <t>Игорварское</t>
  </si>
  <si>
    <t>Вт.Вурманкас-ое</t>
  </si>
  <si>
    <t>Опытное</t>
  </si>
  <si>
    <t>Михайловское</t>
  </si>
  <si>
    <t>Медикасинское</t>
  </si>
  <si>
    <t>Малоянгорчинское</t>
  </si>
  <si>
    <t>1-Степановское</t>
  </si>
  <si>
    <t>Рындинское</t>
  </si>
  <si>
    <t>Конарское</t>
  </si>
  <si>
    <t>Таушкасинское</t>
  </si>
  <si>
    <t>Тувсинское</t>
  </si>
  <si>
    <t>Чиричкасинское</t>
  </si>
  <si>
    <t>Чурачикское</t>
  </si>
  <si>
    <t>Поваркасинское</t>
  </si>
  <si>
    <t>Цивильское г/п</t>
  </si>
  <si>
    <t>Итого</t>
  </si>
  <si>
    <t>Начальник ОНД и ПР</t>
  </si>
  <si>
    <t>по Цивильскому муниципальному округу</t>
  </si>
  <si>
    <t>подполковник внутренней службы</t>
  </si>
  <si>
    <t>А.Н. Пискарев</t>
  </si>
  <si>
    <t xml:space="preserve">              пожаров и ущербов от них, происшедших за 09 месяцев 2007 года</t>
  </si>
  <si>
    <t>пожаров и ущерба от них на 31 марта 2024 года</t>
  </si>
  <si>
    <t xml:space="preserve">           по сравнению с тем же периодом 2023 года </t>
  </si>
  <si>
    <t xml:space="preserve">                  в Цивильском муниципальном округе по причинам</t>
  </si>
  <si>
    <t xml:space="preserve">Наименование </t>
  </si>
  <si>
    <t>показатели</t>
  </si>
  <si>
    <t>причин</t>
  </si>
  <si>
    <t>Жилой сектор</t>
  </si>
  <si>
    <t>Дачи</t>
  </si>
  <si>
    <t>Объекты АПК</t>
  </si>
  <si>
    <t>Объекты экономики</t>
  </si>
  <si>
    <t>Автотранспорт</t>
  </si>
  <si>
    <t>Трава</t>
  </si>
  <si>
    <t>Прочие</t>
  </si>
  <si>
    <t>ПО ПРИЧИНАМ</t>
  </si>
  <si>
    <t>Детская шалость</t>
  </si>
  <si>
    <t>НППБ экспл. Эл.об.</t>
  </si>
  <si>
    <t>Неостор.обр.с огнем</t>
  </si>
  <si>
    <t>Газовый прибор</t>
  </si>
  <si>
    <t>Печи, дымоходы</t>
  </si>
  <si>
    <t>Неостор. при курении</t>
  </si>
  <si>
    <t>Поджоги</t>
  </si>
  <si>
    <t>Неисправность узлов т/с</t>
  </si>
  <si>
    <t>Грозовой разряд</t>
  </si>
  <si>
    <t>Не установлено</t>
  </si>
  <si>
    <t>Прочее</t>
  </si>
  <si>
    <t>ИТОГО</t>
  </si>
  <si>
    <t>погибло людей</t>
  </si>
  <si>
    <t>пострадало людей</t>
  </si>
  <si>
    <t>по Цивильскому району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</si>
</sst>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9">
    <font>
      <sz val="10"/>
      <name val="Arial Cyr"/>
      <family val="0"/>
    </font>
    <font>
      <sz val="10"/>
      <name val="Arial"/>
      <family val="0"/>
    </font>
    <font>
      <sz val="12"/>
      <name val="Arial Cyr"/>
      <family val="2"/>
    </font>
    <font>
      <b/>
      <sz val="10"/>
      <name val="Arial Cyr"/>
      <family val="0"/>
    </font>
    <font>
      <sz val="10"/>
      <color indexed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Border="1" applyAlignment="1">
      <alignment/>
    </xf>
    <xf numFmtId="0" fontId="4" fillId="33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 horizontal="left"/>
    </xf>
    <xf numFmtId="49" fontId="2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center"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1" xfId="42" applyNumberFormat="1" applyFont="1" applyFill="1" applyBorder="1" applyAlignment="1" applyProtection="1">
      <alignment/>
      <protection/>
    </xf>
    <xf numFmtId="0" fontId="0" fillId="0" borderId="14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13" xfId="0" applyBorder="1" applyAlignment="1">
      <alignment/>
    </xf>
    <xf numFmtId="0" fontId="0" fillId="33" borderId="11" xfId="0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3262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A1">
      <selection activeCell="F32" sqref="F32"/>
    </sheetView>
  </sheetViews>
  <sheetFormatPr defaultColWidth="9.00390625" defaultRowHeight="12.75"/>
  <cols>
    <col min="1" max="1" width="4.25390625" style="0" customWidth="1"/>
    <col min="3" max="3" width="8.00390625" style="0" customWidth="1"/>
    <col min="4" max="4" width="7.00390625" style="0" customWidth="1"/>
    <col min="5" max="5" width="7.625" style="0" customWidth="1"/>
    <col min="6" max="6" width="8.125" style="0" customWidth="1"/>
    <col min="7" max="7" width="9.25390625" style="0" customWidth="1"/>
    <col min="8" max="8" width="6.875" style="0" customWidth="1"/>
    <col min="9" max="9" width="8.625" style="0" customWidth="1"/>
    <col min="10" max="10" width="6.75390625" style="0" customWidth="1"/>
    <col min="12" max="12" width="6.125" style="0" customWidth="1"/>
    <col min="13" max="13" width="7.75390625" style="0" customWidth="1"/>
    <col min="14" max="14" width="6.375" style="0" customWidth="1"/>
  </cols>
  <sheetData>
    <row r="1" spans="1:9" s="3" customFormat="1" ht="15">
      <c r="A1" s="1"/>
      <c r="B1" s="2"/>
      <c r="C1" s="2"/>
      <c r="D1" s="2" t="s">
        <v>0</v>
      </c>
      <c r="E1" s="2"/>
      <c r="F1" s="2"/>
      <c r="G1" s="2"/>
      <c r="H1" s="2"/>
      <c r="I1" s="1"/>
    </row>
    <row r="2" spans="2:8" s="1" customFormat="1" ht="15">
      <c r="B2" s="32" t="s">
        <v>1</v>
      </c>
      <c r="C2" s="32"/>
      <c r="D2" s="32"/>
      <c r="E2" s="32"/>
      <c r="F2" s="32"/>
      <c r="G2" s="32"/>
      <c r="H2" s="32"/>
    </row>
    <row r="3" spans="1:9" ht="15">
      <c r="A3" s="1"/>
      <c r="B3" s="32" t="s">
        <v>2</v>
      </c>
      <c r="C3" s="32"/>
      <c r="D3" s="32"/>
      <c r="E3" s="32"/>
      <c r="F3" s="32"/>
      <c r="G3" s="32"/>
      <c r="H3" s="32"/>
      <c r="I3" s="1"/>
    </row>
    <row r="4" spans="1:9" ht="15">
      <c r="A4" s="1"/>
      <c r="B4" s="2" t="s">
        <v>3</v>
      </c>
      <c r="C4" s="2"/>
      <c r="D4" s="2"/>
      <c r="E4" s="2"/>
      <c r="F4" s="2"/>
      <c r="G4" s="2"/>
      <c r="H4" s="2"/>
      <c r="I4" s="1"/>
    </row>
    <row r="5" ht="12.75">
      <c r="L5" t="s">
        <v>4</v>
      </c>
    </row>
    <row r="6" spans="1:15" ht="12.75">
      <c r="A6" s="4" t="s">
        <v>5</v>
      </c>
      <c r="B6" s="33" t="s">
        <v>6</v>
      </c>
      <c r="C6" s="33"/>
      <c r="D6" s="34" t="s">
        <v>7</v>
      </c>
      <c r="E6" s="34"/>
      <c r="F6" s="34"/>
      <c r="G6" s="34"/>
      <c r="H6" s="34" t="s">
        <v>8</v>
      </c>
      <c r="I6" s="34"/>
      <c r="J6" s="34"/>
      <c r="K6" s="34"/>
      <c r="L6" s="35" t="s">
        <v>9</v>
      </c>
      <c r="M6" s="35"/>
      <c r="N6" s="35"/>
      <c r="O6" s="35"/>
    </row>
    <row r="7" spans="1:15" ht="12.75">
      <c r="A7" s="6"/>
      <c r="B7" s="36" t="s">
        <v>10</v>
      </c>
      <c r="C7" s="36"/>
      <c r="D7" s="7" t="s">
        <v>11</v>
      </c>
      <c r="E7" s="8" t="s">
        <v>12</v>
      </c>
      <c r="F7" s="8" t="s">
        <v>13</v>
      </c>
      <c r="G7" s="5" t="s">
        <v>14</v>
      </c>
      <c r="H7" s="7" t="s">
        <v>11</v>
      </c>
      <c r="I7" s="8" t="s">
        <v>12</v>
      </c>
      <c r="J7" s="8" t="s">
        <v>13</v>
      </c>
      <c r="K7" s="5" t="s">
        <v>14</v>
      </c>
      <c r="L7" s="8" t="s">
        <v>11</v>
      </c>
      <c r="M7" s="8" t="s">
        <v>12</v>
      </c>
      <c r="N7" s="8" t="s">
        <v>13</v>
      </c>
      <c r="O7" s="5" t="s">
        <v>14</v>
      </c>
    </row>
    <row r="8" spans="1:15" ht="12.75">
      <c r="A8" s="6">
        <v>1</v>
      </c>
      <c r="B8" s="37" t="s">
        <v>15</v>
      </c>
      <c r="C8" s="37"/>
      <c r="D8" s="9">
        <v>1</v>
      </c>
      <c r="E8" s="9">
        <v>1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f>H8-D8</f>
        <v>-1</v>
      </c>
      <c r="M8" s="9">
        <f>I8-E8</f>
        <v>-1</v>
      </c>
      <c r="N8" s="9">
        <f>J8-F8</f>
        <v>0</v>
      </c>
      <c r="O8" s="9">
        <f>K8-G8</f>
        <v>0</v>
      </c>
    </row>
    <row r="9" spans="1:15" ht="12.75">
      <c r="A9" s="9">
        <v>2</v>
      </c>
      <c r="B9" s="9" t="s">
        <v>16</v>
      </c>
      <c r="C9" s="9"/>
      <c r="D9" s="10">
        <v>0</v>
      </c>
      <c r="E9" s="9">
        <v>0</v>
      </c>
      <c r="F9" s="9">
        <v>0</v>
      </c>
      <c r="G9" s="11">
        <v>0</v>
      </c>
      <c r="H9" s="10">
        <v>1</v>
      </c>
      <c r="I9" s="9">
        <v>0</v>
      </c>
      <c r="J9" s="9">
        <v>0</v>
      </c>
      <c r="K9" s="11">
        <f>200000</f>
        <v>200000</v>
      </c>
      <c r="L9" s="9">
        <f>H9-D9</f>
        <v>1</v>
      </c>
      <c r="M9" s="9">
        <f>I9-E9</f>
        <v>0</v>
      </c>
      <c r="N9" s="9">
        <f>J9-F9</f>
        <v>0</v>
      </c>
      <c r="O9" s="9">
        <f>K9-G9</f>
        <v>200000</v>
      </c>
    </row>
    <row r="10" spans="1:15" ht="12.75">
      <c r="A10" s="9">
        <v>3</v>
      </c>
      <c r="B10" s="9" t="s">
        <v>17</v>
      </c>
      <c r="C10" s="9"/>
      <c r="D10" s="9">
        <v>1</v>
      </c>
      <c r="E10" s="9">
        <v>0</v>
      </c>
      <c r="F10" s="9">
        <v>0</v>
      </c>
      <c r="G10" s="9">
        <f>1000</f>
        <v>1000</v>
      </c>
      <c r="H10" s="9">
        <v>0</v>
      </c>
      <c r="I10" s="9">
        <v>0</v>
      </c>
      <c r="J10" s="9">
        <v>0</v>
      </c>
      <c r="K10" s="9">
        <v>0</v>
      </c>
      <c r="L10" s="9">
        <f>H10-D10</f>
        <v>-1</v>
      </c>
      <c r="M10" s="9">
        <f>I10-E10</f>
        <v>0</v>
      </c>
      <c r="N10" s="9">
        <f>J10-F10</f>
        <v>0</v>
      </c>
      <c r="O10" s="9">
        <f>K10-G10</f>
        <v>-1000</v>
      </c>
    </row>
    <row r="11" spans="1:15" ht="12.75">
      <c r="A11" s="9">
        <v>4</v>
      </c>
      <c r="B11" s="9" t="s">
        <v>18</v>
      </c>
      <c r="C11" s="9"/>
      <c r="D11" s="9">
        <v>2</v>
      </c>
      <c r="E11" s="9">
        <v>0</v>
      </c>
      <c r="F11" s="9">
        <v>0</v>
      </c>
      <c r="G11" s="11">
        <v>0</v>
      </c>
      <c r="H11" s="9">
        <v>1</v>
      </c>
      <c r="I11" s="9">
        <v>0</v>
      </c>
      <c r="J11" s="9">
        <v>0</v>
      </c>
      <c r="K11" s="11">
        <v>200000</v>
      </c>
      <c r="L11" s="9">
        <f>H11-D11</f>
        <v>-1</v>
      </c>
      <c r="M11" s="9">
        <f>I11-E11</f>
        <v>0</v>
      </c>
      <c r="N11" s="9">
        <f>J11-F11</f>
        <v>0</v>
      </c>
      <c r="O11" s="9">
        <f>K11-G11</f>
        <v>200000</v>
      </c>
    </row>
    <row r="12" spans="1:15" ht="12.75">
      <c r="A12" s="9">
        <v>5</v>
      </c>
      <c r="B12" s="38" t="s">
        <v>19</v>
      </c>
      <c r="C12" s="38"/>
      <c r="D12" s="9">
        <v>1</v>
      </c>
      <c r="E12" s="9">
        <v>0</v>
      </c>
      <c r="F12" s="9">
        <v>0</v>
      </c>
      <c r="G12" s="9">
        <f>23000</f>
        <v>23000</v>
      </c>
      <c r="H12" s="9"/>
      <c r="I12" s="9">
        <v>0</v>
      </c>
      <c r="J12" s="9">
        <v>0</v>
      </c>
      <c r="K12" s="9">
        <v>0</v>
      </c>
      <c r="L12" s="9">
        <f>H12-D12</f>
        <v>-1</v>
      </c>
      <c r="M12" s="9">
        <f>I12-E12</f>
        <v>0</v>
      </c>
      <c r="N12" s="9">
        <f>J12-F12</f>
        <v>0</v>
      </c>
      <c r="O12" s="9">
        <f>K12-G12</f>
        <v>-23000</v>
      </c>
    </row>
    <row r="13" spans="1:15" ht="12.75" customHeight="1" hidden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>
        <f>J13-F13</f>
        <v>0</v>
      </c>
      <c r="M13" s="9"/>
      <c r="N13" s="9"/>
      <c r="O13" s="9"/>
    </row>
    <row r="14" spans="1:15" ht="12.75">
      <c r="A14" s="9">
        <v>6</v>
      </c>
      <c r="B14" s="9" t="s">
        <v>20</v>
      </c>
      <c r="C14" s="9"/>
      <c r="D14" s="9">
        <v>1</v>
      </c>
      <c r="E14" s="9">
        <v>0</v>
      </c>
      <c r="F14" s="9">
        <v>0</v>
      </c>
      <c r="G14" s="9">
        <f>150000</f>
        <v>150000</v>
      </c>
      <c r="H14" s="9">
        <v>1</v>
      </c>
      <c r="I14" s="9">
        <v>1</v>
      </c>
      <c r="J14" s="9">
        <v>0</v>
      </c>
      <c r="K14" s="9">
        <v>0</v>
      </c>
      <c r="L14" s="9">
        <f>H14-D14</f>
        <v>0</v>
      </c>
      <c r="M14" s="9">
        <f>I14-E14</f>
        <v>1</v>
      </c>
      <c r="N14" s="9">
        <f>J14-F14</f>
        <v>0</v>
      </c>
      <c r="O14" s="9">
        <f>K14-G14</f>
        <v>-150000</v>
      </c>
    </row>
    <row r="15" spans="1:15" ht="12.75">
      <c r="A15" s="9">
        <v>7</v>
      </c>
      <c r="B15" s="9" t="s">
        <v>21</v>
      </c>
      <c r="C15" s="9"/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f>H15-D15</f>
        <v>0</v>
      </c>
      <c r="M15" s="9">
        <f>I15-E15</f>
        <v>0</v>
      </c>
      <c r="N15" s="9">
        <f>J15-F15</f>
        <v>0</v>
      </c>
      <c r="O15" s="9">
        <f>K15-G15</f>
        <v>0</v>
      </c>
    </row>
    <row r="16" spans="1:15" ht="12.75">
      <c r="A16" s="9">
        <v>8</v>
      </c>
      <c r="B16" s="9" t="s">
        <v>22</v>
      </c>
      <c r="C16" s="9"/>
      <c r="D16" s="9">
        <v>0</v>
      </c>
      <c r="E16" s="9">
        <v>0</v>
      </c>
      <c r="F16" s="9">
        <v>0</v>
      </c>
      <c r="G16" s="11">
        <v>0</v>
      </c>
      <c r="H16" s="9">
        <v>0</v>
      </c>
      <c r="I16" s="9">
        <v>0</v>
      </c>
      <c r="J16" s="9">
        <v>0</v>
      </c>
      <c r="K16" s="11">
        <v>0</v>
      </c>
      <c r="L16" s="9">
        <f>H16-D16</f>
        <v>0</v>
      </c>
      <c r="M16" s="9">
        <f>I16-E16</f>
        <v>0</v>
      </c>
      <c r="N16" s="9">
        <f>J16-F16</f>
        <v>0</v>
      </c>
      <c r="O16" s="9">
        <f>K16-G16</f>
        <v>0</v>
      </c>
    </row>
    <row r="17" spans="1:15" ht="12.75" customHeight="1" hidden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>
        <f>J17-F17</f>
        <v>0</v>
      </c>
      <c r="M17" s="9"/>
      <c r="N17" s="9"/>
      <c r="O17" s="9"/>
    </row>
    <row r="18" spans="1:15" ht="12.75">
      <c r="A18" s="9">
        <v>9</v>
      </c>
      <c r="B18" s="9" t="s">
        <v>23</v>
      </c>
      <c r="C18" s="9"/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f>H18-D18</f>
        <v>0</v>
      </c>
      <c r="M18" s="9">
        <f>I18-E18</f>
        <v>0</v>
      </c>
      <c r="N18" s="9">
        <f>J18-F18</f>
        <v>0</v>
      </c>
      <c r="O18" s="9">
        <f>K18-G18</f>
        <v>0</v>
      </c>
    </row>
    <row r="19" spans="1:15" ht="12.75">
      <c r="A19" s="9">
        <v>10</v>
      </c>
      <c r="B19" s="9" t="s">
        <v>24</v>
      </c>
      <c r="C19" s="9"/>
      <c r="D19" s="9">
        <v>0</v>
      </c>
      <c r="E19" s="11">
        <v>0</v>
      </c>
      <c r="F19" s="9">
        <v>0</v>
      </c>
      <c r="G19" s="11">
        <v>0</v>
      </c>
      <c r="H19" s="9">
        <v>0</v>
      </c>
      <c r="I19" s="11">
        <v>0</v>
      </c>
      <c r="J19" s="9">
        <v>0</v>
      </c>
      <c r="K19" s="11">
        <v>0</v>
      </c>
      <c r="L19" s="9">
        <f>H19-D19</f>
        <v>0</v>
      </c>
      <c r="M19" s="9">
        <f>I19-E19</f>
        <v>0</v>
      </c>
      <c r="N19" s="9">
        <f>J19-F19</f>
        <v>0</v>
      </c>
      <c r="O19" s="9">
        <f>K19-G19</f>
        <v>0</v>
      </c>
    </row>
    <row r="20" spans="1:15" ht="12.75">
      <c r="A20" s="9">
        <v>11</v>
      </c>
      <c r="B20" s="9" t="s">
        <v>25</v>
      </c>
      <c r="C20" s="9"/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f>H20-D20</f>
        <v>0</v>
      </c>
      <c r="M20" s="9">
        <f>I20-E20</f>
        <v>0</v>
      </c>
      <c r="N20" s="9">
        <f>J20-F20</f>
        <v>0</v>
      </c>
      <c r="O20" s="9">
        <f>K20-G20</f>
        <v>0</v>
      </c>
    </row>
    <row r="21" spans="1:15" ht="12.75">
      <c r="A21" s="9">
        <v>12</v>
      </c>
      <c r="B21" s="9" t="s">
        <v>26</v>
      </c>
      <c r="C21" s="9"/>
      <c r="D21" s="12">
        <v>0</v>
      </c>
      <c r="E21" s="9">
        <v>0</v>
      </c>
      <c r="F21" s="9">
        <v>0</v>
      </c>
      <c r="G21" s="9">
        <v>0</v>
      </c>
      <c r="H21" s="12">
        <v>0</v>
      </c>
      <c r="I21" s="9">
        <v>0</v>
      </c>
      <c r="J21" s="9">
        <v>0</v>
      </c>
      <c r="K21" s="9">
        <v>0</v>
      </c>
      <c r="L21" s="9">
        <f>H21-D21</f>
        <v>0</v>
      </c>
      <c r="M21" s="9">
        <f>I21-E21</f>
        <v>0</v>
      </c>
      <c r="N21" s="9">
        <f>J21-F21</f>
        <v>0</v>
      </c>
      <c r="O21" s="9">
        <f>K21-G21</f>
        <v>0</v>
      </c>
    </row>
    <row r="22" spans="1:15" ht="12.75">
      <c r="A22" s="9">
        <v>13</v>
      </c>
      <c r="B22" s="9" t="s">
        <v>27</v>
      </c>
      <c r="C22" s="9"/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f>H22-D22</f>
        <v>0</v>
      </c>
      <c r="M22" s="9">
        <f>I22-E22</f>
        <v>0</v>
      </c>
      <c r="N22" s="9">
        <f>J22-F22</f>
        <v>0</v>
      </c>
      <c r="O22" s="9">
        <f>K22-G22</f>
        <v>0</v>
      </c>
    </row>
    <row r="23" spans="1:15" ht="12.75" customHeight="1" hidden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>
        <f>J23-F23</f>
        <v>0</v>
      </c>
      <c r="M23" s="9"/>
      <c r="N23" s="9"/>
      <c r="O23" s="9"/>
    </row>
    <row r="24" spans="1:15" ht="12.75">
      <c r="A24" s="9">
        <v>14</v>
      </c>
      <c r="B24" s="9" t="s">
        <v>28</v>
      </c>
      <c r="C24" s="9"/>
      <c r="D24" s="9">
        <v>1</v>
      </c>
      <c r="E24" s="9">
        <v>0</v>
      </c>
      <c r="F24" s="9">
        <v>0</v>
      </c>
      <c r="G24" s="9">
        <f>200000</f>
        <v>200000</v>
      </c>
      <c r="H24" s="9">
        <v>1</v>
      </c>
      <c r="I24" s="9">
        <v>0</v>
      </c>
      <c r="J24" s="9">
        <v>0</v>
      </c>
      <c r="K24" s="9">
        <v>10000</v>
      </c>
      <c r="L24" s="9">
        <f>H24-D24</f>
        <v>0</v>
      </c>
      <c r="M24" s="9">
        <f>I24-E24</f>
        <v>0</v>
      </c>
      <c r="N24" s="9">
        <f>J24-F24</f>
        <v>0</v>
      </c>
      <c r="O24" s="9">
        <f>K24-G24</f>
        <v>-190000</v>
      </c>
    </row>
    <row r="25" spans="1:15" ht="12.75">
      <c r="A25" s="9">
        <v>15</v>
      </c>
      <c r="B25" s="9" t="s">
        <v>29</v>
      </c>
      <c r="C25" s="9"/>
      <c r="D25" s="11">
        <v>0</v>
      </c>
      <c r="E25" s="11">
        <v>0</v>
      </c>
      <c r="F25" s="9">
        <v>0</v>
      </c>
      <c r="G25" s="11">
        <v>0</v>
      </c>
      <c r="H25" s="11">
        <v>0</v>
      </c>
      <c r="I25" s="11">
        <v>0</v>
      </c>
      <c r="J25" s="9">
        <v>0</v>
      </c>
      <c r="K25" s="11">
        <v>0</v>
      </c>
      <c r="L25" s="9">
        <f>H25-D25</f>
        <v>0</v>
      </c>
      <c r="M25" s="9">
        <f>I25-E25</f>
        <v>0</v>
      </c>
      <c r="N25" s="9">
        <f>J25-F25</f>
        <v>0</v>
      </c>
      <c r="O25" s="9">
        <f>K25-G25</f>
        <v>0</v>
      </c>
    </row>
    <row r="26" spans="1:15" ht="12.75">
      <c r="A26" s="9">
        <v>16</v>
      </c>
      <c r="B26" s="9" t="s">
        <v>30</v>
      </c>
      <c r="C26" s="9"/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f>H26-D26</f>
        <v>0</v>
      </c>
      <c r="M26" s="9">
        <f>I26-E26</f>
        <v>0</v>
      </c>
      <c r="N26" s="9">
        <f>J26-F26</f>
        <v>0</v>
      </c>
      <c r="O26" s="9">
        <f>K26-G26</f>
        <v>0</v>
      </c>
    </row>
    <row r="27" spans="1:15" ht="12.75" hidden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>
        <f>J27-F27</f>
        <v>0</v>
      </c>
      <c r="M27" s="9"/>
      <c r="N27" s="9"/>
      <c r="O27" s="9"/>
    </row>
    <row r="28" spans="1:15" ht="12.75">
      <c r="A28" s="9">
        <v>17</v>
      </c>
      <c r="B28" s="4" t="s">
        <v>31</v>
      </c>
      <c r="C28" s="4"/>
      <c r="D28" s="11">
        <v>1</v>
      </c>
      <c r="E28" s="11">
        <v>0</v>
      </c>
      <c r="F28" s="9">
        <v>0</v>
      </c>
      <c r="G28" s="11">
        <v>0</v>
      </c>
      <c r="H28" s="11">
        <v>3</v>
      </c>
      <c r="I28" s="11">
        <v>0</v>
      </c>
      <c r="J28" s="9">
        <v>0</v>
      </c>
      <c r="K28" s="11">
        <v>21300</v>
      </c>
      <c r="L28" s="9">
        <f>H28-D28</f>
        <v>2</v>
      </c>
      <c r="M28" s="9">
        <f>I28-E28</f>
        <v>0</v>
      </c>
      <c r="N28" s="9">
        <f>J28-F28</f>
        <v>0</v>
      </c>
      <c r="O28" s="9">
        <f>K28-G28</f>
        <v>21300</v>
      </c>
    </row>
    <row r="29" spans="1:15" s="16" customFormat="1" ht="12.75">
      <c r="A29" s="13"/>
      <c r="B29" s="13" t="s">
        <v>32</v>
      </c>
      <c r="C29" s="14"/>
      <c r="D29" s="15">
        <f>D8+D9+D10+D11+D12+D14+D15+D16+D18+D19+D20+D21+D22+D24+D25+D26+D28</f>
        <v>8</v>
      </c>
      <c r="E29" s="14">
        <f>E8+E9+E10+E11+E12+E13+E14+E15+E16+E17+E18+E19+E20+E21+E22+E23+E24+E25+E26+E27+E28</f>
        <v>1</v>
      </c>
      <c r="F29" s="14">
        <f>F8+F9+F10+F11+F12+F13+F14+F15+F16+F17+F18+F19+F20+F21+F22+F23+F24+F25+F26+F27+F28</f>
        <v>0</v>
      </c>
      <c r="G29" s="15">
        <f>G8+G9+G10+G11+G12+G14+G15+G16+G18+G19+G20+G21+G22+G24+G25+G26+G28</f>
        <v>374000</v>
      </c>
      <c r="H29" s="15">
        <f>H8+H9+H10+H11+H12+H14+H15+H16+H18+H19+H20+H21+H22+H24+H25+H26+H28</f>
        <v>7</v>
      </c>
      <c r="I29" s="14">
        <f>I8+I9+I10+I11+I12+I13+I14+I15+I16+I17+I18+I19+I20+I21+I22+I23+I24+I25+I26+I27+I28</f>
        <v>1</v>
      </c>
      <c r="J29" s="14">
        <f>J8+J9+J10+J11+J12+J13+J14+J15+J16+J17+J18+J19+J20+J21+J22+J23+J24+J25+J26+J27+J28</f>
        <v>0</v>
      </c>
      <c r="K29" s="15">
        <f>K8+K9+K10+K11+K12+K14+K15+K16+K18+K19+K20+K21+K22+K24+K25+K26+K28</f>
        <v>431300</v>
      </c>
      <c r="L29" s="9">
        <f>H29-D29</f>
        <v>-1</v>
      </c>
      <c r="M29" s="9">
        <f>I29-E29</f>
        <v>0</v>
      </c>
      <c r="N29" s="9">
        <f>J29-F29</f>
        <v>0</v>
      </c>
      <c r="O29" s="9">
        <f>K29-G29</f>
        <v>57300</v>
      </c>
    </row>
    <row r="32" spans="3:9" ht="15">
      <c r="C32" s="17" t="s">
        <v>33</v>
      </c>
      <c r="D32" s="17"/>
      <c r="E32" s="17"/>
      <c r="F32" s="17"/>
      <c r="G32" s="17"/>
      <c r="H32" s="17"/>
      <c r="I32" s="17"/>
    </row>
    <row r="33" spans="3:9" ht="15">
      <c r="C33" s="18" t="s">
        <v>34</v>
      </c>
      <c r="D33" s="17"/>
      <c r="E33" s="17"/>
      <c r="F33" s="17"/>
      <c r="G33" s="17"/>
      <c r="I33" s="17"/>
    </row>
    <row r="34" spans="3:8" ht="15">
      <c r="C34" s="17" t="s">
        <v>35</v>
      </c>
      <c r="H34" s="17" t="s">
        <v>36</v>
      </c>
    </row>
  </sheetData>
  <sheetProtection selectLockedCells="1" selectUnlockedCells="1"/>
  <mergeCells count="9">
    <mergeCell ref="B7:C7"/>
    <mergeCell ref="B8:C8"/>
    <mergeCell ref="B12:C12"/>
    <mergeCell ref="B2:H2"/>
    <mergeCell ref="B3:H3"/>
    <mergeCell ref="B6:C6"/>
    <mergeCell ref="D6:G6"/>
    <mergeCell ref="H6:K6"/>
    <mergeCell ref="L6:O6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zoomScale="110" zoomScaleNormal="110" zoomScalePageLayoutView="0" workbookViewId="0" topLeftCell="A1">
      <selection activeCell="F11" sqref="F11"/>
    </sheetView>
  </sheetViews>
  <sheetFormatPr defaultColWidth="9.00390625" defaultRowHeight="12.75"/>
  <cols>
    <col min="1" max="1" width="2.75390625" style="0" customWidth="1"/>
    <col min="3" max="3" width="14.375" style="0" customWidth="1"/>
    <col min="5" max="5" width="9.25390625" style="0" customWidth="1"/>
    <col min="7" max="7" width="8.875" style="0" customWidth="1"/>
    <col min="8" max="8" width="10.125" style="0" customWidth="1"/>
  </cols>
  <sheetData>
    <row r="1" spans="1:9" s="21" customFormat="1" ht="15">
      <c r="A1" s="19"/>
      <c r="B1" s="20"/>
      <c r="C1" s="20"/>
      <c r="D1" s="20" t="s">
        <v>0</v>
      </c>
      <c r="E1" s="20"/>
      <c r="F1" s="20"/>
      <c r="G1" s="20"/>
      <c r="H1" s="20"/>
      <c r="I1" s="19"/>
    </row>
    <row r="2" spans="1:9" s="21" customFormat="1" ht="14.25" customHeight="1">
      <c r="A2" s="19" t="s">
        <v>37</v>
      </c>
      <c r="B2" s="39" t="s">
        <v>38</v>
      </c>
      <c r="C2" s="39"/>
      <c r="D2" s="39"/>
      <c r="E2" s="39"/>
      <c r="F2" s="39"/>
      <c r="G2" s="39"/>
      <c r="H2" s="39"/>
      <c r="I2" s="39"/>
    </row>
    <row r="3" spans="1:9" s="21" customFormat="1" ht="15">
      <c r="A3" s="19"/>
      <c r="B3" s="39" t="s">
        <v>39</v>
      </c>
      <c r="C3" s="39"/>
      <c r="D3" s="39"/>
      <c r="E3" s="39"/>
      <c r="F3" s="39"/>
      <c r="G3" s="39"/>
      <c r="H3" s="39"/>
      <c r="I3" s="19"/>
    </row>
    <row r="4" spans="1:9" s="21" customFormat="1" ht="15">
      <c r="A4" s="19"/>
      <c r="B4" s="20"/>
      <c r="C4" s="20" t="s">
        <v>40</v>
      </c>
      <c r="D4" s="20"/>
      <c r="E4" s="22"/>
      <c r="F4" s="20"/>
      <c r="G4" s="20"/>
      <c r="H4" s="20"/>
      <c r="I4" s="19"/>
    </row>
    <row r="6" spans="1:9" ht="12.75">
      <c r="A6" s="4" t="s">
        <v>5</v>
      </c>
      <c r="B6" s="40" t="s">
        <v>41</v>
      </c>
      <c r="C6" s="40"/>
      <c r="D6" s="41" t="s">
        <v>7</v>
      </c>
      <c r="E6" s="41"/>
      <c r="F6" s="34" t="s">
        <v>8</v>
      </c>
      <c r="G6" s="34"/>
      <c r="H6" s="35" t="s">
        <v>42</v>
      </c>
      <c r="I6" s="35"/>
    </row>
    <row r="7" spans="1:9" ht="12.75">
      <c r="A7" s="6"/>
      <c r="B7" s="42" t="s">
        <v>43</v>
      </c>
      <c r="C7" s="42"/>
      <c r="D7" s="23" t="s">
        <v>11</v>
      </c>
      <c r="E7" s="9" t="s">
        <v>14</v>
      </c>
      <c r="F7" s="24" t="s">
        <v>11</v>
      </c>
      <c r="G7" s="9" t="s">
        <v>14</v>
      </c>
      <c r="H7" s="9" t="s">
        <v>11</v>
      </c>
      <c r="I7" s="9" t="s">
        <v>14</v>
      </c>
    </row>
    <row r="8" spans="1:9" ht="12.75">
      <c r="A8" s="6">
        <v>1</v>
      </c>
      <c r="B8" s="38" t="s">
        <v>44</v>
      </c>
      <c r="C8" s="38"/>
      <c r="D8" s="9">
        <v>7</v>
      </c>
      <c r="E8" s="9">
        <f>150000+1000+23000+200000</f>
        <v>374000</v>
      </c>
      <c r="F8" s="9">
        <v>6</v>
      </c>
      <c r="G8" s="9">
        <f>231300+200000</f>
        <v>431300</v>
      </c>
      <c r="H8" s="9">
        <f aca="true" t="shared" si="0" ref="H8:H14">F8-D8</f>
        <v>-1</v>
      </c>
      <c r="I8" s="25">
        <f aca="true" t="shared" si="1" ref="I8:I15">G8-E8</f>
        <v>57300</v>
      </c>
    </row>
    <row r="9" spans="1:9" ht="12.75">
      <c r="A9" s="6">
        <v>2</v>
      </c>
      <c r="B9" s="26" t="s">
        <v>45</v>
      </c>
      <c r="C9" s="27"/>
      <c r="D9" s="9">
        <v>0</v>
      </c>
      <c r="E9" s="9">
        <v>0</v>
      </c>
      <c r="F9" s="9">
        <v>0</v>
      </c>
      <c r="G9" s="11">
        <v>0</v>
      </c>
      <c r="H9" s="9">
        <f t="shared" si="0"/>
        <v>0</v>
      </c>
      <c r="I9" s="25">
        <f t="shared" si="1"/>
        <v>0</v>
      </c>
    </row>
    <row r="10" spans="1:9" ht="12.75">
      <c r="A10" s="9">
        <v>3</v>
      </c>
      <c r="B10" s="9" t="s">
        <v>46</v>
      </c>
      <c r="C10" s="9"/>
      <c r="D10" s="9">
        <v>0</v>
      </c>
      <c r="E10" s="9">
        <v>0</v>
      </c>
      <c r="F10" s="9">
        <v>0</v>
      </c>
      <c r="G10" s="9">
        <v>0</v>
      </c>
      <c r="H10" s="9">
        <f t="shared" si="0"/>
        <v>0</v>
      </c>
      <c r="I10" s="25">
        <f t="shared" si="1"/>
        <v>0</v>
      </c>
    </row>
    <row r="11" spans="1:9" ht="12.75">
      <c r="A11" s="9">
        <v>4</v>
      </c>
      <c r="B11" s="43" t="s">
        <v>47</v>
      </c>
      <c r="C11" s="43"/>
      <c r="D11" s="9">
        <v>0</v>
      </c>
      <c r="E11" s="9">
        <v>0</v>
      </c>
      <c r="F11" s="9">
        <v>1</v>
      </c>
      <c r="G11" s="9">
        <v>0</v>
      </c>
      <c r="H11" s="9">
        <f t="shared" si="0"/>
        <v>1</v>
      </c>
      <c r="I11" s="25">
        <f t="shared" si="1"/>
        <v>0</v>
      </c>
    </row>
    <row r="12" spans="1:9" ht="12.75">
      <c r="A12" s="9">
        <v>5</v>
      </c>
      <c r="B12" s="28" t="s">
        <v>48</v>
      </c>
      <c r="C12" s="29"/>
      <c r="D12" s="9">
        <v>1</v>
      </c>
      <c r="E12" s="9">
        <v>0</v>
      </c>
      <c r="F12" s="9">
        <v>0</v>
      </c>
      <c r="G12" s="9">
        <v>0</v>
      </c>
      <c r="H12" s="9">
        <f t="shared" si="0"/>
        <v>-1</v>
      </c>
      <c r="I12" s="25">
        <f t="shared" si="1"/>
        <v>0</v>
      </c>
    </row>
    <row r="13" spans="1:9" ht="12.75">
      <c r="A13" s="9">
        <v>6</v>
      </c>
      <c r="B13" s="38" t="s">
        <v>49</v>
      </c>
      <c r="C13" s="38"/>
      <c r="D13" s="9">
        <v>0</v>
      </c>
      <c r="E13" s="9">
        <v>0</v>
      </c>
      <c r="F13" s="9">
        <v>0</v>
      </c>
      <c r="G13" s="11">
        <v>0</v>
      </c>
      <c r="H13" s="9">
        <f t="shared" si="0"/>
        <v>0</v>
      </c>
      <c r="I13" s="25">
        <f t="shared" si="1"/>
        <v>0</v>
      </c>
    </row>
    <row r="14" spans="1:9" ht="12.75">
      <c r="A14" s="9">
        <v>7</v>
      </c>
      <c r="B14" s="26" t="s">
        <v>50</v>
      </c>
      <c r="C14" s="27"/>
      <c r="D14" s="9">
        <v>0</v>
      </c>
      <c r="E14" s="9">
        <v>0</v>
      </c>
      <c r="F14" s="9">
        <v>0</v>
      </c>
      <c r="G14" s="11">
        <v>0</v>
      </c>
      <c r="H14" s="9">
        <f t="shared" si="0"/>
        <v>0</v>
      </c>
      <c r="I14" s="25">
        <f t="shared" si="1"/>
        <v>0</v>
      </c>
    </row>
    <row r="15" spans="1:9" ht="12.75">
      <c r="A15" s="9"/>
      <c r="B15" s="38"/>
      <c r="C15" s="38"/>
      <c r="D15" s="9"/>
      <c r="E15" s="9"/>
      <c r="F15" s="9"/>
      <c r="G15" s="11"/>
      <c r="H15" s="9"/>
      <c r="I15" s="25">
        <f t="shared" si="1"/>
        <v>0</v>
      </c>
    </row>
    <row r="16" spans="1:9" ht="12.75">
      <c r="A16" s="35" t="s">
        <v>51</v>
      </c>
      <c r="B16" s="35"/>
      <c r="C16" s="35"/>
      <c r="D16" s="35"/>
      <c r="E16" s="35"/>
      <c r="F16" s="35"/>
      <c r="G16" s="35"/>
      <c r="H16" s="35"/>
      <c r="I16" s="35"/>
    </row>
    <row r="17" spans="1:9" ht="12.75">
      <c r="A17" s="35"/>
      <c r="B17" s="35"/>
      <c r="C17" s="35"/>
      <c r="D17" s="35"/>
      <c r="E17" s="35"/>
      <c r="F17" s="35"/>
      <c r="G17" s="35"/>
      <c r="H17" s="35"/>
      <c r="I17" s="35"/>
    </row>
    <row r="18" spans="1:9" ht="12.75">
      <c r="A18" s="9">
        <v>1</v>
      </c>
      <c r="B18" s="9" t="s">
        <v>52</v>
      </c>
      <c r="C18" s="9"/>
      <c r="D18" s="9">
        <v>0</v>
      </c>
      <c r="E18" s="9">
        <v>0</v>
      </c>
      <c r="F18" s="9">
        <v>0</v>
      </c>
      <c r="G18" s="9">
        <v>0</v>
      </c>
      <c r="H18" s="9">
        <f aca="true" t="shared" si="2" ref="H18:H29">F18-D18</f>
        <v>0</v>
      </c>
      <c r="I18" s="25">
        <f aca="true" t="shared" si="3" ref="I18:I29">G18-E18</f>
        <v>0</v>
      </c>
    </row>
    <row r="19" spans="1:9" ht="12.75">
      <c r="A19" s="9">
        <v>2</v>
      </c>
      <c r="B19" s="9" t="s">
        <v>53</v>
      </c>
      <c r="C19" s="9"/>
      <c r="D19" s="9">
        <v>3</v>
      </c>
      <c r="E19" s="11">
        <f>150000+23000</f>
        <v>173000</v>
      </c>
      <c r="F19" s="11">
        <v>3</v>
      </c>
      <c r="G19" s="11">
        <f>200000+200000</f>
        <v>400000</v>
      </c>
      <c r="H19" s="9">
        <f t="shared" si="2"/>
        <v>0</v>
      </c>
      <c r="I19" s="25">
        <f t="shared" si="3"/>
        <v>227000</v>
      </c>
    </row>
    <row r="20" spans="1:9" ht="12.75">
      <c r="A20" s="9">
        <v>3</v>
      </c>
      <c r="B20" s="9" t="s">
        <v>54</v>
      </c>
      <c r="C20" s="9"/>
      <c r="D20" s="9">
        <v>0</v>
      </c>
      <c r="E20" s="9">
        <v>0</v>
      </c>
      <c r="F20" s="30">
        <v>0</v>
      </c>
      <c r="G20" s="9">
        <v>0</v>
      </c>
      <c r="H20" s="9">
        <f t="shared" si="2"/>
        <v>0</v>
      </c>
      <c r="I20" s="25">
        <f t="shared" si="3"/>
        <v>0</v>
      </c>
    </row>
    <row r="21" spans="1:9" ht="12.75">
      <c r="A21" s="9">
        <v>4</v>
      </c>
      <c r="B21" s="9" t="s">
        <v>55</v>
      </c>
      <c r="C21" s="9"/>
      <c r="D21" s="9">
        <v>1</v>
      </c>
      <c r="E21" s="9">
        <v>0</v>
      </c>
      <c r="F21" s="9">
        <v>0</v>
      </c>
      <c r="G21" s="9">
        <v>0</v>
      </c>
      <c r="H21" s="9">
        <f t="shared" si="2"/>
        <v>-1</v>
      </c>
      <c r="I21" s="25">
        <f t="shared" si="3"/>
        <v>0</v>
      </c>
    </row>
    <row r="22" spans="1:9" ht="12.75">
      <c r="A22" s="9">
        <v>5</v>
      </c>
      <c r="B22" s="9" t="s">
        <v>56</v>
      </c>
      <c r="C22" s="9"/>
      <c r="D22" s="9">
        <v>2</v>
      </c>
      <c r="E22" s="9">
        <f>1000+200000</f>
        <v>201000</v>
      </c>
      <c r="F22" s="9">
        <v>0</v>
      </c>
      <c r="G22" s="9">
        <v>0</v>
      </c>
      <c r="H22" s="9">
        <f t="shared" si="2"/>
        <v>-2</v>
      </c>
      <c r="I22" s="25">
        <f t="shared" si="3"/>
        <v>-201000</v>
      </c>
    </row>
    <row r="23" spans="1:9" ht="12.75">
      <c r="A23" s="9">
        <v>6</v>
      </c>
      <c r="B23" s="9" t="s">
        <v>57</v>
      </c>
      <c r="C23" s="9"/>
      <c r="D23" s="9">
        <v>2</v>
      </c>
      <c r="E23" s="9">
        <v>0</v>
      </c>
      <c r="F23" s="9">
        <v>3</v>
      </c>
      <c r="G23" s="11">
        <v>31300</v>
      </c>
      <c r="H23" s="9">
        <f t="shared" si="2"/>
        <v>1</v>
      </c>
      <c r="I23" s="25">
        <f t="shared" si="3"/>
        <v>31300</v>
      </c>
    </row>
    <row r="24" spans="1:9" ht="12.75">
      <c r="A24" s="9">
        <v>7</v>
      </c>
      <c r="B24" s="38" t="s">
        <v>58</v>
      </c>
      <c r="C24" s="38"/>
      <c r="D24" s="9">
        <v>0</v>
      </c>
      <c r="E24" s="9">
        <v>0</v>
      </c>
      <c r="F24" s="11">
        <v>1</v>
      </c>
      <c r="G24" s="9">
        <v>0</v>
      </c>
      <c r="H24" s="9">
        <f t="shared" si="2"/>
        <v>1</v>
      </c>
      <c r="I24" s="25">
        <f t="shared" si="3"/>
        <v>0</v>
      </c>
    </row>
    <row r="25" spans="1:9" s="31" customFormat="1" ht="12.75">
      <c r="A25" s="9">
        <v>8</v>
      </c>
      <c r="B25" s="9" t="s">
        <v>59</v>
      </c>
      <c r="C25" s="9"/>
      <c r="D25" s="9">
        <v>0</v>
      </c>
      <c r="E25" s="9">
        <v>0</v>
      </c>
      <c r="F25" s="11">
        <v>0</v>
      </c>
      <c r="G25" s="11">
        <v>0</v>
      </c>
      <c r="H25" s="9">
        <f t="shared" si="2"/>
        <v>0</v>
      </c>
      <c r="I25" s="25">
        <f t="shared" si="3"/>
        <v>0</v>
      </c>
    </row>
    <row r="26" spans="1:9" ht="12.75">
      <c r="A26" s="9">
        <v>9</v>
      </c>
      <c r="B26" s="9" t="s">
        <v>60</v>
      </c>
      <c r="C26" s="9"/>
      <c r="D26" s="9">
        <v>0</v>
      </c>
      <c r="E26" s="9">
        <v>0</v>
      </c>
      <c r="F26" s="9">
        <v>0</v>
      </c>
      <c r="G26" s="9">
        <v>0</v>
      </c>
      <c r="H26" s="9">
        <f t="shared" si="2"/>
        <v>0</v>
      </c>
      <c r="I26" s="25">
        <f t="shared" si="3"/>
        <v>0</v>
      </c>
    </row>
    <row r="27" spans="1:9" ht="12.75">
      <c r="A27" s="9">
        <v>10</v>
      </c>
      <c r="B27" s="9" t="s">
        <v>61</v>
      </c>
      <c r="C27" s="9"/>
      <c r="D27" s="9">
        <v>0</v>
      </c>
      <c r="E27" s="9">
        <v>0</v>
      </c>
      <c r="F27" s="11">
        <v>0</v>
      </c>
      <c r="G27" s="11">
        <v>0</v>
      </c>
      <c r="H27" s="9">
        <f t="shared" si="2"/>
        <v>0</v>
      </c>
      <c r="I27" s="25">
        <f t="shared" si="3"/>
        <v>0</v>
      </c>
    </row>
    <row r="28" spans="1:9" ht="12.75">
      <c r="A28" s="9">
        <v>11</v>
      </c>
      <c r="B28" s="38" t="s">
        <v>62</v>
      </c>
      <c r="C28" s="38"/>
      <c r="D28" s="9">
        <v>0</v>
      </c>
      <c r="E28" s="9">
        <v>0</v>
      </c>
      <c r="F28" s="9">
        <v>0</v>
      </c>
      <c r="G28" s="9">
        <v>0</v>
      </c>
      <c r="H28" s="9">
        <f t="shared" si="2"/>
        <v>0</v>
      </c>
      <c r="I28" s="25">
        <f t="shared" si="3"/>
        <v>0</v>
      </c>
    </row>
    <row r="29" spans="1:9" ht="27.75" customHeight="1">
      <c r="A29" s="24"/>
      <c r="B29" s="44" t="s">
        <v>63</v>
      </c>
      <c r="C29" s="44"/>
      <c r="D29" s="24">
        <f>D18+D19+D20+D21+D22+D23+D24+D25+D26+D27+D28</f>
        <v>8</v>
      </c>
      <c r="E29" s="24">
        <f>E18+E19+E20+E21+E22+E23+E24+E25+E26+E27+E28</f>
        <v>374000</v>
      </c>
      <c r="F29" s="24">
        <f>F18+F19+F20+F21+F22+F23+F24+F25+F26+F27+F28</f>
        <v>7</v>
      </c>
      <c r="G29" s="24">
        <f>G18+G19+G20+G21+G22+G23+G24+G25+G26+G27+G28</f>
        <v>431300</v>
      </c>
      <c r="H29" s="9">
        <f t="shared" si="2"/>
        <v>-1</v>
      </c>
      <c r="I29" s="25">
        <f t="shared" si="3"/>
        <v>57300</v>
      </c>
    </row>
    <row r="30" spans="1:9" ht="12.75">
      <c r="A30" s="45"/>
      <c r="B30" s="45"/>
      <c r="C30" s="45"/>
      <c r="D30" s="45"/>
      <c r="E30" s="45"/>
      <c r="F30" s="45"/>
      <c r="G30" s="45"/>
      <c r="H30" s="45"/>
      <c r="I30" s="45"/>
    </row>
    <row r="31" spans="1:9" ht="12.75">
      <c r="A31" s="9">
        <v>1</v>
      </c>
      <c r="B31" s="9" t="s">
        <v>64</v>
      </c>
      <c r="C31" s="9"/>
      <c r="D31" s="35">
        <v>1</v>
      </c>
      <c r="E31" s="35"/>
      <c r="F31" s="35">
        <v>1</v>
      </c>
      <c r="G31" s="35"/>
      <c r="H31" s="35">
        <f>F31-D31</f>
        <v>0</v>
      </c>
      <c r="I31" s="35"/>
    </row>
    <row r="32" spans="1:9" ht="12.75">
      <c r="A32" s="9">
        <v>2</v>
      </c>
      <c r="B32" s="9" t="s">
        <v>65</v>
      </c>
      <c r="C32" s="9"/>
      <c r="D32" s="35">
        <v>0</v>
      </c>
      <c r="E32" s="35"/>
      <c r="F32" s="35">
        <v>0</v>
      </c>
      <c r="G32" s="35"/>
      <c r="H32" s="35">
        <f>F32-D32</f>
        <v>0</v>
      </c>
      <c r="I32" s="35"/>
    </row>
    <row r="33" spans="4:9" ht="12.75">
      <c r="D33" s="3"/>
      <c r="E33" s="3"/>
      <c r="F33" s="3"/>
      <c r="G33" s="3"/>
      <c r="H33" s="3"/>
      <c r="I33" s="3"/>
    </row>
    <row r="34" spans="4:9" ht="12.75">
      <c r="D34" s="3"/>
      <c r="E34" s="3"/>
      <c r="F34" s="3"/>
      <c r="G34" s="3"/>
      <c r="H34" s="3"/>
      <c r="I34" s="3"/>
    </row>
    <row r="35" spans="3:9" ht="15">
      <c r="C35" s="17" t="s">
        <v>33</v>
      </c>
      <c r="D35" s="17"/>
      <c r="E35" s="17"/>
      <c r="F35" s="17"/>
      <c r="G35" s="17"/>
      <c r="H35" s="17"/>
      <c r="I35" s="17"/>
    </row>
    <row r="36" spans="3:9" ht="15">
      <c r="C36" s="18" t="s">
        <v>66</v>
      </c>
      <c r="D36" s="17"/>
      <c r="E36" s="17"/>
      <c r="F36" s="17"/>
      <c r="G36" s="17"/>
      <c r="I36" s="17"/>
    </row>
    <row r="37" spans="3:8" ht="15">
      <c r="C37" s="17" t="s">
        <v>35</v>
      </c>
      <c r="H37" s="17" t="s">
        <v>36</v>
      </c>
    </row>
  </sheetData>
  <sheetProtection selectLockedCells="1" selectUnlockedCells="1"/>
  <mergeCells count="22">
    <mergeCell ref="D32:E32"/>
    <mergeCell ref="F32:G32"/>
    <mergeCell ref="H32:I32"/>
    <mergeCell ref="B24:C24"/>
    <mergeCell ref="B28:C28"/>
    <mergeCell ref="B29:C29"/>
    <mergeCell ref="A30:I30"/>
    <mergeCell ref="D31:E31"/>
    <mergeCell ref="F31:G31"/>
    <mergeCell ref="H31:I31"/>
    <mergeCell ref="B7:C7"/>
    <mergeCell ref="B8:C8"/>
    <mergeCell ref="B11:C11"/>
    <mergeCell ref="B13:C13"/>
    <mergeCell ref="B15:C15"/>
    <mergeCell ref="A16:I17"/>
    <mergeCell ref="B2:I2"/>
    <mergeCell ref="B3:H3"/>
    <mergeCell ref="B6:C6"/>
    <mergeCell ref="D6:E6"/>
    <mergeCell ref="F6:G6"/>
    <mergeCell ref="H6:I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ОНД Цивильского района</cp:lastModifiedBy>
  <cp:lastPrinted>2024-04-01T09:13:56Z</cp:lastPrinted>
  <dcterms:modified xsi:type="dcterms:W3CDTF">2024-04-01T09:14:06Z</dcterms:modified>
  <cp:category/>
  <cp:version/>
  <cp:contentType/>
  <cp:contentStatus/>
</cp:coreProperties>
</file>