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75" windowHeight="11010" activeTab="2"/>
  </bookViews>
  <sheets>
    <sheet name="Лист1" sheetId="4" r:id="rId1"/>
    <sheet name="Лист2" sheetId="2" r:id="rId2"/>
    <sheet name="Лист3" sheetId="3" r:id="rId3"/>
  </sheets>
  <definedNames>
    <definedName name="_xlnm.Print_Area" localSheetId="1">Лист2!$A$1:$AR$15</definedName>
  </definedNames>
  <calcPr calcId="125725"/>
</workbook>
</file>

<file path=xl/calcChain.xml><?xml version="1.0" encoding="utf-8"?>
<calcChain xmlns="http://schemas.openxmlformats.org/spreadsheetml/2006/main">
  <c r="C108" i="3"/>
  <c r="C10" i="4"/>
  <c r="C11"/>
  <c r="C20" i="3"/>
  <c r="C102"/>
  <c r="C96"/>
  <c r="C90"/>
  <c r="C83"/>
  <c r="C62"/>
  <c r="C61"/>
  <c r="C51" l="1"/>
  <c r="C45"/>
  <c r="C39"/>
  <c r="C33"/>
  <c r="C27"/>
  <c r="C14"/>
  <c r="C8"/>
  <c r="C57"/>
  <c r="C38"/>
  <c r="C37"/>
  <c r="C35"/>
  <c r="C34"/>
  <c r="C32"/>
  <c r="C29"/>
  <c r="C31"/>
  <c r="C28"/>
  <c r="C22"/>
  <c r="C23"/>
  <c r="C24"/>
  <c r="C25"/>
  <c r="C16"/>
  <c r="C17"/>
  <c r="C19"/>
  <c r="M10" i="2"/>
  <c r="E12"/>
  <c r="C112" i="3"/>
  <c r="C106"/>
  <c r="C100"/>
  <c r="C94"/>
  <c r="C87"/>
  <c r="C80"/>
  <c r="C74"/>
  <c r="C68"/>
  <c r="C55"/>
  <c r="C49"/>
  <c r="C43"/>
  <c r="C12"/>
  <c r="C95"/>
  <c r="C101"/>
  <c r="C107"/>
  <c r="AB12" i="2"/>
  <c r="G12"/>
  <c r="H12"/>
  <c r="J12"/>
  <c r="K12"/>
  <c r="N12"/>
  <c r="P12"/>
  <c r="R12"/>
  <c r="T12"/>
  <c r="V12"/>
  <c r="Y12"/>
  <c r="AA12"/>
  <c r="AD12"/>
  <c r="AF12"/>
  <c r="AH12"/>
  <c r="AJ12"/>
  <c r="AL12"/>
  <c r="AM12"/>
  <c r="AO12"/>
  <c r="D12"/>
  <c r="F11"/>
  <c r="L11"/>
  <c r="M11"/>
  <c r="O11" s="1"/>
  <c r="X11"/>
  <c r="M9"/>
  <c r="O9" s="1"/>
  <c r="M8"/>
  <c r="O8" s="1"/>
  <c r="M7"/>
  <c r="X9"/>
  <c r="C60" i="3" s="1"/>
  <c r="X10" i="2"/>
  <c r="X7"/>
  <c r="O7"/>
  <c r="O10"/>
  <c r="F7"/>
  <c r="C15" i="3" s="1"/>
  <c r="L7" i="2"/>
  <c r="C110" i="3"/>
  <c r="C113"/>
  <c r="C109"/>
  <c r="C104"/>
  <c r="C103"/>
  <c r="C98"/>
  <c r="C97"/>
  <c r="C92"/>
  <c r="C91"/>
  <c r="C85"/>
  <c r="C88"/>
  <c r="C84"/>
  <c r="C78"/>
  <c r="C79"/>
  <c r="C81"/>
  <c r="C77"/>
  <c r="C66"/>
  <c r="C67"/>
  <c r="C69"/>
  <c r="C71"/>
  <c r="C72"/>
  <c r="C73"/>
  <c r="C75"/>
  <c r="C65"/>
  <c r="C53"/>
  <c r="C56"/>
  <c r="C52"/>
  <c r="C47"/>
  <c r="C50"/>
  <c r="C46"/>
  <c r="C41"/>
  <c r="C44"/>
  <c r="C40"/>
  <c r="C10"/>
  <c r="C11"/>
  <c r="C9"/>
  <c r="L9" i="2"/>
  <c r="L10"/>
  <c r="L8"/>
  <c r="I7"/>
  <c r="C21" i="3" s="1"/>
  <c r="I9" i="2"/>
  <c r="F8"/>
  <c r="F9"/>
  <c r="F10"/>
  <c r="X8"/>
  <c r="C59" i="3" s="1"/>
  <c r="AQ8" i="2" l="1"/>
  <c r="D8" i="4" s="1"/>
  <c r="M12" i="2"/>
  <c r="C58" i="3"/>
  <c r="AQ7" i="2"/>
  <c r="D7" i="4" s="1"/>
  <c r="AQ10" i="2"/>
  <c r="D10" i="4" s="1"/>
  <c r="AQ11" i="2"/>
  <c r="D11" i="4" s="1"/>
  <c r="AQ9" i="2"/>
  <c r="D9" i="4" s="1"/>
  <c r="W12" i="2"/>
  <c r="C76" i="3"/>
  <c r="C64"/>
  <c r="C70"/>
  <c r="AQ12" i="2" l="1"/>
</calcChain>
</file>

<file path=xl/sharedStrings.xml><?xml version="1.0" encoding="utf-8"?>
<sst xmlns="http://schemas.openxmlformats.org/spreadsheetml/2006/main" count="271" uniqueCount="141">
  <si>
    <t>х</t>
  </si>
  <si>
    <t>Итоговое место</t>
  </si>
  <si>
    <t xml:space="preserve">Оценка механизмов планирования расходов бюджета </t>
  </si>
  <si>
    <t>Р1.Своевременность предоставления реестра расходных обязательств в ГРБС (дней)</t>
  </si>
  <si>
    <t>Оценка по показателю</t>
  </si>
  <si>
    <t xml:space="preserve">Наименование главного распорядителя </t>
  </si>
  <si>
    <t xml:space="preserve">Р2= 100% *S вп / S </t>
  </si>
  <si>
    <t>S му- Объем бюджетных ассигнований ГРБС на предоставление муниципальных услуг (работ) физическим и юридическим лицам, оказываемых ГРБС и подведомственными муницпальными учрждениями в соответствии с муниципальными заданиями на очередной финансовый год и плановый период(тыс.руб.)</t>
  </si>
  <si>
    <t>Р3.Доля бюджетных ассигнований на предоставление муниципальных услуг (работ) физическим и юридическим лицам, оказываемых в соответствии с муниципальными заданиями (%)</t>
  </si>
  <si>
    <t>Всего</t>
  </si>
  <si>
    <t xml:space="preserve">Р3= 100% *S му / S </t>
  </si>
  <si>
    <t>Р4 =100% *Ркис/Ркпр</t>
  </si>
  <si>
    <t>Оценка по                       показателю</t>
  </si>
  <si>
    <t xml:space="preserve">Р5. Соблюдение установленных сроков для доведения лимитов бюджетных обязательств ГРБС до подведомственных муниципальных учреждений </t>
  </si>
  <si>
    <t>Лимиты бюджетных обязательств доведены в установленные сроки</t>
  </si>
  <si>
    <t xml:space="preserve">Оценка по показателю </t>
  </si>
  <si>
    <t>Оценка по показателю Р1</t>
  </si>
  <si>
    <t>Оценка по                       показателю Р6</t>
  </si>
  <si>
    <t xml:space="preserve">Бюджетная роспись ГРБС составлена (внесены изменения) с соблюдением установленных сроков </t>
  </si>
  <si>
    <t>Правовой акт ГРБС соответствует требованием</t>
  </si>
  <si>
    <t>Оценка по                       показателю Р7</t>
  </si>
  <si>
    <t xml:space="preserve">Оценка  состояния учета и отчетности </t>
  </si>
  <si>
    <t>Годовая бюджетная отчетность представлена ГРБС в установленные сроки</t>
  </si>
  <si>
    <t>Оценка по                       показателю Р8</t>
  </si>
  <si>
    <t>Оценка организации контроля</t>
  </si>
  <si>
    <t xml:space="preserve">Оценивается проведение ГРБС мониторинга результатов деятельности </t>
  </si>
  <si>
    <t xml:space="preserve">наличие отчета о проведении мониторинга результатов деятельности подведомственных учреждений </t>
  </si>
  <si>
    <t>Оценка по                       показателю Р9</t>
  </si>
  <si>
    <t>Оценка по                       показателю Р10</t>
  </si>
  <si>
    <t xml:space="preserve">Оценка результатов исполнения бюджета в части расходов </t>
  </si>
  <si>
    <t xml:space="preserve">Оценка управления обязательствами в процессе исполнения бюджета </t>
  </si>
  <si>
    <t>ИТОГО количество баллов (максимальная суммарная оценка качества ГРБС - 100)</t>
  </si>
  <si>
    <t>Р5Доля кассовых расходов без учета расходов за счет субвенций и субсдидий из республиканского бюджета, произведенных ГРБС и подведомственным ему муниципальыми учреждениями в 4 квартале отчетного года (%)</t>
  </si>
  <si>
    <t xml:space="preserve">Р6.Своевременное доведение ГРБС лимитов бюджетных обязательств до подведомственных муниципальных учреждений </t>
  </si>
  <si>
    <t>Р5 =100% *Ркис(4 кв.) *3/Ркис(9 мес.)</t>
  </si>
  <si>
    <t>Р7.Своевременное составление бюджетной росписи ГРБС и внесение изменений  в нее</t>
  </si>
  <si>
    <t>Р7. Соблюдение установленных сроков для составления бюджетной росписи ГРБС и внесения изменений в нее</t>
  </si>
  <si>
    <t xml:space="preserve">Р8. Качество Порядка составления,утверждения и ведения бюджетных смет подведомственных ГРБС муниципальных учреждений </t>
  </si>
  <si>
    <t>Р8. Наличие правового акта ГРБС, содержащего процедуры составления и ведения и утверждения бюджетных смет, предоставление расчетов (обоснований) к бюджетным сметам, порядок ведения бюджетных смет</t>
  </si>
  <si>
    <t xml:space="preserve">Р9 Оценка качества планирования бюджетных ассигнований </t>
  </si>
  <si>
    <t>Р9=100%*О уточ/Рп</t>
  </si>
  <si>
    <t xml:space="preserve">Р10Наличие у ГРБС и подведомственных ему муниципльных учреждений нереальной к взысканию дебиторской задолженности </t>
  </si>
  <si>
    <t xml:space="preserve">Дтн-объем нереальной к взысканию дебиторской задолженности ГРБС и подведомственных уме муниуципальных учреждений  по расчетам с дебиторами </t>
  </si>
  <si>
    <t>Р10 =0</t>
  </si>
  <si>
    <t>Р11 Изменение дебиторской задолженности ГРБС и подведомственных ему муниципальных учреждений</t>
  </si>
  <si>
    <t xml:space="preserve">Дтнг-объем дебиторской задолженности ГРБС  и подведомственных ему муниципальных учреждений </t>
  </si>
  <si>
    <t xml:space="preserve">Дтоп- объем дебиторской задолженности ГРБС и подведомственных ему муниципальных учреждений на 1 число месяца, следующего за отчтеным периодом </t>
  </si>
  <si>
    <t>Оценка по                       показателю Р11 (Р11=Дтоп-Дтнг)</t>
  </si>
  <si>
    <t xml:space="preserve">Р12Наличие у ГРБС подведомственных ему муниципальных учреждений просроченной кредиторской задолженности </t>
  </si>
  <si>
    <t xml:space="preserve">Ктп-объем просроченной  кредиторской задолженности ГРБС и подведомтсвенных ему муниципальных учреждений по расчетам с кредиторами по состоянию на 1 число месяца, следующего за отчетным периодом </t>
  </si>
  <si>
    <t>Оценка по                       показателю Р12 (тыс. руб.)</t>
  </si>
  <si>
    <t>Р12= 0</t>
  </si>
  <si>
    <t xml:space="preserve">Р16. Проведение ГРБС мониторинга результата деятельности подведомственных муниципальных учреждений </t>
  </si>
  <si>
    <t>Оценка по                       показателю Р16</t>
  </si>
  <si>
    <t xml:space="preserve">Р17. Нарушения выявленные в ходе проведения контрольных мероприятий в отчетном финансовом году </t>
  </si>
  <si>
    <t>Оценка по                       показателю Р17</t>
  </si>
  <si>
    <t>Р17=0</t>
  </si>
  <si>
    <t xml:space="preserve">Р18 Наличие недостач  и хищений денежных средств и материальных ценностей, выявленных в ходе ведомственных контрольных мероприятий </t>
  </si>
  <si>
    <t>Оценка по                       показателю Р18 (Р18=100% *Кснх/Квкм)</t>
  </si>
  <si>
    <t>Кснх- количество ведомтсвенных контрольных мероприятий , в ходе которых выявлены случаи недостач , хищений денежных средств и материальных ценностей за отчетный период</t>
  </si>
  <si>
    <t xml:space="preserve">Квкм-количество ведомственных контрольных мероприятий, проведенных в отчетном периоде </t>
  </si>
  <si>
    <t xml:space="preserve">Р19 Наличие правового акта ГРБС об организации ведомственного финансового контроля </t>
  </si>
  <si>
    <t xml:space="preserve">Наличие правового акта ГРБС , обеспечивающего наличие процедур и порядка осуществления ведомственного финанового контроля </t>
  </si>
  <si>
    <t xml:space="preserve">Оценка по                       показателю Р19 </t>
  </si>
  <si>
    <t>Наличие правового акта ГРБС</t>
  </si>
  <si>
    <t xml:space="preserve">Р15. Соблюдение сроков предоставление ГРБС годовой бюджетной отчетности </t>
  </si>
  <si>
    <t>Оценка по                       показателю Р15</t>
  </si>
  <si>
    <t xml:space="preserve">Р15Оценивается соблюдение сроков ГРБС при предоставлении годовой бюджетной отчетности </t>
  </si>
  <si>
    <t>S-общая сумма бюджетных ассигнований, предусмотренных ГРБС на очередной финансовый год и плановый период  (тыс.руб.)</t>
  </si>
  <si>
    <r>
      <t xml:space="preserve">S вп- Объем бюджетных ассигнований ГРБС на очередной финансовый год и плановый период, запланированных на реализацию </t>
    </r>
    <r>
      <rPr>
        <b/>
        <sz val="11"/>
        <color indexed="8"/>
        <rFont val="Times New Roman"/>
        <family val="1"/>
        <charset val="204"/>
      </rPr>
      <t>муниципальных</t>
    </r>
    <r>
      <rPr>
        <sz val="11"/>
        <color indexed="8"/>
        <rFont val="Times New Roman"/>
        <family val="1"/>
        <charset val="204"/>
      </rPr>
      <t xml:space="preserve"> программ (тыс.руб.)</t>
    </r>
  </si>
  <si>
    <t>Р2. Доля бюджетных ассигнований,запланированных на реализацию муниципальных  программ (%)</t>
  </si>
  <si>
    <t xml:space="preserve">Р п- объем бюджетных ассигнований за отчетный период в соответствии с решением о бюджете Комсомольского района Чувашской Республики </t>
  </si>
  <si>
    <t xml:space="preserve">Р кис (4 кв.)-кассовые расходы без учета раходов за счет субвенций и субсидий из республиканского бюджета, произведенных ГРБС и подведомственными ему муниципальными учрежденями в 4 квартале отчетного года </t>
  </si>
  <si>
    <t xml:space="preserve">Р кпр(9мес.)- кассовые расходы без учета раходов за счет субвенций и субсидий из республиканского бюджета, произведенных ГРБС и подведомственными ему муниципальными учрежденями за 9 месяцев отчетного года </t>
  </si>
  <si>
    <t>Реестры расходных обязательств доведены в установленные сроки</t>
  </si>
  <si>
    <t>№№ п/п</t>
  </si>
  <si>
    <t xml:space="preserve">Наименование направлений оценки,показателей </t>
  </si>
  <si>
    <t>Средняя оценка по показателю(SP)</t>
  </si>
  <si>
    <t xml:space="preserve">ГРБС, получившие неудовлетворительную оценку по показателю </t>
  </si>
  <si>
    <t>ГРБС,получившие лучшую оценку по показателю</t>
  </si>
  <si>
    <t xml:space="preserve">ГРБС, к которым показатель не применим </t>
  </si>
  <si>
    <t xml:space="preserve">1.Оценка механизмов планирования расходов бюджета </t>
  </si>
  <si>
    <t>Р1</t>
  </si>
  <si>
    <t>Своевременность предоставления реестра расходных обязательств в ГРБС (дней)</t>
  </si>
  <si>
    <t>Р2</t>
  </si>
  <si>
    <t xml:space="preserve"> Доля бюджетных ассигнований,запланированных на реализацию муниципальных  программ (%)</t>
  </si>
  <si>
    <t>Р3</t>
  </si>
  <si>
    <t>Доля бюджетных ассигнований на предоставление муниципальных услуг (работ) физическим и юридическим лицам, оказываемых в соответствии с муниципальными заданиями (%)</t>
  </si>
  <si>
    <t xml:space="preserve">2.Оценка результатов исполнения бюджета в части расходов </t>
  </si>
  <si>
    <t>Р4</t>
  </si>
  <si>
    <t>Уровень исполнения расходов ГРБС за счет средств районного бюджета Комсомольского района Чувашской Республики  (%)</t>
  </si>
  <si>
    <t>Р5</t>
  </si>
  <si>
    <t>Доля кассовых расходов без учета расходов за счет субвенций и субсдидий из республиканского бюджета, произведенных ГРБС и подведомственным ему муниципальыми учреждениями в 4 квартале отчетного года (%)</t>
  </si>
  <si>
    <t>Р6</t>
  </si>
  <si>
    <t xml:space="preserve">Своевременное доведение ГРБС лимитов бюджетных обязательств до подведомственных муниципальных учреждений </t>
  </si>
  <si>
    <t>Р7</t>
  </si>
  <si>
    <t>Своевременное составление бюджетной росписи ГРБС и внесение изменений  в нее</t>
  </si>
  <si>
    <t>Р8</t>
  </si>
  <si>
    <t xml:space="preserve"> Качество Порядка составления,утверждения и ведения бюджетных смет подведомственных ГРБС муниципальных учреждений </t>
  </si>
  <si>
    <t>Р9</t>
  </si>
  <si>
    <t xml:space="preserve">Оценка качества планирования бюджетных ассигнований </t>
  </si>
  <si>
    <t xml:space="preserve">3.Оценка управления обязательствами в процессе исполнения бюджета </t>
  </si>
  <si>
    <t>Р10</t>
  </si>
  <si>
    <t xml:space="preserve">Наличие у ГРБС и подведомственных ему муниципльных учреждений нереальной к взысканию дебиторской задолженности </t>
  </si>
  <si>
    <t>Р11</t>
  </si>
  <si>
    <t xml:space="preserve"> Изменение дебиторской задолженности ГРБС и подведомственных ему муниципальных учреждений</t>
  </si>
  <si>
    <t>Р12</t>
  </si>
  <si>
    <t xml:space="preserve">Наличие у ГРБС подведомственных ему муниципальных учреждений просроченной кредиторской задолженности </t>
  </si>
  <si>
    <t xml:space="preserve">4. Оценка  состояния учета и отчетности </t>
  </si>
  <si>
    <t>Р15</t>
  </si>
  <si>
    <t xml:space="preserve">Соблюдение сроков предоставление ГРБС годовой бюджетной отчетности </t>
  </si>
  <si>
    <t xml:space="preserve">5. Оценка организации контроля </t>
  </si>
  <si>
    <t>Р16</t>
  </si>
  <si>
    <t xml:space="preserve">Проведение ГРБС мониторинга результата деятельности подведомственных муниципальных учреждений </t>
  </si>
  <si>
    <t>Р17</t>
  </si>
  <si>
    <t xml:space="preserve"> Нарушения выявленные в ходе проведения контрольных мероприятий в отчетном финансовом году </t>
  </si>
  <si>
    <t>Р18</t>
  </si>
  <si>
    <t xml:space="preserve"> Наличие недостач  и хищений денежных средств и материальных ценностей, выявленных в ходе ведомственных контрольных мероприятий </t>
  </si>
  <si>
    <t>Р19</t>
  </si>
  <si>
    <t xml:space="preserve"> Наличие правового акта ГРБС об организации ведомственного финансового контроля </t>
  </si>
  <si>
    <t>№п/п</t>
  </si>
  <si>
    <t xml:space="preserve">Наименование ГРБС </t>
  </si>
  <si>
    <t>Рейтинговая оценка R</t>
  </si>
  <si>
    <t>Суммарная оценка качества управления финансами (КФМ)</t>
  </si>
  <si>
    <t>3</t>
  </si>
  <si>
    <t>Сводный рейтинг главных распорядителей бюджетных средств по качеству управления финансами за 2023 год</t>
  </si>
  <si>
    <t>Отдел образования администрации Комсомольского муниципального округа Чувашской Республики</t>
  </si>
  <si>
    <t>Финансовый отдел администрации Комсомольского  муниципального округа Чувашской Республики</t>
  </si>
  <si>
    <t>Администрация Комсомольского муниципального округа Чувашской Республики</t>
  </si>
  <si>
    <t>Собрание депутатов Комсомольского муниципального округа Чувашской Республики</t>
  </si>
  <si>
    <t xml:space="preserve">Перечень показателей балльной оценки качества управления финансами главными распорядителями бюджетных средств Комсомольского муниципального округа Чувашской Республики за 2023 год </t>
  </si>
  <si>
    <t>УБРТ администрации Комсомольского  муниципального округа Чувашской Республики</t>
  </si>
  <si>
    <t>Р10 =1</t>
  </si>
  <si>
    <t>Р12= 1</t>
  </si>
  <si>
    <t>Р17=1</t>
  </si>
  <si>
    <t>РЕЗУЛЬТАТЫ АНАЛИЗА КАЧЕСТВА ФИНАНСОВОГО МЕНЕДЖМЕНТА за 2023 год</t>
  </si>
  <si>
    <t>Р4.Уровень исполнения расходов ГРБС за счет средств  бюджета Комсомольского округа  Чувашской Республики  (%)</t>
  </si>
  <si>
    <t xml:space="preserve">Р кис-кассовые расходы ГРБС за счет средств  бюджета Комсомольского округа (без учета субвенций и субсидий) в отчетном периоде </t>
  </si>
  <si>
    <t xml:space="preserve">Р кпр- плановые расходы ГРБС за счет средств бюджета Комсомольского округа (без учета субвенций и субсидий) в отчетном периоде  </t>
  </si>
  <si>
    <t>О уточ- объем бюджетных ассигнований, перераспределенных за отчетный период без учета изменений, внесенных в связи с уточнением бюджета Комсомольского округа</t>
  </si>
  <si>
    <t>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</si>
</sst>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0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2" xfId="0" applyBorder="1"/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wrapText="1"/>
    </xf>
    <xf numFmtId="0" fontId="3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2" fillId="2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0" fillId="3" borderId="0" xfId="0" applyFill="1" applyAlignment="1">
      <alignment wrapText="1"/>
    </xf>
    <xf numFmtId="0" fontId="0" fillId="3" borderId="0" xfId="0" applyFill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49" fontId="0" fillId="3" borderId="1" xfId="0" applyNumberFormat="1" applyFill="1" applyBorder="1" applyAlignment="1">
      <alignment horizontal="center"/>
    </xf>
    <xf numFmtId="0" fontId="11" fillId="0" borderId="0" xfId="0" applyFont="1"/>
    <xf numFmtId="4" fontId="13" fillId="0" borderId="1" xfId="0" applyNumberFormat="1" applyFont="1" applyBorder="1" applyAlignment="1">
      <alignment horizontal="center"/>
    </xf>
    <xf numFmtId="4" fontId="13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2" fontId="14" fillId="0" borderId="1" xfId="0" applyNumberFormat="1" applyFont="1" applyBorder="1" applyAlignment="1">
      <alignment horizontal="center" wrapText="1"/>
    </xf>
    <xf numFmtId="164" fontId="14" fillId="3" borderId="1" xfId="0" applyNumberFormat="1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165" fontId="14" fillId="3" borderId="1" xfId="0" applyNumberFormat="1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2" fontId="15" fillId="3" borderId="1" xfId="0" applyNumberFormat="1" applyFont="1" applyFill="1" applyBorder="1" applyAlignment="1">
      <alignment horizontal="center"/>
    </xf>
    <xf numFmtId="0" fontId="0" fillId="0" borderId="0" xfId="0" applyFont="1"/>
    <xf numFmtId="2" fontId="3" fillId="3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0" borderId="1" xfId="0" applyBorder="1"/>
    <xf numFmtId="4" fontId="13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justify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/>
    <xf numFmtId="4" fontId="0" fillId="0" borderId="1" xfId="0" applyNumberForma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4" fontId="13" fillId="0" borderId="3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wrapText="1"/>
    </xf>
    <xf numFmtId="4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H9" sqref="H9"/>
    </sheetView>
  </sheetViews>
  <sheetFormatPr defaultRowHeight="15"/>
  <cols>
    <col min="2" max="2" width="30.7109375" customWidth="1"/>
    <col min="3" max="3" width="16.28515625" customWidth="1"/>
    <col min="4" max="4" width="25.7109375" customWidth="1"/>
  </cols>
  <sheetData>
    <row r="1" spans="1:4" ht="39" customHeight="1">
      <c r="C1" s="85"/>
      <c r="D1" s="85"/>
    </row>
    <row r="2" spans="1:4">
      <c r="C2" s="71"/>
      <c r="D2" s="71"/>
    </row>
    <row r="3" spans="1:4" ht="35.450000000000003" customHeight="1">
      <c r="B3" s="86" t="s">
        <v>125</v>
      </c>
      <c r="C3" s="86"/>
      <c r="D3" s="86"/>
    </row>
    <row r="5" spans="1:4" ht="45">
      <c r="A5" s="72" t="s">
        <v>120</v>
      </c>
      <c r="B5" s="58" t="s">
        <v>121</v>
      </c>
      <c r="C5" s="73" t="s">
        <v>122</v>
      </c>
      <c r="D5" s="73" t="s">
        <v>123</v>
      </c>
    </row>
    <row r="6" spans="1:4">
      <c r="A6" s="53">
        <v>1</v>
      </c>
      <c r="B6" s="53">
        <v>2</v>
      </c>
      <c r="C6" s="53">
        <v>3</v>
      </c>
      <c r="D6" s="53">
        <v>4</v>
      </c>
    </row>
    <row r="7" spans="1:4" ht="78.75">
      <c r="A7" s="58">
        <v>1</v>
      </c>
      <c r="B7" s="8" t="s">
        <v>126</v>
      </c>
      <c r="C7" s="29" t="s">
        <v>124</v>
      </c>
      <c r="D7" s="75">
        <f>Лист2!AQ7</f>
        <v>68.018919450070428</v>
      </c>
    </row>
    <row r="8" spans="1:4" ht="78.75">
      <c r="A8" s="58">
        <v>2</v>
      </c>
      <c r="B8" s="8" t="s">
        <v>127</v>
      </c>
      <c r="C8" s="23">
        <v>4</v>
      </c>
      <c r="D8" s="76">
        <f>Лист2!AQ8</f>
        <v>67.358595111355697</v>
      </c>
    </row>
    <row r="9" spans="1:4" ht="63">
      <c r="A9" s="58">
        <v>3</v>
      </c>
      <c r="B9" s="8" t="s">
        <v>128</v>
      </c>
      <c r="C9" s="29" t="s">
        <v>140</v>
      </c>
      <c r="D9" s="75">
        <f>Лист2!AQ9</f>
        <v>68.338363453666574</v>
      </c>
    </row>
    <row r="10" spans="1:4" ht="63">
      <c r="A10" s="58">
        <v>4</v>
      </c>
      <c r="B10" s="8" t="s">
        <v>129</v>
      </c>
      <c r="C10" s="23">
        <f>Лист2!AR10</f>
        <v>0</v>
      </c>
      <c r="D10" s="75" t="e">
        <f>Лист2!AQ10</f>
        <v>#DIV/0!</v>
      </c>
    </row>
    <row r="11" spans="1:4" ht="63">
      <c r="A11" s="80">
        <v>5</v>
      </c>
      <c r="B11" s="81" t="s">
        <v>131</v>
      </c>
      <c r="C11" s="23">
        <f>Лист2!AR11</f>
        <v>1</v>
      </c>
      <c r="D11" s="75">
        <f>Лист2!AQ11</f>
        <v>71.002894706417109</v>
      </c>
    </row>
  </sheetData>
  <mergeCells count="2">
    <mergeCell ref="C1:D1"/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22"/>
  <sheetViews>
    <sheetView topLeftCell="A4" zoomScaleNormal="100" zoomScaleSheetLayoutView="91" workbookViewId="0">
      <pane xSplit="1" ySplit="3" topLeftCell="AJ7" activePane="bottomRight" state="frozen"/>
      <selection activeCell="A4" sqref="A4"/>
      <selection pane="topRight" activeCell="B4" sqref="B4"/>
      <selection pane="bottomLeft" activeCell="A7" sqref="A7"/>
      <selection pane="bottomRight" activeCell="AP12" sqref="AP12"/>
    </sheetView>
  </sheetViews>
  <sheetFormatPr defaultRowHeight="15"/>
  <cols>
    <col min="1" max="1" width="38.28515625" style="1" customWidth="1"/>
    <col min="2" max="2" width="22.5703125" customWidth="1"/>
    <col min="3" max="3" width="17.85546875" customWidth="1"/>
    <col min="4" max="4" width="27.7109375" customWidth="1"/>
    <col min="5" max="5" width="29" customWidth="1"/>
    <col min="6" max="6" width="20" customWidth="1"/>
    <col min="7" max="7" width="35.85546875" customWidth="1"/>
    <col min="8" max="8" width="24.5703125" customWidth="1"/>
    <col min="9" max="9" width="17.7109375" customWidth="1"/>
    <col min="10" max="10" width="20.42578125" customWidth="1"/>
    <col min="11" max="11" width="19" customWidth="1"/>
    <col min="12" max="12" width="19.85546875" customWidth="1"/>
    <col min="13" max="13" width="28.42578125" customWidth="1"/>
    <col min="14" max="14" width="27.85546875" customWidth="1"/>
    <col min="15" max="15" width="19.85546875" customWidth="1"/>
    <col min="16" max="16" width="34.140625" customWidth="1"/>
    <col min="17" max="17" width="15.85546875" customWidth="1"/>
    <col min="18" max="18" width="39.85546875" customWidth="1"/>
    <col min="19" max="19" width="15.42578125" customWidth="1"/>
    <col min="20" max="20" width="39.7109375" customWidth="1"/>
    <col min="21" max="21" width="21.28515625" customWidth="1"/>
    <col min="22" max="22" width="26.5703125" customWidth="1"/>
    <col min="23" max="23" width="24.28515625" customWidth="1"/>
    <col min="24" max="24" width="21.28515625" customWidth="1"/>
    <col min="25" max="25" width="28" customWidth="1"/>
    <col min="26" max="27" width="21.28515625" customWidth="1"/>
    <col min="28" max="28" width="25.5703125" customWidth="1"/>
    <col min="29" max="29" width="21.28515625" customWidth="1"/>
    <col min="30" max="30" width="28" customWidth="1"/>
    <col min="31" max="31" width="21.28515625" customWidth="1"/>
    <col min="32" max="32" width="32.5703125" customWidth="1"/>
    <col min="33" max="33" width="18.7109375" customWidth="1"/>
    <col min="34" max="34" width="37.42578125" customWidth="1"/>
    <col min="35" max="35" width="24.85546875" customWidth="1"/>
    <col min="36" max="36" width="27" customWidth="1"/>
    <col min="37" max="42" width="24.85546875" customWidth="1"/>
    <col min="43" max="43" width="17.7109375" customWidth="1"/>
    <col min="44" max="44" width="12.28515625" customWidth="1"/>
  </cols>
  <sheetData>
    <row r="1" spans="1:44" s="26" customFormat="1" ht="48.75" customHeight="1">
      <c r="A1" s="25"/>
      <c r="E1" s="95"/>
      <c r="F1" s="95"/>
      <c r="G1" s="95"/>
    </row>
    <row r="2" spans="1:44" ht="48" customHeight="1">
      <c r="B2" s="96" t="s">
        <v>130</v>
      </c>
      <c r="C2" s="96"/>
      <c r="D2" s="96"/>
      <c r="E2" s="96"/>
      <c r="F2" s="96"/>
      <c r="G2" s="96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4" ht="18.7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4" s="1" customFormat="1" ht="30.75" customHeight="1">
      <c r="A4" s="101" t="s">
        <v>5</v>
      </c>
      <c r="B4" s="90" t="s">
        <v>2</v>
      </c>
      <c r="C4" s="90"/>
      <c r="D4" s="90"/>
      <c r="E4" s="90"/>
      <c r="F4" s="90"/>
      <c r="G4" s="90"/>
      <c r="H4" s="90"/>
      <c r="I4" s="90"/>
      <c r="J4" s="90" t="s">
        <v>29</v>
      </c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27"/>
      <c r="W4" s="27"/>
      <c r="X4" s="27"/>
      <c r="Y4" s="90" t="s">
        <v>30</v>
      </c>
      <c r="Z4" s="90"/>
      <c r="AA4" s="90"/>
      <c r="AB4" s="90"/>
      <c r="AC4" s="90"/>
      <c r="AD4" s="90"/>
      <c r="AE4" s="90"/>
      <c r="AF4" s="88" t="s">
        <v>21</v>
      </c>
      <c r="AG4" s="88"/>
      <c r="AH4" s="88" t="s">
        <v>24</v>
      </c>
      <c r="AI4" s="88"/>
      <c r="AJ4" s="88"/>
      <c r="AK4" s="88"/>
      <c r="AL4" s="88"/>
      <c r="AM4" s="88"/>
      <c r="AN4" s="88"/>
      <c r="AO4" s="88"/>
      <c r="AP4" s="88"/>
      <c r="AQ4" s="88" t="s">
        <v>31</v>
      </c>
      <c r="AR4" s="97" t="s">
        <v>1</v>
      </c>
    </row>
    <row r="5" spans="1:44" s="3" customFormat="1" ht="63.75" customHeight="1">
      <c r="A5" s="102"/>
      <c r="B5" s="91" t="s">
        <v>3</v>
      </c>
      <c r="C5" s="89" t="s">
        <v>16</v>
      </c>
      <c r="D5" s="91" t="s">
        <v>70</v>
      </c>
      <c r="E5" s="91"/>
      <c r="F5" s="7" t="s">
        <v>4</v>
      </c>
      <c r="G5" s="87" t="s">
        <v>8</v>
      </c>
      <c r="H5" s="87"/>
      <c r="I5" s="7" t="s">
        <v>15</v>
      </c>
      <c r="J5" s="91" t="s">
        <v>136</v>
      </c>
      <c r="K5" s="91"/>
      <c r="L5" s="7" t="s">
        <v>12</v>
      </c>
      <c r="M5" s="87" t="s">
        <v>32</v>
      </c>
      <c r="N5" s="87"/>
      <c r="O5" s="7" t="s">
        <v>12</v>
      </c>
      <c r="P5" s="5" t="s">
        <v>33</v>
      </c>
      <c r="Q5" s="89" t="s">
        <v>17</v>
      </c>
      <c r="R5" s="5" t="s">
        <v>35</v>
      </c>
      <c r="S5" s="89" t="s">
        <v>20</v>
      </c>
      <c r="T5" s="5" t="s">
        <v>37</v>
      </c>
      <c r="U5" s="89" t="s">
        <v>23</v>
      </c>
      <c r="V5" s="93" t="s">
        <v>39</v>
      </c>
      <c r="W5" s="94"/>
      <c r="X5" s="7" t="s">
        <v>27</v>
      </c>
      <c r="Y5" s="20" t="s">
        <v>41</v>
      </c>
      <c r="Z5" s="89" t="s">
        <v>28</v>
      </c>
      <c r="AA5" s="87" t="s">
        <v>44</v>
      </c>
      <c r="AB5" s="87"/>
      <c r="AC5" s="7" t="s">
        <v>47</v>
      </c>
      <c r="AD5" s="20" t="s">
        <v>48</v>
      </c>
      <c r="AE5" s="89" t="s">
        <v>50</v>
      </c>
      <c r="AF5" s="5" t="s">
        <v>65</v>
      </c>
      <c r="AG5" s="89" t="s">
        <v>66</v>
      </c>
      <c r="AH5" s="28" t="s">
        <v>52</v>
      </c>
      <c r="AI5" s="89" t="s">
        <v>53</v>
      </c>
      <c r="AJ5" s="87" t="s">
        <v>54</v>
      </c>
      <c r="AK5" s="89" t="s">
        <v>55</v>
      </c>
      <c r="AL5" s="87" t="s">
        <v>57</v>
      </c>
      <c r="AM5" s="87"/>
      <c r="AN5" s="89" t="s">
        <v>58</v>
      </c>
      <c r="AO5" s="20" t="s">
        <v>61</v>
      </c>
      <c r="AP5" s="89" t="s">
        <v>63</v>
      </c>
      <c r="AQ5" s="88"/>
      <c r="AR5" s="98"/>
    </row>
    <row r="6" spans="1:44" s="3" customFormat="1" ht="153" customHeight="1">
      <c r="A6" s="103"/>
      <c r="B6" s="91"/>
      <c r="C6" s="89"/>
      <c r="D6" s="5" t="s">
        <v>69</v>
      </c>
      <c r="E6" s="5" t="s">
        <v>68</v>
      </c>
      <c r="F6" s="7" t="s">
        <v>6</v>
      </c>
      <c r="G6" s="5" t="s">
        <v>7</v>
      </c>
      <c r="H6" s="5" t="s">
        <v>68</v>
      </c>
      <c r="I6" s="7" t="s">
        <v>10</v>
      </c>
      <c r="J6" s="5" t="s">
        <v>137</v>
      </c>
      <c r="K6" s="5" t="s">
        <v>138</v>
      </c>
      <c r="L6" s="7" t="s">
        <v>11</v>
      </c>
      <c r="M6" s="5" t="s">
        <v>72</v>
      </c>
      <c r="N6" s="5" t="s">
        <v>73</v>
      </c>
      <c r="O6" s="7" t="s">
        <v>34</v>
      </c>
      <c r="P6" s="5" t="s">
        <v>13</v>
      </c>
      <c r="Q6" s="89"/>
      <c r="R6" s="5" t="s">
        <v>36</v>
      </c>
      <c r="S6" s="89"/>
      <c r="T6" s="5" t="s">
        <v>38</v>
      </c>
      <c r="U6" s="92"/>
      <c r="V6" s="20" t="s">
        <v>139</v>
      </c>
      <c r="W6" s="20" t="s">
        <v>71</v>
      </c>
      <c r="X6" s="21" t="s">
        <v>40</v>
      </c>
      <c r="Y6" s="20" t="s">
        <v>42</v>
      </c>
      <c r="Z6" s="89"/>
      <c r="AA6" s="20" t="s">
        <v>45</v>
      </c>
      <c r="AB6" s="20" t="s">
        <v>46</v>
      </c>
      <c r="AC6" s="7"/>
      <c r="AD6" s="20" t="s">
        <v>49</v>
      </c>
      <c r="AE6" s="89"/>
      <c r="AF6" s="5" t="s">
        <v>67</v>
      </c>
      <c r="AG6" s="89"/>
      <c r="AH6" s="5" t="s">
        <v>25</v>
      </c>
      <c r="AI6" s="89"/>
      <c r="AJ6" s="87"/>
      <c r="AK6" s="89"/>
      <c r="AL6" s="20" t="s">
        <v>59</v>
      </c>
      <c r="AM6" s="20" t="s">
        <v>60</v>
      </c>
      <c r="AN6" s="89"/>
      <c r="AO6" s="20" t="s">
        <v>62</v>
      </c>
      <c r="AP6" s="89"/>
      <c r="AQ6" s="88"/>
      <c r="AR6" s="99"/>
    </row>
    <row r="7" spans="1:44" ht="75" customHeight="1">
      <c r="A7" s="8" t="s">
        <v>126</v>
      </c>
      <c r="B7" s="10" t="s">
        <v>74</v>
      </c>
      <c r="C7" s="44">
        <v>5</v>
      </c>
      <c r="D7" s="77">
        <v>495695.34</v>
      </c>
      <c r="E7" s="77">
        <v>495695.34</v>
      </c>
      <c r="F7" s="84">
        <f>100%*D7/E7*5</f>
        <v>5</v>
      </c>
      <c r="G7" s="77">
        <v>52626.517</v>
      </c>
      <c r="H7" s="77">
        <v>495695.34</v>
      </c>
      <c r="I7" s="48">
        <f>100%*G7/H7*5</f>
        <v>0.53083530097337606</v>
      </c>
      <c r="J7" s="51">
        <v>74716.971999999994</v>
      </c>
      <c r="K7" s="51">
        <v>78013.505999999994</v>
      </c>
      <c r="L7" s="45">
        <f>100%*J7/K7*5</f>
        <v>4.7887203018410682</v>
      </c>
      <c r="M7" s="31">
        <f>J7-N7</f>
        <v>26195.448999999993</v>
      </c>
      <c r="N7" s="78">
        <v>48521.523000000001</v>
      </c>
      <c r="O7" s="45">
        <f>100%*M7/N7*5</f>
        <v>2.6993638472559889</v>
      </c>
      <c r="P7" s="10" t="s">
        <v>14</v>
      </c>
      <c r="Q7" s="45">
        <v>5</v>
      </c>
      <c r="R7" s="11" t="s">
        <v>18</v>
      </c>
      <c r="S7" s="45">
        <v>5</v>
      </c>
      <c r="T7" s="12" t="s">
        <v>19</v>
      </c>
      <c r="U7" s="45">
        <v>5</v>
      </c>
      <c r="V7" s="77">
        <v>0</v>
      </c>
      <c r="W7" s="77">
        <v>495695.34</v>
      </c>
      <c r="X7" s="45">
        <f>100%*V7/W7*5</f>
        <v>0</v>
      </c>
      <c r="Y7" s="46" t="s">
        <v>43</v>
      </c>
      <c r="Z7" s="45">
        <v>0</v>
      </c>
      <c r="AA7" s="46">
        <v>0</v>
      </c>
      <c r="AB7" s="46">
        <v>0</v>
      </c>
      <c r="AC7" s="45">
        <v>5</v>
      </c>
      <c r="AD7" s="46" t="s">
        <v>51</v>
      </c>
      <c r="AE7" s="45">
        <v>5</v>
      </c>
      <c r="AF7" s="13" t="s">
        <v>22</v>
      </c>
      <c r="AG7" s="45">
        <v>5</v>
      </c>
      <c r="AH7" s="14" t="s">
        <v>26</v>
      </c>
      <c r="AI7" s="45">
        <v>5</v>
      </c>
      <c r="AJ7" s="9" t="s">
        <v>56</v>
      </c>
      <c r="AK7" s="45">
        <v>5</v>
      </c>
      <c r="AL7" s="9">
        <v>0</v>
      </c>
      <c r="AM7" s="9">
        <v>0</v>
      </c>
      <c r="AN7" s="45">
        <v>5</v>
      </c>
      <c r="AO7" s="15" t="s">
        <v>64</v>
      </c>
      <c r="AP7" s="45">
        <v>5</v>
      </c>
      <c r="AQ7" s="22">
        <f>C7+F7+I7+L7+O7+Q7+S7+U7+X7+Z7+AC7+AE7+AG7+AI7+AK7+AN7+AP7</f>
        <v>68.018919450070428</v>
      </c>
      <c r="AR7" s="29" t="s">
        <v>124</v>
      </c>
    </row>
    <row r="8" spans="1:44" s="30" customFormat="1" ht="60">
      <c r="A8" s="8" t="s">
        <v>127</v>
      </c>
      <c r="B8" s="10" t="s">
        <v>74</v>
      </c>
      <c r="C8" s="44">
        <v>5</v>
      </c>
      <c r="D8" s="51">
        <v>7686.9340000000002</v>
      </c>
      <c r="E8" s="51">
        <v>7686.9340000000002</v>
      </c>
      <c r="F8" s="84">
        <f>100%*D8/E8*5</f>
        <v>5</v>
      </c>
      <c r="G8" s="77">
        <v>0</v>
      </c>
      <c r="H8" s="51">
        <v>7686.9340000000002</v>
      </c>
      <c r="I8" s="48">
        <v>0</v>
      </c>
      <c r="J8" s="51">
        <v>7284.5060000000003</v>
      </c>
      <c r="K8" s="51">
        <v>7312.6480000000001</v>
      </c>
      <c r="L8" s="45">
        <f>100%*J8/K8*5</f>
        <v>4.9807579962826054</v>
      </c>
      <c r="M8" s="31">
        <f>J8-N8</f>
        <v>2347.7570000000005</v>
      </c>
      <c r="N8" s="31">
        <v>4936.7489999999998</v>
      </c>
      <c r="O8" s="45">
        <f>100%*M8/N8*5</f>
        <v>2.3778371150730986</v>
      </c>
      <c r="P8" s="34" t="s">
        <v>14</v>
      </c>
      <c r="Q8" s="45">
        <v>5</v>
      </c>
      <c r="R8" s="35" t="s">
        <v>18</v>
      </c>
      <c r="S8" s="45">
        <v>5</v>
      </c>
      <c r="T8" s="36" t="s">
        <v>19</v>
      </c>
      <c r="U8" s="45">
        <v>5</v>
      </c>
      <c r="V8" s="32">
        <v>0</v>
      </c>
      <c r="W8" s="51">
        <v>7686.9340000000002</v>
      </c>
      <c r="X8" s="45">
        <f>100%*V8/W8*5</f>
        <v>0</v>
      </c>
      <c r="Y8" s="47" t="s">
        <v>43</v>
      </c>
      <c r="Z8" s="45">
        <v>0</v>
      </c>
      <c r="AA8" s="47">
        <v>0</v>
      </c>
      <c r="AB8" s="47">
        <v>0</v>
      </c>
      <c r="AC8" s="45">
        <v>5</v>
      </c>
      <c r="AD8" s="47" t="s">
        <v>51</v>
      </c>
      <c r="AE8" s="45">
        <v>5</v>
      </c>
      <c r="AF8" s="37" t="s">
        <v>22</v>
      </c>
      <c r="AG8" s="45">
        <v>5</v>
      </c>
      <c r="AH8" s="38" t="s">
        <v>26</v>
      </c>
      <c r="AI8" s="45">
        <v>5</v>
      </c>
      <c r="AJ8" s="33" t="s">
        <v>56</v>
      </c>
      <c r="AK8" s="45">
        <v>5</v>
      </c>
      <c r="AL8" s="33">
        <v>0</v>
      </c>
      <c r="AM8" s="33">
        <v>0</v>
      </c>
      <c r="AN8" s="45">
        <v>5</v>
      </c>
      <c r="AO8" s="39" t="s">
        <v>64</v>
      </c>
      <c r="AP8" s="45">
        <v>5</v>
      </c>
      <c r="AQ8" s="40">
        <f>C8+F8+I8+L8+O8+Q8+S8+U8+X8+Z8+AC8+AE8+AG8+AI8+AK8+AN8+AP8</f>
        <v>67.358595111355697</v>
      </c>
      <c r="AR8" s="23">
        <v>4</v>
      </c>
    </row>
    <row r="9" spans="1:44" s="41" customFormat="1" ht="60">
      <c r="A9" s="8" t="s">
        <v>128</v>
      </c>
      <c r="B9" s="10" t="s">
        <v>74</v>
      </c>
      <c r="C9" s="44">
        <v>5</v>
      </c>
      <c r="D9" s="82">
        <v>283851.88400000002</v>
      </c>
      <c r="E9" s="82">
        <v>283851.88400000002</v>
      </c>
      <c r="F9" s="84">
        <f>100%*D9/E9*5</f>
        <v>5</v>
      </c>
      <c r="G9" s="51">
        <v>40035.362000000001</v>
      </c>
      <c r="H9" s="82">
        <v>283851.88400000002</v>
      </c>
      <c r="I9" s="48">
        <f>100%*G9/H9*5</f>
        <v>0.70521571736335553</v>
      </c>
      <c r="J9" s="51">
        <v>147189.408</v>
      </c>
      <c r="K9" s="51">
        <v>152549.79500000001</v>
      </c>
      <c r="L9" s="45">
        <f>100%*J9/K9*5</f>
        <v>4.8243069746504732</v>
      </c>
      <c r="M9" s="31">
        <f>J9-N9</f>
        <v>52944.043999999994</v>
      </c>
      <c r="N9" s="51">
        <v>94245.364000000001</v>
      </c>
      <c r="O9" s="45">
        <f>100%*M9/N9*5</f>
        <v>2.8088407616527427</v>
      </c>
      <c r="P9" s="34" t="s">
        <v>14</v>
      </c>
      <c r="Q9" s="45">
        <v>5</v>
      </c>
      <c r="R9" s="35" t="s">
        <v>18</v>
      </c>
      <c r="S9" s="45">
        <v>5</v>
      </c>
      <c r="T9" s="36" t="s">
        <v>19</v>
      </c>
      <c r="U9" s="45">
        <v>5</v>
      </c>
      <c r="V9" s="31">
        <v>0</v>
      </c>
      <c r="W9" s="82">
        <v>283851.88400000002</v>
      </c>
      <c r="X9" s="45">
        <f>100%*V9/W9*5</f>
        <v>0</v>
      </c>
      <c r="Y9" s="47" t="s">
        <v>43</v>
      </c>
      <c r="Z9" s="45">
        <v>0</v>
      </c>
      <c r="AA9" s="47">
        <v>0</v>
      </c>
      <c r="AB9" s="47">
        <v>0</v>
      </c>
      <c r="AC9" s="45">
        <v>5</v>
      </c>
      <c r="AD9" s="47" t="s">
        <v>51</v>
      </c>
      <c r="AE9" s="45">
        <v>5</v>
      </c>
      <c r="AF9" s="37" t="s">
        <v>22</v>
      </c>
      <c r="AG9" s="45">
        <v>5</v>
      </c>
      <c r="AH9" s="38" t="s">
        <v>26</v>
      </c>
      <c r="AI9" s="45">
        <v>5</v>
      </c>
      <c r="AJ9" s="33" t="s">
        <v>56</v>
      </c>
      <c r="AK9" s="45">
        <v>5</v>
      </c>
      <c r="AL9" s="33">
        <v>0</v>
      </c>
      <c r="AM9" s="33">
        <v>0</v>
      </c>
      <c r="AN9" s="45">
        <v>5</v>
      </c>
      <c r="AO9" s="39" t="s">
        <v>64</v>
      </c>
      <c r="AP9" s="45">
        <v>5</v>
      </c>
      <c r="AQ9" s="40">
        <f>C9+F9+I9+L9+O9+Q9+S9+U9+X9+Z9+AC9+AE9+AG9+AI9+AK9+AN9+AP9</f>
        <v>68.338363453666574</v>
      </c>
      <c r="AR9" s="29" t="s">
        <v>140</v>
      </c>
    </row>
    <row r="10" spans="1:44" ht="49.5" customHeight="1">
      <c r="A10" s="8" t="s">
        <v>129</v>
      </c>
      <c r="B10" s="10" t="s">
        <v>74</v>
      </c>
      <c r="C10" s="44">
        <v>5</v>
      </c>
      <c r="D10" s="83">
        <v>0</v>
      </c>
      <c r="E10" s="83">
        <v>0</v>
      </c>
      <c r="F10" s="84" t="e">
        <f>100%*D10/E10*5</f>
        <v>#DIV/0!</v>
      </c>
      <c r="G10" s="83">
        <v>0</v>
      </c>
      <c r="H10" s="83">
        <v>0</v>
      </c>
      <c r="I10" s="49">
        <v>0</v>
      </c>
      <c r="J10" s="43">
        <v>0</v>
      </c>
      <c r="K10" s="42">
        <v>0</v>
      </c>
      <c r="L10" s="45" t="e">
        <f>100%*J10/K10*5</f>
        <v>#DIV/0!</v>
      </c>
      <c r="M10" s="31">
        <f>J10-N10</f>
        <v>0</v>
      </c>
      <c r="N10" s="78">
        <v>0</v>
      </c>
      <c r="O10" s="45" t="e">
        <f>100%*M10/N10*5</f>
        <v>#DIV/0!</v>
      </c>
      <c r="P10" s="10" t="s">
        <v>14</v>
      </c>
      <c r="Q10" s="45">
        <v>5</v>
      </c>
      <c r="R10" s="11" t="s">
        <v>18</v>
      </c>
      <c r="S10" s="45">
        <v>5</v>
      </c>
      <c r="T10" s="12" t="s">
        <v>19</v>
      </c>
      <c r="U10" s="45">
        <v>5</v>
      </c>
      <c r="V10" s="43">
        <v>0</v>
      </c>
      <c r="W10" s="83">
        <v>0</v>
      </c>
      <c r="X10" s="45" t="e">
        <f>100%*V10/W10*5</f>
        <v>#DIV/0!</v>
      </c>
      <c r="Y10" s="46" t="s">
        <v>43</v>
      </c>
      <c r="Z10" s="45">
        <v>0</v>
      </c>
      <c r="AA10" s="46">
        <v>0</v>
      </c>
      <c r="AB10" s="46">
        <v>0</v>
      </c>
      <c r="AC10" s="45">
        <v>5</v>
      </c>
      <c r="AD10" s="46" t="s">
        <v>51</v>
      </c>
      <c r="AE10" s="45">
        <v>5</v>
      </c>
      <c r="AF10" s="13" t="s">
        <v>22</v>
      </c>
      <c r="AG10" s="45">
        <v>5</v>
      </c>
      <c r="AH10" s="14" t="s">
        <v>26</v>
      </c>
      <c r="AI10" s="45">
        <v>5</v>
      </c>
      <c r="AJ10" s="9" t="s">
        <v>56</v>
      </c>
      <c r="AK10" s="45">
        <v>5</v>
      </c>
      <c r="AL10" s="9">
        <v>0</v>
      </c>
      <c r="AM10" s="9">
        <v>0</v>
      </c>
      <c r="AN10" s="45">
        <v>5</v>
      </c>
      <c r="AO10" s="15" t="s">
        <v>64</v>
      </c>
      <c r="AP10" s="45">
        <v>5</v>
      </c>
      <c r="AQ10" s="22" t="e">
        <f>C10+F10+I10+L10+O10+Q10+S10+U10+X10+Z10+AC10+AE10+AG10+AI10+AK10+AN10+AP10</f>
        <v>#DIV/0!</v>
      </c>
      <c r="AR10" s="23">
        <v>0</v>
      </c>
    </row>
    <row r="11" spans="1:44" ht="49.5" customHeight="1">
      <c r="A11" s="8" t="s">
        <v>131</v>
      </c>
      <c r="B11" s="10" t="s">
        <v>74</v>
      </c>
      <c r="C11" s="44">
        <v>5</v>
      </c>
      <c r="D11" s="83">
        <v>130525.291</v>
      </c>
      <c r="E11" s="83">
        <v>130525.291</v>
      </c>
      <c r="F11" s="84">
        <f>100%*D11/E11*5</f>
        <v>5</v>
      </c>
      <c r="G11" s="83">
        <v>0</v>
      </c>
      <c r="H11" s="83">
        <v>130525.291</v>
      </c>
      <c r="I11" s="49">
        <v>0</v>
      </c>
      <c r="J11" s="43">
        <v>63333.752999999997</v>
      </c>
      <c r="K11" s="42">
        <v>68219.921000000002</v>
      </c>
      <c r="L11" s="45">
        <f>100%*J11/K11*5</f>
        <v>4.6418811449517801</v>
      </c>
      <c r="M11" s="31">
        <f>J11-N11</f>
        <v>25459.305999999997</v>
      </c>
      <c r="N11" s="78">
        <v>37874.447</v>
      </c>
      <c r="O11" s="45">
        <f>100%*M11/N11*5</f>
        <v>3.3610135614653327</v>
      </c>
      <c r="P11" s="10" t="s">
        <v>14</v>
      </c>
      <c r="Q11" s="45">
        <v>5</v>
      </c>
      <c r="R11" s="11" t="s">
        <v>18</v>
      </c>
      <c r="S11" s="45">
        <v>5</v>
      </c>
      <c r="T11" s="12" t="s">
        <v>19</v>
      </c>
      <c r="U11" s="45">
        <v>5</v>
      </c>
      <c r="V11" s="43">
        <v>0</v>
      </c>
      <c r="W11" s="83">
        <v>130525.291</v>
      </c>
      <c r="X11" s="45">
        <f>100%*V11/W11*5</f>
        <v>0</v>
      </c>
      <c r="Y11" s="46" t="s">
        <v>132</v>
      </c>
      <c r="Z11" s="45">
        <v>0</v>
      </c>
      <c r="AA11" s="46">
        <v>0</v>
      </c>
      <c r="AB11" s="46">
        <v>0</v>
      </c>
      <c r="AC11" s="45">
        <v>5</v>
      </c>
      <c r="AD11" s="46" t="s">
        <v>133</v>
      </c>
      <c r="AE11" s="45">
        <v>6</v>
      </c>
      <c r="AF11" s="13" t="s">
        <v>22</v>
      </c>
      <c r="AG11" s="45">
        <v>6</v>
      </c>
      <c r="AH11" s="14" t="s">
        <v>26</v>
      </c>
      <c r="AI11" s="45">
        <v>6</v>
      </c>
      <c r="AJ11" s="9" t="s">
        <v>134</v>
      </c>
      <c r="AK11" s="45">
        <v>5</v>
      </c>
      <c r="AL11" s="9">
        <v>0</v>
      </c>
      <c r="AM11" s="9">
        <v>0</v>
      </c>
      <c r="AN11" s="45">
        <v>5</v>
      </c>
      <c r="AO11" s="15" t="s">
        <v>64</v>
      </c>
      <c r="AP11" s="45">
        <v>5</v>
      </c>
      <c r="AQ11" s="22">
        <f>C11+F11+I11+L11+O11+Q11+S11+U11+X11+Z11+AC11+AE11+AG11+AI11+AK11+AN11+AP11</f>
        <v>71.002894706417109</v>
      </c>
      <c r="AR11" s="23">
        <v>1</v>
      </c>
    </row>
    <row r="12" spans="1:44" s="19" customFormat="1" ht="18.75">
      <c r="A12" s="16" t="s">
        <v>9</v>
      </c>
      <c r="B12" s="17"/>
      <c r="C12" s="18">
        <v>0</v>
      </c>
      <c r="D12" s="17">
        <f>SUM(D7:D11)</f>
        <v>917759.44900000002</v>
      </c>
      <c r="E12" s="17">
        <f t="shared" ref="E12:AO12" si="0">SUM(E7:E11)</f>
        <v>917759.44900000002</v>
      </c>
      <c r="F12" s="17"/>
      <c r="G12" s="17">
        <f t="shared" si="0"/>
        <v>92661.879000000001</v>
      </c>
      <c r="H12" s="17">
        <f t="shared" si="0"/>
        <v>917759.44900000002</v>
      </c>
      <c r="I12" s="17"/>
      <c r="J12" s="17">
        <f t="shared" si="0"/>
        <v>292524.63899999997</v>
      </c>
      <c r="K12" s="17">
        <f t="shared" si="0"/>
        <v>306095.87</v>
      </c>
      <c r="L12" s="17"/>
      <c r="M12" s="17">
        <f t="shared" si="0"/>
        <v>106946.55599999998</v>
      </c>
      <c r="N12" s="17">
        <f t="shared" si="0"/>
        <v>185578.08299999998</v>
      </c>
      <c r="O12" s="17"/>
      <c r="P12" s="17">
        <f t="shared" si="0"/>
        <v>0</v>
      </c>
      <c r="Q12" s="17"/>
      <c r="R12" s="17">
        <f t="shared" si="0"/>
        <v>0</v>
      </c>
      <c r="S12" s="17"/>
      <c r="T12" s="17">
        <f t="shared" si="0"/>
        <v>0</v>
      </c>
      <c r="U12" s="17"/>
      <c r="V12" s="17">
        <f t="shared" si="0"/>
        <v>0</v>
      </c>
      <c r="W12" s="17">
        <f t="shared" si="0"/>
        <v>917759.44900000002</v>
      </c>
      <c r="X12" s="17"/>
      <c r="Y12" s="17">
        <f t="shared" si="0"/>
        <v>0</v>
      </c>
      <c r="Z12" s="17"/>
      <c r="AA12" s="17">
        <f t="shared" si="0"/>
        <v>0</v>
      </c>
      <c r="AB12" s="17">
        <f>SUM(AB7:AB11)</f>
        <v>0</v>
      </c>
      <c r="AC12" s="17"/>
      <c r="AD12" s="17">
        <f t="shared" si="0"/>
        <v>0</v>
      </c>
      <c r="AE12" s="17"/>
      <c r="AF12" s="17">
        <f t="shared" si="0"/>
        <v>0</v>
      </c>
      <c r="AG12" s="17"/>
      <c r="AH12" s="17">
        <f t="shared" si="0"/>
        <v>0</v>
      </c>
      <c r="AI12" s="17"/>
      <c r="AJ12" s="17">
        <f t="shared" si="0"/>
        <v>0</v>
      </c>
      <c r="AK12" s="17"/>
      <c r="AL12" s="17">
        <f t="shared" si="0"/>
        <v>0</v>
      </c>
      <c r="AM12" s="17">
        <f t="shared" si="0"/>
        <v>0</v>
      </c>
      <c r="AN12" s="17"/>
      <c r="AO12" s="17">
        <f t="shared" si="0"/>
        <v>0</v>
      </c>
      <c r="AP12" s="17"/>
      <c r="AQ12" s="17" t="e">
        <f>SUM(AQ7:AQ11)</f>
        <v>#DIV/0!</v>
      </c>
      <c r="AR12" s="24" t="s">
        <v>0</v>
      </c>
    </row>
    <row r="14" spans="1:44">
      <c r="A14" s="100"/>
      <c r="B14" s="100"/>
    </row>
    <row r="15" spans="1:44">
      <c r="A15" s="100"/>
      <c r="B15" s="100"/>
    </row>
    <row r="16" spans="1:44" ht="18.75" customHeight="1"/>
    <row r="17" spans="1:43" ht="16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s="2" customFormat="1" ht="44.25" customHeight="1">
      <c r="A19" s="1"/>
      <c r="B19"/>
      <c r="C19"/>
      <c r="D19" s="6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 s="45"/>
      <c r="AQ19"/>
    </row>
    <row r="20" spans="1:43" s="2" customFormat="1" ht="15.75">
      <c r="A20" s="1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 s="45"/>
      <c r="AQ20"/>
    </row>
    <row r="21" spans="1:43" ht="15.75">
      <c r="AP21" s="45"/>
    </row>
    <row r="22" spans="1:43" ht="15.75">
      <c r="AP22" s="45"/>
    </row>
  </sheetData>
  <mergeCells count="32">
    <mergeCell ref="A14:B14"/>
    <mergeCell ref="A15:B15"/>
    <mergeCell ref="D5:E5"/>
    <mergeCell ref="B5:B6"/>
    <mergeCell ref="A4:A6"/>
    <mergeCell ref="C5:C6"/>
    <mergeCell ref="E1:G1"/>
    <mergeCell ref="B2:G2"/>
    <mergeCell ref="AR4:AR6"/>
    <mergeCell ref="B4:I4"/>
    <mergeCell ref="Q5:Q6"/>
    <mergeCell ref="S5:S6"/>
    <mergeCell ref="J4:U4"/>
    <mergeCell ref="AG5:AG6"/>
    <mergeCell ref="AF4:AG4"/>
    <mergeCell ref="AI5:AI6"/>
    <mergeCell ref="Y4:AE4"/>
    <mergeCell ref="AE5:AE6"/>
    <mergeCell ref="G5:H5"/>
    <mergeCell ref="J5:K5"/>
    <mergeCell ref="U5:U6"/>
    <mergeCell ref="M5:N5"/>
    <mergeCell ref="Z5:Z6"/>
    <mergeCell ref="AA5:AB5"/>
    <mergeCell ref="V5:W5"/>
    <mergeCell ref="AJ5:AJ6"/>
    <mergeCell ref="AQ4:AQ6"/>
    <mergeCell ref="AN5:AN6"/>
    <mergeCell ref="AL5:AM5"/>
    <mergeCell ref="AH4:AP4"/>
    <mergeCell ref="AP5:AP6"/>
    <mergeCell ref="AK5:AK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4" manualBreakCount="4">
    <brk id="7" max="18" man="1"/>
    <brk id="17" max="17" man="1"/>
    <brk id="24" max="17" man="1"/>
    <brk id="33" max="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113"/>
  <sheetViews>
    <sheetView tabSelected="1" topLeftCell="A4" workbookViewId="0">
      <pane xSplit="1" ySplit="4" topLeftCell="B8" activePane="bottomRight" state="frozen"/>
      <selection activeCell="A4" sqref="A4"/>
      <selection pane="topRight" activeCell="B4" sqref="B4"/>
      <selection pane="bottomLeft" activeCell="A8" sqref="A8"/>
      <selection pane="bottomRight" activeCell="C109" sqref="C109"/>
    </sheetView>
  </sheetViews>
  <sheetFormatPr defaultRowHeight="15"/>
  <cols>
    <col min="2" max="2" width="23.5703125" customWidth="1"/>
    <col min="3" max="3" width="14.42578125" customWidth="1"/>
    <col min="4" max="4" width="22.28515625" customWidth="1"/>
    <col min="5" max="5" width="23.28515625" customWidth="1"/>
    <col min="6" max="6" width="24.28515625" customWidth="1"/>
  </cols>
  <sheetData>
    <row r="1" spans="1:6" ht="56.45" customHeight="1">
      <c r="E1" s="85"/>
      <c r="F1" s="85"/>
    </row>
    <row r="2" spans="1:6" ht="27" customHeight="1">
      <c r="B2" s="107" t="s">
        <v>135</v>
      </c>
      <c r="C2" s="107"/>
      <c r="D2" s="107"/>
      <c r="E2" s="107"/>
    </row>
    <row r="5" spans="1:6" ht="60">
      <c r="A5" s="50" t="s">
        <v>75</v>
      </c>
      <c r="B5" s="52" t="s">
        <v>76</v>
      </c>
      <c r="C5" s="52" t="s">
        <v>77</v>
      </c>
      <c r="D5" s="52" t="s">
        <v>78</v>
      </c>
      <c r="E5" s="52" t="s">
        <v>79</v>
      </c>
      <c r="F5" s="52" t="s">
        <v>80</v>
      </c>
    </row>
    <row r="6" spans="1:6">
      <c r="A6" s="53">
        <v>1</v>
      </c>
      <c r="B6" s="53">
        <v>2</v>
      </c>
      <c r="C6" s="53">
        <v>3</v>
      </c>
      <c r="D6" s="53">
        <v>4</v>
      </c>
      <c r="E6" s="53">
        <v>5</v>
      </c>
      <c r="F6" s="53">
        <v>6</v>
      </c>
    </row>
    <row r="7" spans="1:6" ht="15.75">
      <c r="A7" s="104" t="s">
        <v>81</v>
      </c>
      <c r="B7" s="105"/>
      <c r="C7" s="105"/>
      <c r="D7" s="105"/>
      <c r="E7" s="105"/>
      <c r="F7" s="106"/>
    </row>
    <row r="8" spans="1:6" ht="60">
      <c r="A8" s="54" t="s">
        <v>82</v>
      </c>
      <c r="B8" s="55" t="s">
        <v>83</v>
      </c>
      <c r="C8" s="54">
        <f>(C9+C10+C11+C12+C13)/4</f>
        <v>5</v>
      </c>
      <c r="D8" s="56"/>
      <c r="E8" s="57"/>
      <c r="F8" s="56"/>
    </row>
    <row r="9" spans="1:6" ht="94.5">
      <c r="A9" s="58"/>
      <c r="B9" s="59"/>
      <c r="C9" s="68">
        <f>Лист2!C7</f>
        <v>5</v>
      </c>
      <c r="D9" s="50"/>
      <c r="E9" s="8" t="s">
        <v>126</v>
      </c>
      <c r="F9" s="50"/>
    </row>
    <row r="10" spans="1:6" ht="94.5">
      <c r="A10" s="50"/>
      <c r="B10" s="60"/>
      <c r="C10" s="68">
        <f>Лист2!C8</f>
        <v>5</v>
      </c>
      <c r="D10" s="50"/>
      <c r="E10" s="8" t="s">
        <v>127</v>
      </c>
      <c r="F10" s="50"/>
    </row>
    <row r="11" spans="1:6" ht="78.75">
      <c r="A11" s="50"/>
      <c r="B11" s="50"/>
      <c r="C11" s="68">
        <f>Лист2!C9</f>
        <v>5</v>
      </c>
      <c r="D11" s="50"/>
      <c r="E11" s="8" t="s">
        <v>128</v>
      </c>
      <c r="F11" s="50"/>
    </row>
    <row r="12" spans="1:6" ht="78.75">
      <c r="A12" s="79"/>
      <c r="B12" s="79"/>
      <c r="C12" s="68">
        <f>Лист2!C10</f>
        <v>5</v>
      </c>
      <c r="D12" s="79"/>
      <c r="E12" s="8" t="s">
        <v>131</v>
      </c>
      <c r="F12" s="79"/>
    </row>
    <row r="13" spans="1:6" ht="78.75">
      <c r="A13" s="50"/>
      <c r="B13" s="50"/>
      <c r="C13" s="68">
        <v>0</v>
      </c>
      <c r="D13" s="50"/>
      <c r="E13" s="8" t="s">
        <v>129</v>
      </c>
      <c r="F13" s="50"/>
    </row>
    <row r="14" spans="1:6" ht="75">
      <c r="A14" s="54" t="s">
        <v>84</v>
      </c>
      <c r="B14" s="61" t="s">
        <v>85</v>
      </c>
      <c r="C14" s="7">
        <f>(C15+C16+C17+C19+C18)/4</f>
        <v>5</v>
      </c>
      <c r="D14" s="56"/>
      <c r="E14" s="57"/>
      <c r="F14" s="56"/>
    </row>
    <row r="15" spans="1:6" ht="94.5">
      <c r="A15" s="58"/>
      <c r="B15" s="62"/>
      <c r="C15" s="69">
        <f>Лист2!F7</f>
        <v>5</v>
      </c>
      <c r="D15" s="50"/>
      <c r="E15" s="8" t="s">
        <v>126</v>
      </c>
      <c r="F15" s="50"/>
    </row>
    <row r="16" spans="1:6" ht="94.5">
      <c r="A16" s="50"/>
      <c r="B16" s="50"/>
      <c r="C16" s="69">
        <f>Лист2!F8</f>
        <v>5</v>
      </c>
      <c r="E16" s="8" t="s">
        <v>127</v>
      </c>
      <c r="F16" s="50"/>
    </row>
    <row r="17" spans="1:6" ht="78.75">
      <c r="A17" s="50"/>
      <c r="B17" s="50"/>
      <c r="C17" s="69">
        <f>Лист2!F9</f>
        <v>5</v>
      </c>
      <c r="D17" s="8"/>
      <c r="E17" s="8" t="s">
        <v>128</v>
      </c>
      <c r="F17" s="50"/>
    </row>
    <row r="18" spans="1:6" ht="78.75">
      <c r="A18" s="50"/>
      <c r="B18" s="50"/>
      <c r="C18" s="69">
        <v>0</v>
      </c>
      <c r="E18" s="8" t="s">
        <v>129</v>
      </c>
      <c r="F18" s="50"/>
    </row>
    <row r="19" spans="1:6" ht="78.75">
      <c r="A19" s="79"/>
      <c r="B19" s="79"/>
      <c r="C19" s="69">
        <f>Лист2!F11</f>
        <v>5</v>
      </c>
      <c r="D19" s="79"/>
      <c r="E19" s="8" t="s">
        <v>131</v>
      </c>
      <c r="F19" s="79"/>
    </row>
    <row r="20" spans="1:6" ht="150">
      <c r="A20" s="54" t="s">
        <v>86</v>
      </c>
      <c r="B20" s="63" t="s">
        <v>87</v>
      </c>
      <c r="C20" s="74">
        <f>(C21+C22+C23+C25+C24)/4</f>
        <v>0.30901275458418287</v>
      </c>
      <c r="D20" s="56"/>
      <c r="E20" s="56"/>
      <c r="F20" s="56"/>
    </row>
    <row r="21" spans="1:6" ht="94.5">
      <c r="A21" s="58"/>
      <c r="B21" s="52"/>
      <c r="C21" s="70">
        <f>Лист2!I7</f>
        <v>0.53083530097337606</v>
      </c>
      <c r="D21" s="50"/>
      <c r="E21" s="8" t="s">
        <v>126</v>
      </c>
      <c r="F21" s="79"/>
    </row>
    <row r="22" spans="1:6" ht="94.5">
      <c r="A22" s="58"/>
      <c r="B22" s="52"/>
      <c r="C22" s="70">
        <f>Лист2!I8</f>
        <v>0</v>
      </c>
      <c r="D22" s="50"/>
      <c r="E22" s="8" t="s">
        <v>127</v>
      </c>
      <c r="F22" s="8"/>
    </row>
    <row r="23" spans="1:6" ht="78.75">
      <c r="A23" s="50"/>
      <c r="B23" s="50"/>
      <c r="C23" s="70">
        <f>Лист2!I9</f>
        <v>0.70521571736335553</v>
      </c>
      <c r="D23" s="8"/>
      <c r="E23" s="8" t="s">
        <v>128</v>
      </c>
      <c r="F23" s="50"/>
    </row>
    <row r="24" spans="1:6" ht="15.75" hidden="1">
      <c r="A24" s="50"/>
      <c r="B24" s="50"/>
      <c r="C24" s="70">
        <f>Лист2!I10</f>
        <v>0</v>
      </c>
      <c r="D24" s="50"/>
      <c r="F24" s="8"/>
    </row>
    <row r="25" spans="1:6" ht="78.75">
      <c r="A25" s="79"/>
      <c r="B25" s="79"/>
      <c r="C25" s="70">
        <f>Лист2!I11</f>
        <v>0</v>
      </c>
      <c r="D25" s="79"/>
      <c r="E25" s="8" t="s">
        <v>131</v>
      </c>
      <c r="F25" s="79"/>
    </row>
    <row r="26" spans="1:6" ht="15.75">
      <c r="A26" s="104" t="s">
        <v>88</v>
      </c>
      <c r="B26" s="105"/>
      <c r="C26" s="105"/>
      <c r="D26" s="105"/>
      <c r="E26" s="105"/>
      <c r="F26" s="106"/>
    </row>
    <row r="27" spans="1:6" ht="105">
      <c r="A27" s="54" t="s">
        <v>89</v>
      </c>
      <c r="B27" s="63" t="s">
        <v>90</v>
      </c>
      <c r="C27" s="74">
        <f>(C28+C29+C30+C31+C32)/4</f>
        <v>4.8089166044314817</v>
      </c>
      <c r="D27" s="57"/>
      <c r="E27" s="64"/>
      <c r="F27" s="56"/>
    </row>
    <row r="28" spans="1:6" ht="94.5">
      <c r="A28" s="50"/>
      <c r="B28" s="50"/>
      <c r="C28" s="70">
        <f>Лист2!L7</f>
        <v>4.7887203018410682</v>
      </c>
      <c r="D28" s="50"/>
      <c r="E28" s="8" t="s">
        <v>126</v>
      </c>
      <c r="F28" s="50"/>
    </row>
    <row r="29" spans="1:6" ht="78.75">
      <c r="A29" s="50"/>
      <c r="B29" s="50"/>
      <c r="C29" s="70">
        <f>Лист2!L9</f>
        <v>4.8243069746504732</v>
      </c>
      <c r="D29" s="50"/>
      <c r="E29" s="8" t="s">
        <v>128</v>
      </c>
      <c r="F29" s="50"/>
    </row>
    <row r="30" spans="1:6" ht="78.75" hidden="1">
      <c r="A30" s="50"/>
      <c r="B30" s="50"/>
      <c r="C30" s="70"/>
      <c r="D30" s="50"/>
      <c r="E30" s="8" t="s">
        <v>129</v>
      </c>
      <c r="F30" s="50"/>
    </row>
    <row r="31" spans="1:6" ht="94.5">
      <c r="A31" s="50"/>
      <c r="B31" s="50"/>
      <c r="C31" s="70">
        <f>Лист2!L8</f>
        <v>4.9807579962826054</v>
      </c>
      <c r="D31" s="50"/>
      <c r="E31" s="8" t="s">
        <v>127</v>
      </c>
      <c r="F31" s="50"/>
    </row>
    <row r="32" spans="1:6" ht="78.75">
      <c r="A32" s="79"/>
      <c r="B32" s="79"/>
      <c r="C32" s="70">
        <f>Лист2!L11</f>
        <v>4.6418811449517801</v>
      </c>
      <c r="D32" s="79"/>
      <c r="E32" s="8" t="s">
        <v>131</v>
      </c>
      <c r="F32" s="79"/>
    </row>
    <row r="33" spans="1:6" ht="180">
      <c r="A33" s="54" t="s">
        <v>91</v>
      </c>
      <c r="B33" s="63" t="s">
        <v>92</v>
      </c>
      <c r="C33" s="74">
        <f>(C34+C35+C36+C38+C37)/44</f>
        <v>0.25561489285107186</v>
      </c>
      <c r="D33" s="56"/>
      <c r="E33" s="57"/>
      <c r="F33" s="56"/>
    </row>
    <row r="34" spans="1:6" ht="94.5">
      <c r="A34" s="58"/>
      <c r="B34" s="52"/>
      <c r="C34" s="70">
        <f>Лист2!O7</f>
        <v>2.6993638472559889</v>
      </c>
      <c r="D34" s="50"/>
      <c r="E34" s="8" t="s">
        <v>126</v>
      </c>
      <c r="F34" s="50"/>
    </row>
    <row r="35" spans="1:6" ht="94.5">
      <c r="A35" s="50"/>
      <c r="B35" s="50"/>
      <c r="C35" s="70">
        <f>Лист2!O8</f>
        <v>2.3778371150730986</v>
      </c>
      <c r="D35" s="50"/>
      <c r="E35" s="8" t="s">
        <v>127</v>
      </c>
      <c r="F35" s="50"/>
    </row>
    <row r="36" spans="1:6" ht="78.75" hidden="1">
      <c r="A36" s="50"/>
      <c r="B36" s="50"/>
      <c r="C36" s="70"/>
      <c r="D36" s="50"/>
      <c r="E36" s="8" t="s">
        <v>129</v>
      </c>
      <c r="F36" s="50"/>
    </row>
    <row r="37" spans="1:6" ht="78.75">
      <c r="A37" s="79"/>
      <c r="B37" s="79"/>
      <c r="C37" s="70">
        <f>Лист2!O11</f>
        <v>3.3610135614653327</v>
      </c>
      <c r="D37" s="79"/>
      <c r="E37" s="8" t="s">
        <v>131</v>
      </c>
      <c r="F37" s="79"/>
    </row>
    <row r="38" spans="1:6" ht="78.75">
      <c r="A38" s="50"/>
      <c r="B38" s="50"/>
      <c r="C38" s="70">
        <f>Лист2!O9</f>
        <v>2.8088407616527427</v>
      </c>
      <c r="D38" s="50"/>
      <c r="E38" s="8" t="s">
        <v>128</v>
      </c>
      <c r="F38" s="50"/>
    </row>
    <row r="39" spans="1:6" ht="105">
      <c r="A39" s="54" t="s">
        <v>93</v>
      </c>
      <c r="B39" s="63" t="s">
        <v>94</v>
      </c>
      <c r="C39" s="74">
        <f>(C40+C41+C42+C44+C43)/4</f>
        <v>5</v>
      </c>
      <c r="D39" s="56"/>
      <c r="E39" s="57"/>
      <c r="F39" s="56"/>
    </row>
    <row r="40" spans="1:6" ht="94.5">
      <c r="A40" s="65"/>
      <c r="B40" s="66"/>
      <c r="C40" s="70">
        <f>Лист2!Q7</f>
        <v>5</v>
      </c>
      <c r="D40" s="67"/>
      <c r="E40" s="8" t="s">
        <v>126</v>
      </c>
      <c r="F40" s="67"/>
    </row>
    <row r="41" spans="1:6" ht="94.5">
      <c r="A41" s="50"/>
      <c r="B41" s="50"/>
      <c r="C41" s="70">
        <f>Лист2!Q8</f>
        <v>5</v>
      </c>
      <c r="D41" s="50"/>
      <c r="E41" s="8" t="s">
        <v>127</v>
      </c>
      <c r="F41" s="50"/>
    </row>
    <row r="42" spans="1:6" ht="78.75" hidden="1">
      <c r="A42" s="50"/>
      <c r="B42" s="50"/>
      <c r="C42" s="70">
        <v>0</v>
      </c>
      <c r="D42" s="50"/>
      <c r="E42" s="8" t="s">
        <v>129</v>
      </c>
      <c r="F42" s="50"/>
    </row>
    <row r="43" spans="1:6" ht="78.75">
      <c r="A43" s="79"/>
      <c r="B43" s="79"/>
      <c r="C43" s="70">
        <f>Лист2!Q10</f>
        <v>5</v>
      </c>
      <c r="D43" s="79"/>
      <c r="E43" s="8" t="s">
        <v>131</v>
      </c>
      <c r="F43" s="79"/>
    </row>
    <row r="44" spans="1:6" ht="78.75">
      <c r="A44" s="50"/>
      <c r="B44" s="50"/>
      <c r="C44" s="70">
        <f>Лист2!Q10</f>
        <v>5</v>
      </c>
      <c r="D44" s="50"/>
      <c r="E44" s="8" t="s">
        <v>128</v>
      </c>
      <c r="F44" s="50"/>
    </row>
    <row r="45" spans="1:6" ht="75">
      <c r="A45" s="54" t="s">
        <v>95</v>
      </c>
      <c r="B45" s="63" t="s">
        <v>96</v>
      </c>
      <c r="C45" s="74">
        <f>(C46+C47+C48+C50+C49)/4</f>
        <v>5</v>
      </c>
      <c r="D45" s="56"/>
      <c r="E45" s="64"/>
      <c r="F45" s="56"/>
    </row>
    <row r="46" spans="1:6" ht="94.5">
      <c r="A46" s="50"/>
      <c r="B46" s="50"/>
      <c r="C46" s="70">
        <f>Лист2!S7</f>
        <v>5</v>
      </c>
      <c r="D46" s="50"/>
      <c r="E46" s="8" t="s">
        <v>127</v>
      </c>
      <c r="F46" s="50"/>
    </row>
    <row r="47" spans="1:6" ht="94.5">
      <c r="A47" s="50"/>
      <c r="B47" s="50"/>
      <c r="C47" s="70">
        <f>Лист2!S8</f>
        <v>5</v>
      </c>
      <c r="D47" s="50"/>
      <c r="E47" s="8" t="s">
        <v>126</v>
      </c>
      <c r="F47" s="50"/>
    </row>
    <row r="48" spans="1:6" ht="78.75" hidden="1">
      <c r="A48" s="50"/>
      <c r="B48" s="50"/>
      <c r="C48" s="70">
        <v>0</v>
      </c>
      <c r="D48" s="50"/>
      <c r="E48" s="8" t="s">
        <v>129</v>
      </c>
      <c r="F48" s="50"/>
    </row>
    <row r="49" spans="1:6" ht="78.75">
      <c r="A49" s="79"/>
      <c r="B49" s="79"/>
      <c r="C49" s="70">
        <f>Лист2!S10</f>
        <v>5</v>
      </c>
      <c r="D49" s="79"/>
      <c r="E49" s="8" t="s">
        <v>131</v>
      </c>
      <c r="F49" s="79"/>
    </row>
    <row r="50" spans="1:6" ht="78.75">
      <c r="A50" s="50"/>
      <c r="B50" s="50"/>
      <c r="C50" s="70">
        <f>Лист2!S10</f>
        <v>5</v>
      </c>
      <c r="D50" s="50"/>
      <c r="E50" s="8" t="s">
        <v>128</v>
      </c>
      <c r="F50" s="50"/>
    </row>
    <row r="51" spans="1:6" ht="105">
      <c r="A51" s="54" t="s">
        <v>97</v>
      </c>
      <c r="B51" s="63" t="s">
        <v>98</v>
      </c>
      <c r="C51" s="74">
        <f>(C52+C53+C54+C56+C55)/4</f>
        <v>5</v>
      </c>
      <c r="D51" s="56"/>
      <c r="E51" s="56"/>
      <c r="F51" s="56"/>
    </row>
    <row r="52" spans="1:6" ht="94.5">
      <c r="A52" s="50"/>
      <c r="B52" s="50"/>
      <c r="C52" s="70">
        <f>Лист2!U7</f>
        <v>5</v>
      </c>
      <c r="D52" s="50"/>
      <c r="E52" s="8" t="s">
        <v>127</v>
      </c>
      <c r="F52" s="50"/>
    </row>
    <row r="53" spans="1:6" ht="94.5">
      <c r="A53" s="50"/>
      <c r="B53" s="50"/>
      <c r="C53" s="70">
        <f>Лист2!U8</f>
        <v>5</v>
      </c>
      <c r="D53" s="50"/>
      <c r="E53" s="8" t="s">
        <v>126</v>
      </c>
      <c r="F53" s="50"/>
    </row>
    <row r="54" spans="1:6" ht="78.75" hidden="1">
      <c r="A54" s="50"/>
      <c r="B54" s="50"/>
      <c r="C54" s="70">
        <v>0</v>
      </c>
      <c r="D54" s="50"/>
      <c r="E54" s="8" t="s">
        <v>129</v>
      </c>
      <c r="F54" s="50"/>
    </row>
    <row r="55" spans="1:6" ht="78.75">
      <c r="A55" s="79"/>
      <c r="B55" s="79"/>
      <c r="C55" s="70">
        <f>Лист2!U10</f>
        <v>5</v>
      </c>
      <c r="D55" s="79"/>
      <c r="E55" s="8" t="s">
        <v>131</v>
      </c>
      <c r="F55" s="79"/>
    </row>
    <row r="56" spans="1:6" ht="78.75">
      <c r="A56" s="50"/>
      <c r="B56" s="50"/>
      <c r="C56" s="70">
        <f>Лист2!U10</f>
        <v>5</v>
      </c>
      <c r="D56" s="50"/>
      <c r="E56" s="8" t="s">
        <v>128</v>
      </c>
      <c r="F56" s="50"/>
    </row>
    <row r="57" spans="1:6" ht="60">
      <c r="A57" s="54" t="s">
        <v>99</v>
      </c>
      <c r="B57" s="63" t="s">
        <v>100</v>
      </c>
      <c r="C57" s="74">
        <f>(C58+C59+C60+C62)/4</f>
        <v>0</v>
      </c>
      <c r="D57" s="56"/>
      <c r="E57" s="64"/>
      <c r="F57" s="56"/>
    </row>
    <row r="58" spans="1:6" ht="94.5">
      <c r="A58" s="50"/>
      <c r="B58" s="50"/>
      <c r="C58" s="70">
        <f>Лист2!X7</f>
        <v>0</v>
      </c>
      <c r="D58" s="50"/>
      <c r="E58" s="8" t="s">
        <v>127</v>
      </c>
      <c r="F58" s="50"/>
    </row>
    <row r="59" spans="1:6" ht="94.5">
      <c r="A59" s="50"/>
      <c r="B59" s="50"/>
      <c r="C59" s="70">
        <f>Лист2!X8</f>
        <v>0</v>
      </c>
      <c r="D59" s="50"/>
      <c r="E59" s="8" t="s">
        <v>126</v>
      </c>
      <c r="F59" s="50"/>
    </row>
    <row r="60" spans="1:6" ht="78.75" hidden="1">
      <c r="A60" s="50"/>
      <c r="B60" s="50"/>
      <c r="C60" s="70">
        <f>Лист2!X9</f>
        <v>0</v>
      </c>
      <c r="D60" s="50"/>
      <c r="E60" s="8" t="s">
        <v>129</v>
      </c>
      <c r="F60" s="50"/>
    </row>
    <row r="61" spans="1:6" ht="78.75">
      <c r="A61" s="79"/>
      <c r="B61" s="79"/>
      <c r="C61" s="70">
        <f>Лист2!X11</f>
        <v>0</v>
      </c>
      <c r="D61" s="79"/>
      <c r="E61" s="8" t="s">
        <v>131</v>
      </c>
      <c r="F61" s="79"/>
    </row>
    <row r="62" spans="1:6" ht="78.75">
      <c r="A62" s="50"/>
      <c r="B62" s="50"/>
      <c r="C62" s="70">
        <f>Лист2!X9</f>
        <v>0</v>
      </c>
      <c r="D62" s="50"/>
      <c r="E62" s="8" t="s">
        <v>128</v>
      </c>
      <c r="F62" s="50"/>
    </row>
    <row r="63" spans="1:6" ht="15.75">
      <c r="A63" s="104" t="s">
        <v>101</v>
      </c>
      <c r="B63" s="105"/>
      <c r="C63" s="105"/>
      <c r="D63" s="105"/>
      <c r="E63" s="105"/>
      <c r="F63" s="106"/>
    </row>
    <row r="64" spans="1:6" ht="120">
      <c r="A64" s="54" t="s">
        <v>102</v>
      </c>
      <c r="B64" s="63" t="s">
        <v>103</v>
      </c>
      <c r="C64" s="74">
        <f>(C65+C66+C67+C69)/4</f>
        <v>0</v>
      </c>
      <c r="D64" s="56"/>
      <c r="E64" s="57"/>
      <c r="F64" s="56"/>
    </row>
    <row r="65" spans="1:6" ht="94.5">
      <c r="A65" s="58"/>
      <c r="B65" s="52"/>
      <c r="C65" s="70">
        <f>Лист2!Z7</f>
        <v>0</v>
      </c>
      <c r="D65" s="50"/>
      <c r="E65" s="8" t="s">
        <v>126</v>
      </c>
      <c r="F65" s="50"/>
    </row>
    <row r="66" spans="1:6" ht="94.5">
      <c r="A66" s="50"/>
      <c r="B66" s="50"/>
      <c r="C66" s="70">
        <f>Лист2!Z8</f>
        <v>0</v>
      </c>
      <c r="D66" s="50"/>
      <c r="E66" s="8" t="s">
        <v>127</v>
      </c>
      <c r="F66" s="50"/>
    </row>
    <row r="67" spans="1:6" ht="78.75" hidden="1">
      <c r="A67" s="50"/>
      <c r="B67" s="50"/>
      <c r="C67" s="70">
        <f>Лист2!Z9</f>
        <v>0</v>
      </c>
      <c r="D67" s="50"/>
      <c r="E67" s="8" t="s">
        <v>129</v>
      </c>
      <c r="F67" s="50"/>
    </row>
    <row r="68" spans="1:6" ht="78.75">
      <c r="A68" s="79"/>
      <c r="B68" s="79"/>
      <c r="C68" s="70">
        <f>Лист2!Z10</f>
        <v>0</v>
      </c>
      <c r="D68" s="79"/>
      <c r="E68" s="8" t="s">
        <v>131</v>
      </c>
      <c r="F68" s="79"/>
    </row>
    <row r="69" spans="1:6" ht="78.75">
      <c r="A69" s="50"/>
      <c r="B69" s="50"/>
      <c r="C69" s="70">
        <f>Лист2!Z10</f>
        <v>0</v>
      </c>
      <c r="D69" s="50"/>
      <c r="E69" s="8" t="s">
        <v>128</v>
      </c>
      <c r="F69" s="50"/>
    </row>
    <row r="70" spans="1:6" ht="90">
      <c r="A70" s="54" t="s">
        <v>104</v>
      </c>
      <c r="B70" s="63" t="s">
        <v>105</v>
      </c>
      <c r="C70" s="74">
        <f>(C71+C72+C73+C75)/4</f>
        <v>0</v>
      </c>
      <c r="D70" s="56"/>
      <c r="E70" s="57"/>
      <c r="F70" s="56"/>
    </row>
    <row r="71" spans="1:6" ht="94.5">
      <c r="A71" s="58"/>
      <c r="B71" s="52"/>
      <c r="C71" s="70">
        <f>Лист2!Z13</f>
        <v>0</v>
      </c>
      <c r="E71" s="8" t="s">
        <v>126</v>
      </c>
      <c r="F71" s="50"/>
    </row>
    <row r="72" spans="1:6" ht="94.5">
      <c r="A72" s="50"/>
      <c r="B72" s="50"/>
      <c r="C72" s="70">
        <f>Лист2!Z14</f>
        <v>0</v>
      </c>
      <c r="D72" s="50"/>
      <c r="E72" s="8" t="s">
        <v>127</v>
      </c>
      <c r="F72" s="50"/>
    </row>
    <row r="73" spans="1:6" ht="78.75" hidden="1">
      <c r="A73" s="50"/>
      <c r="B73" s="50"/>
      <c r="C73" s="70">
        <f>Лист2!Z15</f>
        <v>0</v>
      </c>
      <c r="D73" s="50"/>
      <c r="E73" s="8" t="s">
        <v>129</v>
      </c>
      <c r="F73" s="50"/>
    </row>
    <row r="74" spans="1:6" ht="78.75">
      <c r="A74" s="79"/>
      <c r="B74" s="79"/>
      <c r="C74" s="70">
        <f>Лист2!Z16</f>
        <v>0</v>
      </c>
      <c r="D74" s="79"/>
      <c r="E74" s="8" t="s">
        <v>131</v>
      </c>
      <c r="F74" s="79"/>
    </row>
    <row r="75" spans="1:6" ht="78.75">
      <c r="A75" s="50"/>
      <c r="B75" s="50"/>
      <c r="C75" s="70">
        <f>Лист2!Z16</f>
        <v>0</v>
      </c>
      <c r="D75" s="50"/>
      <c r="E75" s="8" t="s">
        <v>128</v>
      </c>
      <c r="F75" s="50"/>
    </row>
    <row r="76" spans="1:6" ht="105">
      <c r="A76" s="54" t="s">
        <v>106</v>
      </c>
      <c r="B76" s="63" t="s">
        <v>107</v>
      </c>
      <c r="C76" s="74">
        <f>(C77+C78+C79+C81)/4</f>
        <v>5</v>
      </c>
      <c r="D76" s="56"/>
      <c r="E76" s="57"/>
      <c r="F76" s="56"/>
    </row>
    <row r="77" spans="1:6" ht="94.5">
      <c r="A77" s="58"/>
      <c r="B77" s="52"/>
      <c r="C77" s="70">
        <f>Лист2!AC7</f>
        <v>5</v>
      </c>
      <c r="E77" s="8" t="s">
        <v>126</v>
      </c>
      <c r="F77" s="50"/>
    </row>
    <row r="78" spans="1:6" ht="94.5">
      <c r="A78" s="50"/>
      <c r="B78" s="50"/>
      <c r="C78" s="70">
        <f>Лист2!AC8</f>
        <v>5</v>
      </c>
      <c r="D78" s="50"/>
      <c r="E78" s="8" t="s">
        <v>127</v>
      </c>
      <c r="F78" s="50"/>
    </row>
    <row r="79" spans="1:6" ht="78.75" hidden="1">
      <c r="A79" s="50"/>
      <c r="B79" s="50"/>
      <c r="C79" s="70">
        <f>Лист2!AC9</f>
        <v>5</v>
      </c>
      <c r="D79" s="50"/>
      <c r="E79" s="8" t="s">
        <v>129</v>
      </c>
      <c r="F79" s="50"/>
    </row>
    <row r="80" spans="1:6" ht="78.75">
      <c r="A80" s="79"/>
      <c r="B80" s="79"/>
      <c r="C80" s="70">
        <f>Лист2!AC10</f>
        <v>5</v>
      </c>
      <c r="D80" s="79"/>
      <c r="E80" s="8" t="s">
        <v>131</v>
      </c>
      <c r="F80" s="79"/>
    </row>
    <row r="81" spans="1:6" ht="78.75">
      <c r="A81" s="50"/>
      <c r="B81" s="50"/>
      <c r="C81" s="70">
        <f>Лист2!AC10</f>
        <v>5</v>
      </c>
      <c r="D81" s="50"/>
      <c r="E81" s="8" t="s">
        <v>128</v>
      </c>
      <c r="F81" s="50"/>
    </row>
    <row r="82" spans="1:6" ht="15.75">
      <c r="A82" s="104" t="s">
        <v>108</v>
      </c>
      <c r="B82" s="105"/>
      <c r="C82" s="105"/>
      <c r="D82" s="105"/>
      <c r="E82" s="105"/>
      <c r="F82" s="106"/>
    </row>
    <row r="83" spans="1:6" ht="60">
      <c r="A83" s="54" t="s">
        <v>109</v>
      </c>
      <c r="B83" s="63" t="s">
        <v>110</v>
      </c>
      <c r="C83" s="74">
        <f>(C84+C85+C86+C88+C87)/4</f>
        <v>5</v>
      </c>
      <c r="D83" s="56"/>
      <c r="E83" s="57"/>
      <c r="F83" s="56"/>
    </row>
    <row r="84" spans="1:6" ht="94.5">
      <c r="A84" s="58"/>
      <c r="B84" s="52"/>
      <c r="C84" s="70">
        <f>Лист2!AG7</f>
        <v>5</v>
      </c>
      <c r="D84" s="50"/>
      <c r="E84" s="8" t="s">
        <v>126</v>
      </c>
      <c r="F84" s="50"/>
    </row>
    <row r="85" spans="1:6" ht="94.5">
      <c r="A85" s="50"/>
      <c r="B85" s="50"/>
      <c r="C85" s="70">
        <f>Лист2!AG8</f>
        <v>5</v>
      </c>
      <c r="D85" s="50"/>
      <c r="E85" s="8" t="s">
        <v>127</v>
      </c>
      <c r="F85" s="50"/>
    </row>
    <row r="86" spans="1:6" ht="78.75" hidden="1">
      <c r="A86" s="50"/>
      <c r="B86" s="50"/>
      <c r="C86" s="70">
        <v>0</v>
      </c>
      <c r="D86" s="50"/>
      <c r="E86" s="8" t="s">
        <v>129</v>
      </c>
      <c r="F86" s="50"/>
    </row>
    <row r="87" spans="1:6" ht="78.75">
      <c r="A87" s="79"/>
      <c r="B87" s="79"/>
      <c r="C87" s="70">
        <f>Лист2!AG10</f>
        <v>5</v>
      </c>
      <c r="D87" s="79"/>
      <c r="E87" s="8" t="s">
        <v>131</v>
      </c>
      <c r="F87" s="79"/>
    </row>
    <row r="88" spans="1:6" ht="78.75">
      <c r="A88" s="50"/>
      <c r="B88" s="50"/>
      <c r="C88" s="70">
        <f>Лист2!AG10</f>
        <v>5</v>
      </c>
      <c r="D88" s="50"/>
      <c r="E88" s="8" t="s">
        <v>128</v>
      </c>
      <c r="F88" s="50"/>
    </row>
    <row r="89" spans="1:6" ht="15.75">
      <c r="A89" s="104" t="s">
        <v>111</v>
      </c>
      <c r="B89" s="105"/>
      <c r="C89" s="105"/>
      <c r="D89" s="105"/>
      <c r="E89" s="105"/>
      <c r="F89" s="106"/>
    </row>
    <row r="90" spans="1:6" ht="105">
      <c r="A90" s="54" t="s">
        <v>112</v>
      </c>
      <c r="B90" s="63" t="s">
        <v>113</v>
      </c>
      <c r="C90" s="74">
        <f>(C91+C92+C93+C95+C94)/4</f>
        <v>5</v>
      </c>
      <c r="D90" s="56"/>
      <c r="E90" s="57"/>
      <c r="F90" s="56"/>
    </row>
    <row r="91" spans="1:6" ht="94.5">
      <c r="A91" s="58"/>
      <c r="B91" s="52"/>
      <c r="C91" s="70">
        <f>Лист2!AI7</f>
        <v>5</v>
      </c>
      <c r="D91" s="50"/>
      <c r="E91" s="8" t="s">
        <v>126</v>
      </c>
      <c r="F91" s="50"/>
    </row>
    <row r="92" spans="1:6" ht="94.5">
      <c r="A92" s="50"/>
      <c r="B92" s="50"/>
      <c r="C92" s="70">
        <f>Лист2!AI8</f>
        <v>5</v>
      </c>
      <c r="D92" s="50"/>
      <c r="E92" s="8" t="s">
        <v>127</v>
      </c>
      <c r="F92" s="50"/>
    </row>
    <row r="93" spans="1:6" ht="78.75" hidden="1">
      <c r="A93" s="50"/>
      <c r="B93" s="50"/>
      <c r="C93" s="70">
        <v>0</v>
      </c>
      <c r="D93" s="50"/>
      <c r="E93" s="8" t="s">
        <v>129</v>
      </c>
      <c r="F93" s="50"/>
    </row>
    <row r="94" spans="1:6" ht="78.75">
      <c r="A94" s="79"/>
      <c r="B94" s="79"/>
      <c r="C94" s="70">
        <f>Лист2!AI10</f>
        <v>5</v>
      </c>
      <c r="D94" s="79"/>
      <c r="E94" s="8" t="s">
        <v>131</v>
      </c>
      <c r="F94" s="79"/>
    </row>
    <row r="95" spans="1:6" ht="78.75">
      <c r="A95" s="50"/>
      <c r="B95" s="50"/>
      <c r="C95" s="70">
        <f>Лист2!AI10</f>
        <v>5</v>
      </c>
      <c r="D95" s="50"/>
      <c r="E95" s="8" t="s">
        <v>128</v>
      </c>
      <c r="F95" s="50"/>
    </row>
    <row r="96" spans="1:6" ht="105">
      <c r="A96" s="54" t="s">
        <v>114</v>
      </c>
      <c r="B96" s="63" t="s">
        <v>115</v>
      </c>
      <c r="C96" s="74">
        <f>(C97+C98+C99+C101+C100)/4</f>
        <v>5</v>
      </c>
      <c r="D96" s="56"/>
      <c r="E96" s="57"/>
      <c r="F96" s="56"/>
    </row>
    <row r="97" spans="1:6" ht="94.5">
      <c r="A97" s="58"/>
      <c r="B97" s="52"/>
      <c r="C97" s="70">
        <f>Лист2!AK7</f>
        <v>5</v>
      </c>
      <c r="D97" s="50"/>
      <c r="E97" s="8" t="s">
        <v>126</v>
      </c>
      <c r="F97" s="50"/>
    </row>
    <row r="98" spans="1:6" ht="94.5">
      <c r="A98" s="50"/>
      <c r="B98" s="50"/>
      <c r="C98" s="70">
        <f>Лист2!AK8</f>
        <v>5</v>
      </c>
      <c r="D98" s="50"/>
      <c r="E98" s="8" t="s">
        <v>127</v>
      </c>
      <c r="F98" s="50"/>
    </row>
    <row r="99" spans="1:6" ht="78.75" hidden="1">
      <c r="A99" s="50"/>
      <c r="B99" s="50"/>
      <c r="C99" s="70">
        <v>0</v>
      </c>
      <c r="D99" s="50"/>
      <c r="E99" s="8" t="s">
        <v>129</v>
      </c>
      <c r="F99" s="50"/>
    </row>
    <row r="100" spans="1:6" ht="78.75">
      <c r="A100" s="79"/>
      <c r="B100" s="79"/>
      <c r="C100" s="70">
        <f>Лист2!AK10</f>
        <v>5</v>
      </c>
      <c r="D100" s="79"/>
      <c r="E100" s="8" t="s">
        <v>131</v>
      </c>
      <c r="F100" s="79"/>
    </row>
    <row r="101" spans="1:6" ht="78.75">
      <c r="A101" s="50"/>
      <c r="B101" s="50"/>
      <c r="C101" s="70">
        <f>Лист2!AK10</f>
        <v>5</v>
      </c>
      <c r="D101" s="50"/>
      <c r="E101" s="8" t="s">
        <v>128</v>
      </c>
      <c r="F101" s="50"/>
    </row>
    <row r="102" spans="1:6" ht="120">
      <c r="A102" s="54" t="s">
        <v>116</v>
      </c>
      <c r="B102" s="63" t="s">
        <v>117</v>
      </c>
      <c r="C102" s="74">
        <f>(C103+C104+C105+C107+C106)/4</f>
        <v>5</v>
      </c>
      <c r="D102" s="56"/>
      <c r="E102" s="57"/>
      <c r="F102" s="56"/>
    </row>
    <row r="103" spans="1:6" ht="94.5">
      <c r="A103" s="58"/>
      <c r="B103" s="52"/>
      <c r="C103" s="70">
        <f>Лист2!AN7</f>
        <v>5</v>
      </c>
      <c r="D103" s="50"/>
      <c r="E103" s="8" t="s">
        <v>126</v>
      </c>
      <c r="F103" s="50"/>
    </row>
    <row r="104" spans="1:6" ht="94.5">
      <c r="A104" s="50"/>
      <c r="B104" s="50"/>
      <c r="C104" s="70">
        <f>Лист2!AN8</f>
        <v>5</v>
      </c>
      <c r="D104" s="50"/>
      <c r="E104" s="8" t="s">
        <v>127</v>
      </c>
      <c r="F104" s="50"/>
    </row>
    <row r="105" spans="1:6" ht="78.75" hidden="1">
      <c r="A105" s="50"/>
      <c r="B105" s="50"/>
      <c r="C105" s="70">
        <v>0</v>
      </c>
      <c r="D105" s="50"/>
      <c r="E105" s="8" t="s">
        <v>129</v>
      </c>
      <c r="F105" s="50"/>
    </row>
    <row r="106" spans="1:6" ht="78.75">
      <c r="A106" s="79"/>
      <c r="B106" s="79"/>
      <c r="C106" s="70">
        <f>Лист2!AN10</f>
        <v>5</v>
      </c>
      <c r="D106" s="79"/>
      <c r="E106" s="8" t="s">
        <v>131</v>
      </c>
      <c r="F106" s="79"/>
    </row>
    <row r="107" spans="1:6" ht="78.75">
      <c r="A107" s="79"/>
      <c r="B107" s="50"/>
      <c r="C107" s="70">
        <f>Лист2!AN10</f>
        <v>5</v>
      </c>
      <c r="D107" s="50"/>
      <c r="E107" s="8" t="s">
        <v>128</v>
      </c>
      <c r="F107" s="50"/>
    </row>
    <row r="108" spans="1:6" ht="75">
      <c r="A108" s="54" t="s">
        <v>118</v>
      </c>
      <c r="B108" s="63" t="s">
        <v>119</v>
      </c>
      <c r="C108" s="74">
        <f>(C109+C110+C111+C113+C112)/4</f>
        <v>5</v>
      </c>
      <c r="D108" s="56"/>
      <c r="E108" s="57"/>
      <c r="F108" s="56"/>
    </row>
    <row r="109" spans="1:6" ht="94.5">
      <c r="A109" s="58"/>
      <c r="B109" s="52"/>
      <c r="C109" s="70">
        <f>Лист2!AP7</f>
        <v>5</v>
      </c>
      <c r="D109" s="50"/>
      <c r="E109" s="8" t="s">
        <v>126</v>
      </c>
      <c r="F109" s="50"/>
    </row>
    <row r="110" spans="1:6" ht="94.5">
      <c r="A110" s="50"/>
      <c r="B110" s="50"/>
      <c r="C110" s="70">
        <f>Лист2!AP8</f>
        <v>5</v>
      </c>
      <c r="D110" s="50"/>
      <c r="E110" s="8" t="s">
        <v>127</v>
      </c>
      <c r="F110" s="50"/>
    </row>
    <row r="111" spans="1:6" ht="78.75" hidden="1">
      <c r="A111" s="50"/>
      <c r="B111" s="50"/>
      <c r="C111" s="70">
        <v>0</v>
      </c>
      <c r="D111" s="50"/>
      <c r="E111" s="8" t="s">
        <v>129</v>
      </c>
      <c r="F111" s="50"/>
    </row>
    <row r="112" spans="1:6" ht="78.75">
      <c r="A112" s="79"/>
      <c r="B112" s="79"/>
      <c r="C112" s="70">
        <f>Лист2!AP10</f>
        <v>5</v>
      </c>
      <c r="D112" s="79"/>
      <c r="E112" s="8" t="s">
        <v>131</v>
      </c>
      <c r="F112" s="79"/>
    </row>
    <row r="113" spans="1:6" ht="78.75">
      <c r="A113" s="50"/>
      <c r="B113" s="50"/>
      <c r="C113" s="70">
        <f>Лист2!AP10</f>
        <v>5</v>
      </c>
      <c r="D113" s="50"/>
      <c r="E113" s="8" t="s">
        <v>128</v>
      </c>
      <c r="F113" s="50"/>
    </row>
  </sheetData>
  <mergeCells count="7">
    <mergeCell ref="A89:F89"/>
    <mergeCell ref="E1:F1"/>
    <mergeCell ref="B2:E2"/>
    <mergeCell ref="A7:F7"/>
    <mergeCell ref="A26:F26"/>
    <mergeCell ref="A63:F63"/>
    <mergeCell ref="A82:F8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bud1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bud1</dc:creator>
  <cp:lastModifiedBy>RePack by SPecialiST</cp:lastModifiedBy>
  <cp:lastPrinted>2024-04-04T11:16:46Z</cp:lastPrinted>
  <dcterms:created xsi:type="dcterms:W3CDTF">2010-04-22T05:44:46Z</dcterms:created>
  <dcterms:modified xsi:type="dcterms:W3CDTF">2024-04-04T13:40:36Z</dcterms:modified>
</cp:coreProperties>
</file>