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<sst xmlns="http://schemas.openxmlformats.org/spreadsheetml/2006/main" count="48" uniqueCount="48">
  <si>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</si>
  <si>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</si>
  <si>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</si>
  <si>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</si>
  <si>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</si>
  <si>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</si>
  <si>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</si>
  <si>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</si>
  <si>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</si>
  <si>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</si>
  <si>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</si>
  <si>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</si>
  <si>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</si>
  <si>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</si>
  <si>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</si>
  <si>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</si>
  <si>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</si>
  <si>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</si>
  <si>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</si>
  <si>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</si>
  <si>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</si>
  <si>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</si>
  <si>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</si>
  <si>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</si>
  <si>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</si>
  <si>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</si>
  <si>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</si>
  <si>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</si>
  <si>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</si>
  <si>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</si>
  <si>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</si>
  <si>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</si>
  <si>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</si>
  <si>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</si>
  <si>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</si>
  <si>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</si>
  <si>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</si>
  <si>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</si>
  <si>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</si>
  <si>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</si>
  <si>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</si>
  <si>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</si>
  <si>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</si>
  <si>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</si>
  <si>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</si>
  <si>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</si>
  <si>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01.11.2022</t>
  </si>
  <si>
    <t>Фактическое исполнение на 01.11.2023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</si>
</sst>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2">
      <selection activeCell="D40" sqref="D40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85434.1</v>
      </c>
      <c r="C6" s="36">
        <f>C7</f>
        <v>81055.8</v>
      </c>
      <c r="D6" s="24">
        <f aca="true" t="shared" si="0" ref="D6:D42">IF(B6=0,"   ",C6/B6)</f>
        <v>0.9487523131864208</v>
      </c>
      <c r="E6" s="40">
        <f aca="true" t="shared" si="1" ref="E6:E42">C6-B6</f>
        <v>-4378.300000000003</v>
      </c>
    </row>
    <row r="7" spans="1:5" s="5" customFormat="1" ht="15" customHeight="1">
      <c r="A7" s="35" t="s">
        <v>11</v>
      </c>
      <c r="B7" s="37">
        <v>85434.1</v>
      </c>
      <c r="C7" s="37">
        <v>81055.8</v>
      </c>
      <c r="D7" s="23">
        <f t="shared" si="0"/>
        <v>0.9487523131864208</v>
      </c>
      <c r="E7" s="41">
        <f t="shared" si="1"/>
        <v>-4378.300000000003</v>
      </c>
    </row>
    <row r="8" spans="1:5" s="5" customFormat="1" ht="38.25" customHeight="1">
      <c r="A8" s="35" t="s">
        <v>21</v>
      </c>
      <c r="B8" s="36">
        <f>B9</f>
        <v>11745.5</v>
      </c>
      <c r="C8" s="36">
        <f>C9</f>
        <v>11784</v>
      </c>
      <c r="D8" s="24">
        <f t="shared" si="0"/>
        <v>1.0032778510919076</v>
      </c>
      <c r="E8" s="40">
        <f t="shared" si="1"/>
        <v>38.5</v>
      </c>
    </row>
    <row r="9" spans="1:5" s="5" customFormat="1" ht="27.75" customHeight="1">
      <c r="A9" s="35" t="s">
        <v>22</v>
      </c>
      <c r="B9" s="37">
        <v>11745.5</v>
      </c>
      <c r="C9" s="37">
        <v>11784</v>
      </c>
      <c r="D9" s="23">
        <f t="shared" si="0"/>
        <v>1.0032778510919076</v>
      </c>
      <c r="E9" s="41">
        <f t="shared" si="1"/>
        <v>38.5</v>
      </c>
    </row>
    <row r="10" spans="1:5" s="6" customFormat="1" ht="15" customHeight="1">
      <c r="A10" s="35" t="s">
        <v>2</v>
      </c>
      <c r="B10" s="39">
        <f>B12+B13+B11+B14</f>
        <v>6179.3</v>
      </c>
      <c r="C10" s="39">
        <f>C12+C13+C11+C14</f>
        <v>8501.7</v>
      </c>
      <c r="D10" s="24">
        <f t="shared" si="0"/>
        <v>1.375835450617384</v>
      </c>
      <c r="E10" s="40">
        <f t="shared" si="1"/>
        <v>2322.4000000000005</v>
      </c>
    </row>
    <row r="11" spans="1:5" s="5" customFormat="1" ht="27" customHeight="1">
      <c r="A11" s="35" t="s">
        <v>33</v>
      </c>
      <c r="B11" s="37">
        <v>3963.4</v>
      </c>
      <c r="C11" s="37">
        <v>6840.3</v>
      </c>
      <c r="D11" s="23">
        <f t="shared" si="0"/>
        <v>1.7258666801231266</v>
      </c>
      <c r="E11" s="41">
        <f>C11-B11</f>
        <v>2876.9</v>
      </c>
    </row>
    <row r="12" spans="1:5" s="5" customFormat="1" ht="26.25" customHeight="1">
      <c r="A12" s="35" t="s">
        <v>32</v>
      </c>
      <c r="B12" s="37">
        <v>1.3</v>
      </c>
      <c r="C12" s="37">
        <v>-146.9</v>
      </c>
      <c r="D12" s="23">
        <f t="shared" si="0"/>
        <v>-113</v>
      </c>
      <c r="E12" s="41">
        <f t="shared" si="1"/>
        <v>-148.20000000000002</v>
      </c>
    </row>
    <row r="13" spans="1:5" s="5" customFormat="1" ht="15">
      <c r="A13" s="35" t="s">
        <v>4</v>
      </c>
      <c r="B13" s="37">
        <v>1385.4</v>
      </c>
      <c r="C13" s="37">
        <v>1299.3</v>
      </c>
      <c r="D13" s="23">
        <f>IF(B13=0,"   ",C13/B13)</f>
        <v>0.9378518839324382</v>
      </c>
      <c r="E13" s="41">
        <f>C13-B13</f>
        <v>-86.10000000000014</v>
      </c>
    </row>
    <row r="14" spans="1:5" s="5" customFormat="1" ht="27" customHeight="1">
      <c r="A14" s="35" t="s">
        <v>34</v>
      </c>
      <c r="B14" s="37">
        <v>829.2</v>
      </c>
      <c r="C14" s="37">
        <v>509</v>
      </c>
      <c r="D14" s="23">
        <f>IF(B14=0,"   ",C14/B14)</f>
        <v>0.6138446695610227</v>
      </c>
      <c r="E14" s="41">
        <f>C14-B14</f>
        <v>-320.20000000000005</v>
      </c>
    </row>
    <row r="15" spans="1:5" s="6" customFormat="1" ht="14.25" customHeight="1">
      <c r="A15" s="35" t="s">
        <v>17</v>
      </c>
      <c r="B15" s="39">
        <f>SUM(B16:B20)</f>
        <v>5909.1</v>
      </c>
      <c r="C15" s="39">
        <f>SUM(C16:C20)</f>
        <v>7015.299999999999</v>
      </c>
      <c r="D15" s="24">
        <f t="shared" si="0"/>
        <v>1.1872027889187862</v>
      </c>
      <c r="E15" s="40">
        <f t="shared" si="1"/>
        <v>1106.199999999999</v>
      </c>
    </row>
    <row r="16" spans="1:5" s="5" customFormat="1" ht="15">
      <c r="A16" s="35" t="s">
        <v>18</v>
      </c>
      <c r="B16" s="37">
        <v>1929.4</v>
      </c>
      <c r="C16" s="37">
        <v>3308.6</v>
      </c>
      <c r="D16" s="23">
        <f t="shared" si="0"/>
        <v>1.714833627034311</v>
      </c>
      <c r="E16" s="41">
        <f t="shared" si="1"/>
        <v>1379.1999999999998</v>
      </c>
    </row>
    <row r="17" spans="1:5" s="6" customFormat="1" ht="15">
      <c r="A17" s="35" t="s">
        <v>27</v>
      </c>
      <c r="B17" s="37">
        <v>93.3</v>
      </c>
      <c r="C17" s="37">
        <v>53</v>
      </c>
      <c r="D17" s="23">
        <f t="shared" si="0"/>
        <v>0.5680600214362272</v>
      </c>
      <c r="E17" s="41">
        <f t="shared" si="1"/>
        <v>-40.3</v>
      </c>
    </row>
    <row r="18" spans="1:5" s="6" customFormat="1" ht="15">
      <c r="A18" s="35" t="s">
        <v>28</v>
      </c>
      <c r="B18" s="37">
        <v>595.1</v>
      </c>
      <c r="C18" s="37">
        <v>706.2</v>
      </c>
      <c r="D18" s="23">
        <f>IF(B18=0,"   ",C18/B18)</f>
        <v>1.1866913123844731</v>
      </c>
      <c r="E18" s="41">
        <f>C18-B18</f>
        <v>111.10000000000002</v>
      </c>
    </row>
    <row r="19" spans="1:5" s="5" customFormat="1" ht="15">
      <c r="A19" s="35" t="s">
        <v>25</v>
      </c>
      <c r="B19" s="37">
        <v>1862.7</v>
      </c>
      <c r="C19" s="37">
        <v>1319.1</v>
      </c>
      <c r="D19" s="23">
        <f t="shared" si="0"/>
        <v>0.7081655661137058</v>
      </c>
      <c r="E19" s="41">
        <f t="shared" si="1"/>
        <v>-543.6000000000001</v>
      </c>
    </row>
    <row r="20" spans="1:5" s="5" customFormat="1" ht="15">
      <c r="A20" s="35" t="s">
        <v>26</v>
      </c>
      <c r="B20" s="37">
        <v>1428.6</v>
      </c>
      <c r="C20" s="37">
        <v>1628.4</v>
      </c>
      <c r="D20" s="23">
        <f>IF(B20=0,"   ",C20/B20)</f>
        <v>1.139857202855943</v>
      </c>
      <c r="E20" s="41">
        <f>C20-B20</f>
        <v>199.80000000000018</v>
      </c>
    </row>
    <row r="21" spans="1:5" s="5" customFormat="1" ht="25.5">
      <c r="A21" s="35" t="s">
        <v>14</v>
      </c>
      <c r="B21" s="39">
        <f>B22+B23</f>
        <v>-1.8</v>
      </c>
      <c r="C21" s="39">
        <f>C22+C23</f>
        <v>-6.199999999999999</v>
      </c>
      <c r="D21" s="24">
        <f t="shared" si="0"/>
        <v>3.4444444444444438</v>
      </c>
      <c r="E21" s="40">
        <f t="shared" si="1"/>
        <v>-4.3999999999999995</v>
      </c>
    </row>
    <row r="22" spans="1:5" s="5" customFormat="1" ht="15">
      <c r="A22" s="35" t="s">
        <v>5</v>
      </c>
      <c r="B22" s="37">
        <v>0</v>
      </c>
      <c r="C22" s="37">
        <v>-6.6</v>
      </c>
      <c r="D22" s="23">
        <v>0</v>
      </c>
      <c r="E22" s="41">
        <f t="shared" si="1"/>
        <v>-6.6</v>
      </c>
    </row>
    <row r="23" spans="1:5" s="5" customFormat="1" ht="15">
      <c r="A23" s="35" t="s">
        <v>15</v>
      </c>
      <c r="B23" s="37">
        <v>-1.8</v>
      </c>
      <c r="C23" s="37">
        <v>0.4</v>
      </c>
      <c r="D23" s="23">
        <f t="shared" si="0"/>
        <v>-0.22222222222222224</v>
      </c>
      <c r="E23" s="41">
        <f t="shared" si="1"/>
        <v>2.2</v>
      </c>
    </row>
    <row r="24" spans="1:5" s="5" customFormat="1" ht="15">
      <c r="A24" s="35" t="s">
        <v>6</v>
      </c>
      <c r="B24" s="39">
        <v>1657.7</v>
      </c>
      <c r="C24" s="39">
        <v>1465.7</v>
      </c>
      <c r="D24" s="24">
        <f t="shared" si="0"/>
        <v>0.8841768715690415</v>
      </c>
      <c r="E24" s="41">
        <f t="shared" si="1"/>
        <v>-192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110923.90000000001</v>
      </c>
      <c r="C26" s="39">
        <f>C6+C8+C10+C15+C21+C24+C25</f>
        <v>109816.3</v>
      </c>
      <c r="D26" s="24">
        <f t="shared" si="0"/>
        <v>0.9900147758959069</v>
      </c>
      <c r="E26" s="40">
        <f t="shared" si="1"/>
        <v>-1107.6000000000058</v>
      </c>
    </row>
    <row r="27" spans="1:5" s="5" customFormat="1" ht="40.5" customHeight="1">
      <c r="A27" s="35" t="s">
        <v>29</v>
      </c>
      <c r="B27" s="39">
        <f>B28+B29+B30</f>
        <v>6951.3</v>
      </c>
      <c r="C27" s="39">
        <f>C28+C29+C30</f>
        <v>7404.6</v>
      </c>
      <c r="D27" s="24">
        <f t="shared" si="0"/>
        <v>1.065210823874671</v>
      </c>
      <c r="E27" s="40">
        <f t="shared" si="1"/>
        <v>453.3000000000002</v>
      </c>
    </row>
    <row r="28" spans="1:5" s="5" customFormat="1" ht="15">
      <c r="A28" s="35" t="s">
        <v>16</v>
      </c>
      <c r="B28" s="37">
        <v>5048</v>
      </c>
      <c r="C28" s="37">
        <v>5740.3</v>
      </c>
      <c r="D28" s="23">
        <f t="shared" si="0"/>
        <v>1.1371434231378765</v>
      </c>
      <c r="E28" s="43">
        <f t="shared" si="1"/>
        <v>692.3000000000002</v>
      </c>
    </row>
    <row r="29" spans="1:5" s="5" customFormat="1" ht="15" customHeight="1">
      <c r="A29" s="35" t="s">
        <v>24</v>
      </c>
      <c r="B29" s="38">
        <v>1078.2</v>
      </c>
      <c r="C29" s="38">
        <v>745.1</v>
      </c>
      <c r="D29" s="23">
        <f t="shared" si="0"/>
        <v>0.6910591726952328</v>
      </c>
      <c r="E29" s="41">
        <f t="shared" si="1"/>
        <v>-333.1</v>
      </c>
    </row>
    <row r="30" spans="1:5" s="5" customFormat="1" ht="81.75" customHeight="1">
      <c r="A30" s="35" t="s">
        <v>38</v>
      </c>
      <c r="B30" s="38">
        <v>825.1</v>
      </c>
      <c r="C30" s="38">
        <v>919.2</v>
      </c>
      <c r="D30" s="23">
        <f t="shared" si="0"/>
        <v>1.1140467822082172</v>
      </c>
      <c r="E30" s="41">
        <f t="shared" si="1"/>
        <v>94.10000000000002</v>
      </c>
    </row>
    <row r="31" spans="1:5" s="5" customFormat="1" ht="26.25" customHeight="1">
      <c r="A31" s="35" t="s">
        <v>7</v>
      </c>
      <c r="B31" s="39">
        <f>B32</f>
        <v>663.8</v>
      </c>
      <c r="C31" s="39">
        <f>C32</f>
        <v>33.7</v>
      </c>
      <c r="D31" s="24">
        <f t="shared" si="0"/>
        <v>0.05076830370593553</v>
      </c>
      <c r="E31" s="40">
        <f t="shared" si="1"/>
        <v>-630.0999999999999</v>
      </c>
    </row>
    <row r="32" spans="1:5" s="5" customFormat="1" ht="27.75" customHeight="1">
      <c r="A32" s="35" t="s">
        <v>8</v>
      </c>
      <c r="B32" s="37">
        <v>663.8</v>
      </c>
      <c r="C32" s="37">
        <v>33.7</v>
      </c>
      <c r="D32" s="23">
        <f t="shared" si="0"/>
        <v>0.05076830370593553</v>
      </c>
      <c r="E32" s="41">
        <f t="shared" si="1"/>
        <v>-630.0999999999999</v>
      </c>
    </row>
    <row r="33" spans="1:5" s="5" customFormat="1" ht="27.75" customHeight="1">
      <c r="A33" s="35" t="s">
        <v>30</v>
      </c>
      <c r="B33" s="39">
        <v>1278.7</v>
      </c>
      <c r="C33" s="39">
        <v>1576</v>
      </c>
      <c r="D33" s="24">
        <f t="shared" si="0"/>
        <v>1.2325017595995933</v>
      </c>
      <c r="E33" s="40">
        <f t="shared" si="1"/>
        <v>297.29999999999995</v>
      </c>
    </row>
    <row r="34" spans="1:5" s="5" customFormat="1" ht="27" customHeight="1">
      <c r="A34" s="35" t="s">
        <v>31</v>
      </c>
      <c r="B34" s="39">
        <f>B35+B36</f>
        <v>15807.199999999999</v>
      </c>
      <c r="C34" s="39">
        <f>C35+C36</f>
        <v>13436.900000000001</v>
      </c>
      <c r="D34" s="24">
        <f t="shared" si="0"/>
        <v>0.8500493446024598</v>
      </c>
      <c r="E34" s="40">
        <f t="shared" si="1"/>
        <v>-2370.2999999999975</v>
      </c>
    </row>
    <row r="35" spans="1:5" s="5" customFormat="1" ht="14.25" customHeight="1">
      <c r="A35" s="35" t="s">
        <v>42</v>
      </c>
      <c r="B35" s="42">
        <v>5474.9</v>
      </c>
      <c r="C35" s="42">
        <v>2427.2</v>
      </c>
      <c r="D35" s="23">
        <f t="shared" si="0"/>
        <v>0.44333229830681836</v>
      </c>
      <c r="E35" s="41">
        <f t="shared" si="1"/>
        <v>-3047.7</v>
      </c>
    </row>
    <row r="36" spans="1:5" s="5" customFormat="1" ht="13.5" customHeight="1">
      <c r="A36" s="35" t="s">
        <v>43</v>
      </c>
      <c r="B36" s="37">
        <v>10332.3</v>
      </c>
      <c r="C36" s="37">
        <v>11009.7</v>
      </c>
      <c r="D36" s="23">
        <f t="shared" si="0"/>
        <v>1.0655613948491625</v>
      </c>
      <c r="E36" s="41">
        <f t="shared" si="1"/>
        <v>677.4000000000015</v>
      </c>
    </row>
    <row r="37" spans="1:5" s="5" customFormat="1" ht="14.25">
      <c r="A37" s="35" t="s">
        <v>9</v>
      </c>
      <c r="B37" s="39">
        <v>883</v>
      </c>
      <c r="C37" s="39">
        <v>841.6</v>
      </c>
      <c r="D37" s="24">
        <f t="shared" si="0"/>
        <v>0.953114382785957</v>
      </c>
      <c r="E37" s="40">
        <f t="shared" si="1"/>
        <v>-41.39999999999998</v>
      </c>
    </row>
    <row r="38" spans="1:5" s="5" customFormat="1" ht="14.25">
      <c r="A38" s="35" t="s">
        <v>10</v>
      </c>
      <c r="B38" s="39">
        <f>B39+B40</f>
        <v>1002.6</v>
      </c>
      <c r="C38" s="39">
        <f>C39+C40</f>
        <v>891.6</v>
      </c>
      <c r="D38" s="24">
        <f t="shared" si="0"/>
        <v>0.8892878515858768</v>
      </c>
      <c r="E38" s="40">
        <f t="shared" si="1"/>
        <v>-111</v>
      </c>
    </row>
    <row r="39" spans="1:5" s="7" customFormat="1" ht="15" customHeight="1">
      <c r="A39" s="35" t="s">
        <v>13</v>
      </c>
      <c r="B39" s="44">
        <v>0.1</v>
      </c>
      <c r="C39" s="44">
        <v>0</v>
      </c>
      <c r="D39" s="23">
        <f t="shared" si="0"/>
        <v>0</v>
      </c>
      <c r="E39" s="41">
        <f t="shared" si="1"/>
        <v>-0.1</v>
      </c>
    </row>
    <row r="40" spans="1:5" s="7" customFormat="1" ht="15" customHeight="1">
      <c r="A40" s="35" t="s">
        <v>36</v>
      </c>
      <c r="B40" s="44">
        <v>1002.5</v>
      </c>
      <c r="C40" s="44">
        <v>891.6</v>
      </c>
      <c r="D40" s="23">
        <f t="shared" si="0"/>
        <v>0.8893765586034913</v>
      </c>
      <c r="E40" s="41">
        <f>C40-B40</f>
        <v>-110.89999999999998</v>
      </c>
    </row>
    <row r="41" spans="1:5" s="7" customFormat="1" ht="15" customHeight="1">
      <c r="A41" s="45" t="s">
        <v>20</v>
      </c>
      <c r="B41" s="39">
        <f>B27+B31+B33+B34+B37+B38</f>
        <v>26586.6</v>
      </c>
      <c r="C41" s="39">
        <f>C27+C31+C33+C34+C37+C38</f>
        <v>24184.399999999998</v>
      </c>
      <c r="D41" s="24">
        <f t="shared" si="0"/>
        <v>0.9096462127537932</v>
      </c>
      <c r="E41" s="40">
        <f t="shared" si="1"/>
        <v>-2402.2000000000007</v>
      </c>
    </row>
    <row r="42" spans="1:5" s="7" customFormat="1" ht="15" thickBot="1">
      <c r="A42" s="49" t="s">
        <v>3</v>
      </c>
      <c r="B42" s="46">
        <f>B26+B41</f>
        <v>137510.5</v>
      </c>
      <c r="C42" s="46">
        <f>C26+C41</f>
        <v>134000.7</v>
      </c>
      <c r="D42" s="47">
        <f t="shared" si="0"/>
        <v>0.9744761309136394</v>
      </c>
      <c r="E42" s="48">
        <f t="shared" si="1"/>
        <v>-3509.7999999999884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2023-08-02T11:08:17Z</cp:lastPrinted>
  <dcterms:created xsi:type="dcterms:W3CDTF">2001-03-21T05:21:19Z</dcterms:created>
  <dcterms:modified xsi:type="dcterms:W3CDTF">2023-11-02T14:11:40Z</dcterms:modified>
  <cp:category/>
  <cp:version/>
  <cp:contentType/>
  <cp:contentStatus/>
</cp:coreProperties>
</file>