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Документ" sheetId="2" r:id="rId1"/>
  </sheets>
  <definedNames>
    <definedName name="_xlnm._FilterDatabase" localSheetId="0" hidden="1">Документ!$A$138:$J$141</definedName>
    <definedName name="_xlnm.Print_Titles" localSheetId="0">Документ!$6:$6</definedName>
  </definedNames>
  <calcPr calcId="144525"/>
</workbook>
</file>

<file path=xl/calcChain.xml><?xml version="1.0" encoding="utf-8"?>
<calcChain xmlns="http://schemas.openxmlformats.org/spreadsheetml/2006/main">
  <c r="G52" i="2" l="1"/>
  <c r="H52" i="2"/>
  <c r="G215" i="2" l="1"/>
  <c r="I215" i="2" s="1"/>
  <c r="G126" i="2"/>
  <c r="G101" i="2"/>
  <c r="J226" i="2"/>
  <c r="I226" i="2"/>
  <c r="H225" i="2"/>
  <c r="J225" i="2" s="1"/>
  <c r="G225" i="2"/>
  <c r="I225" i="2" s="1"/>
  <c r="J216" i="2"/>
  <c r="J217" i="2"/>
  <c r="I216" i="2"/>
  <c r="I217" i="2"/>
  <c r="H213" i="2"/>
  <c r="G213" i="2"/>
  <c r="F213" i="2"/>
  <c r="F212" i="2" s="1"/>
  <c r="E213" i="2"/>
  <c r="E212" i="2" s="1"/>
  <c r="D213" i="2"/>
  <c r="D212" i="2" s="1"/>
  <c r="C213" i="2"/>
  <c r="C212" i="2" s="1"/>
  <c r="J214" i="2"/>
  <c r="I214" i="2"/>
  <c r="H188" i="2"/>
  <c r="J188" i="2" s="1"/>
  <c r="G188" i="2"/>
  <c r="J155" i="2"/>
  <c r="J156" i="2"/>
  <c r="I155" i="2"/>
  <c r="E154" i="2"/>
  <c r="F154" i="2"/>
  <c r="G154" i="2"/>
  <c r="H154" i="2"/>
  <c r="D154" i="2"/>
  <c r="C154" i="2"/>
  <c r="H138" i="2"/>
  <c r="G138" i="2"/>
  <c r="F138" i="2"/>
  <c r="E138" i="2"/>
  <c r="J141" i="2"/>
  <c r="I141" i="2"/>
  <c r="G104" i="2"/>
  <c r="I104" i="2" s="1"/>
  <c r="I103" i="2"/>
  <c r="J87" i="2"/>
  <c r="I87" i="2"/>
  <c r="H86" i="2"/>
  <c r="G86" i="2"/>
  <c r="F86" i="2"/>
  <c r="E86" i="2"/>
  <c r="D86" i="2"/>
  <c r="C86" i="2"/>
  <c r="I62" i="2"/>
  <c r="J62" i="2"/>
  <c r="J63" i="2"/>
  <c r="I63" i="2"/>
  <c r="F52" i="2"/>
  <c r="E52" i="2"/>
  <c r="H50" i="2"/>
  <c r="J50" i="2" s="1"/>
  <c r="G50" i="2"/>
  <c r="I50" i="2" s="1"/>
  <c r="J48" i="2"/>
  <c r="I48" i="2"/>
  <c r="J33" i="2"/>
  <c r="I33" i="2"/>
  <c r="H32" i="2"/>
  <c r="J32" i="2" s="1"/>
  <c r="G32" i="2"/>
  <c r="I32" i="2" s="1"/>
  <c r="G212" i="2" l="1"/>
  <c r="I86" i="2"/>
  <c r="I213" i="2"/>
  <c r="J213" i="2"/>
  <c r="I154" i="2"/>
  <c r="J154" i="2"/>
  <c r="J86" i="2"/>
  <c r="F22" i="2"/>
  <c r="E22" i="2"/>
  <c r="J21" i="2"/>
  <c r="I21" i="2"/>
  <c r="F12" i="2"/>
  <c r="E12" i="2"/>
  <c r="J15" i="2"/>
  <c r="J16" i="2"/>
  <c r="I15" i="2"/>
  <c r="I16" i="2"/>
  <c r="J13" i="2"/>
  <c r="I13" i="2"/>
  <c r="J14" i="2"/>
  <c r="I14" i="2"/>
  <c r="D227" i="2" l="1"/>
  <c r="E227" i="2"/>
  <c r="F227" i="2"/>
  <c r="C227" i="2"/>
  <c r="J230" i="2"/>
  <c r="I230" i="2"/>
  <c r="D193" i="2" l="1"/>
  <c r="E193" i="2"/>
  <c r="F193" i="2"/>
  <c r="G193" i="2"/>
  <c r="H193" i="2"/>
  <c r="C193" i="2"/>
  <c r="G177" i="2"/>
  <c r="H177" i="2"/>
  <c r="F177" i="2"/>
  <c r="E177" i="2"/>
  <c r="J181" i="2"/>
  <c r="I181" i="2"/>
  <c r="I160" i="2" l="1"/>
  <c r="I161" i="2"/>
  <c r="J157" i="2"/>
  <c r="I157" i="2"/>
  <c r="H126" i="2"/>
  <c r="H65" i="2"/>
  <c r="F65" i="2"/>
  <c r="D65" i="2"/>
  <c r="J66" i="2"/>
  <c r="I66" i="2"/>
  <c r="G65" i="2"/>
  <c r="E65" i="2"/>
  <c r="C65" i="2"/>
  <c r="J47" i="2"/>
  <c r="I47" i="2"/>
  <c r="H46" i="2"/>
  <c r="J46" i="2" s="1"/>
  <c r="G46" i="2"/>
  <c r="I46" i="2" s="1"/>
  <c r="J43" i="2"/>
  <c r="I43" i="2"/>
  <c r="G42" i="2"/>
  <c r="I42" i="2" s="1"/>
  <c r="H42" i="2"/>
  <c r="J42" i="2" s="1"/>
  <c r="I29" i="2"/>
  <c r="J29" i="2"/>
  <c r="J28" i="2"/>
  <c r="I28" i="2"/>
  <c r="F20" i="2"/>
  <c r="E20" i="2"/>
  <c r="H20" i="2"/>
  <c r="G20" i="2"/>
  <c r="H12" i="2"/>
  <c r="G12" i="2"/>
  <c r="J11" i="2"/>
  <c r="I11" i="2"/>
  <c r="F10" i="2"/>
  <c r="F7" i="2" s="1"/>
  <c r="E10" i="2"/>
  <c r="H10" i="2"/>
  <c r="G10" i="2"/>
  <c r="H8" i="2"/>
  <c r="J8" i="2" s="1"/>
  <c r="G8" i="2"/>
  <c r="I8" i="2" s="1"/>
  <c r="J9" i="2"/>
  <c r="I9" i="2"/>
  <c r="J65" i="2" l="1"/>
  <c r="I10" i="2"/>
  <c r="E7" i="2"/>
  <c r="I65" i="2"/>
  <c r="J10" i="2"/>
  <c r="J20" i="2"/>
  <c r="I20" i="2"/>
  <c r="J140" i="2" l="1"/>
  <c r="I140" i="2"/>
  <c r="J36" i="2"/>
  <c r="J35" i="2"/>
  <c r="I36" i="2"/>
  <c r="I35" i="2"/>
  <c r="J247" i="2"/>
  <c r="J248" i="2"/>
  <c r="I247" i="2"/>
  <c r="I248" i="2"/>
  <c r="D246" i="2"/>
  <c r="E246" i="2"/>
  <c r="E245" i="2" s="1"/>
  <c r="F246" i="2"/>
  <c r="F245" i="2" s="1"/>
  <c r="G246" i="2"/>
  <c r="H246" i="2"/>
  <c r="H245" i="2" s="1"/>
  <c r="C246" i="2"/>
  <c r="C245" i="2" s="1"/>
  <c r="H236" i="2"/>
  <c r="G236" i="2"/>
  <c r="I236" i="2" s="1"/>
  <c r="J238" i="2"/>
  <c r="I238" i="2"/>
  <c r="D234" i="2"/>
  <c r="J234" i="2" s="1"/>
  <c r="C234" i="2"/>
  <c r="I234" i="2" s="1"/>
  <c r="J233" i="2"/>
  <c r="J235" i="2"/>
  <c r="J236" i="2"/>
  <c r="J237" i="2"/>
  <c r="J239" i="2"/>
  <c r="J242" i="2"/>
  <c r="J241" i="2"/>
  <c r="J243" i="2"/>
  <c r="J244" i="2"/>
  <c r="I233" i="2"/>
  <c r="I235" i="2"/>
  <c r="I237" i="2"/>
  <c r="I239" i="2"/>
  <c r="I242" i="2"/>
  <c r="I241" i="2"/>
  <c r="I243" i="2"/>
  <c r="I244" i="2"/>
  <c r="D232" i="2"/>
  <c r="J232" i="2" s="1"/>
  <c r="C232" i="2"/>
  <c r="I232" i="2" s="1"/>
  <c r="H227" i="2"/>
  <c r="J227" i="2" s="1"/>
  <c r="G227" i="2"/>
  <c r="I227" i="2" s="1"/>
  <c r="I229" i="2"/>
  <c r="I228" i="2"/>
  <c r="J229" i="2"/>
  <c r="J228" i="2"/>
  <c r="J223" i="2"/>
  <c r="J224" i="2"/>
  <c r="J222" i="2"/>
  <c r="J220" i="2"/>
  <c r="I223" i="2"/>
  <c r="I224" i="2"/>
  <c r="I222" i="2"/>
  <c r="I220" i="2"/>
  <c r="J221" i="2"/>
  <c r="I221" i="2"/>
  <c r="H215" i="2"/>
  <c r="J203" i="2"/>
  <c r="J204" i="2"/>
  <c r="J207" i="2"/>
  <c r="J208" i="2"/>
  <c r="J202" i="2"/>
  <c r="J205" i="2"/>
  <c r="J206" i="2"/>
  <c r="J209" i="2"/>
  <c r="J211" i="2"/>
  <c r="I203" i="2"/>
  <c r="I204" i="2"/>
  <c r="I207" i="2"/>
  <c r="I208" i="2"/>
  <c r="I202" i="2"/>
  <c r="I205" i="2"/>
  <c r="I206" i="2"/>
  <c r="I209" i="2"/>
  <c r="I211" i="2"/>
  <c r="H197" i="2"/>
  <c r="F197" i="2"/>
  <c r="G197" i="2"/>
  <c r="E197" i="2"/>
  <c r="J194" i="2"/>
  <c r="J193" i="2" s="1"/>
  <c r="J196" i="2"/>
  <c r="J199" i="2"/>
  <c r="J198" i="2"/>
  <c r="I194" i="2"/>
  <c r="I193" i="2" s="1"/>
  <c r="I196" i="2"/>
  <c r="I199" i="2"/>
  <c r="I198" i="2"/>
  <c r="C182" i="2"/>
  <c r="D182" i="2"/>
  <c r="E182" i="2"/>
  <c r="F182" i="2"/>
  <c r="G182" i="2"/>
  <c r="H182" i="2"/>
  <c r="J176" i="2"/>
  <c r="J178" i="2"/>
  <c r="J179" i="2"/>
  <c r="J180" i="2"/>
  <c r="J185" i="2"/>
  <c r="J184" i="2"/>
  <c r="J183" i="2"/>
  <c r="J186" i="2"/>
  <c r="J187" i="2"/>
  <c r="J189" i="2"/>
  <c r="J191" i="2"/>
  <c r="J190" i="2"/>
  <c r="I178" i="2"/>
  <c r="I179" i="2"/>
  <c r="I180" i="2"/>
  <c r="I185" i="2"/>
  <c r="I184" i="2"/>
  <c r="I183" i="2"/>
  <c r="I186" i="2"/>
  <c r="I187" i="2"/>
  <c r="I188" i="2"/>
  <c r="I189" i="2"/>
  <c r="I191" i="2"/>
  <c r="I190" i="2"/>
  <c r="J175" i="2"/>
  <c r="I175" i="2"/>
  <c r="I176" i="2"/>
  <c r="H212" i="2" l="1"/>
  <c r="J215" i="2"/>
  <c r="I182" i="2"/>
  <c r="I246" i="2"/>
  <c r="J246" i="2"/>
  <c r="D245" i="2"/>
  <c r="J245" i="2" s="1"/>
  <c r="I197" i="2"/>
  <c r="J197" i="2"/>
  <c r="G245" i="2"/>
  <c r="I245" i="2" s="1"/>
  <c r="J182" i="2"/>
  <c r="J172" i="2"/>
  <c r="J170" i="2"/>
  <c r="J171" i="2"/>
  <c r="I172" i="2"/>
  <c r="I170" i="2"/>
  <c r="I171" i="2"/>
  <c r="J168" i="2"/>
  <c r="J164" i="2"/>
  <c r="J167" i="2"/>
  <c r="J165" i="2"/>
  <c r="J163" i="2"/>
  <c r="J166" i="2"/>
  <c r="I168" i="2"/>
  <c r="I164" i="2"/>
  <c r="I167" i="2"/>
  <c r="I165" i="2"/>
  <c r="I163" i="2"/>
  <c r="I166" i="2"/>
  <c r="J160" i="2"/>
  <c r="J161" i="2"/>
  <c r="I156" i="2"/>
  <c r="I158" i="2"/>
  <c r="J158" i="2"/>
  <c r="J153" i="2"/>
  <c r="I153" i="2"/>
  <c r="D152" i="2"/>
  <c r="J152" i="2" s="1"/>
  <c r="C152" i="2"/>
  <c r="I152" i="2" s="1"/>
  <c r="J150" i="2"/>
  <c r="I150" i="2"/>
  <c r="J151" i="2"/>
  <c r="I151" i="2"/>
  <c r="J146" i="2"/>
  <c r="J144" i="2"/>
  <c r="J145" i="2"/>
  <c r="J148" i="2"/>
  <c r="J147" i="2"/>
  <c r="J143" i="2"/>
  <c r="I146" i="2"/>
  <c r="I144" i="2"/>
  <c r="I145" i="2"/>
  <c r="I148" i="2"/>
  <c r="I147" i="2"/>
  <c r="I143" i="2"/>
  <c r="J139" i="2"/>
  <c r="I139" i="2"/>
  <c r="J136" i="2"/>
  <c r="J137" i="2"/>
  <c r="I136" i="2"/>
  <c r="I137" i="2"/>
  <c r="E135" i="2"/>
  <c r="F135" i="2"/>
  <c r="G135" i="2"/>
  <c r="H135" i="2"/>
  <c r="D135" i="2"/>
  <c r="C135" i="2"/>
  <c r="F132" i="2"/>
  <c r="J132" i="2" s="1"/>
  <c r="E132" i="2"/>
  <c r="H129" i="2"/>
  <c r="J129" i="2" s="1"/>
  <c r="G129" i="2"/>
  <c r="H124" i="2"/>
  <c r="J124" i="2" s="1"/>
  <c r="G124" i="2"/>
  <c r="I124" i="2" s="1"/>
  <c r="J122" i="2"/>
  <c r="J123" i="2"/>
  <c r="J125" i="2"/>
  <c r="J126" i="2"/>
  <c r="J127" i="2"/>
  <c r="J131" i="2"/>
  <c r="J130" i="2"/>
  <c r="J133" i="2"/>
  <c r="I122" i="2"/>
  <c r="I123" i="2"/>
  <c r="I125" i="2"/>
  <c r="I126" i="2"/>
  <c r="I127" i="2"/>
  <c r="J119" i="2"/>
  <c r="I119" i="2"/>
  <c r="H118" i="2"/>
  <c r="J118" i="2" s="1"/>
  <c r="G118" i="2"/>
  <c r="I118" i="2" s="1"/>
  <c r="J117" i="2"/>
  <c r="I117" i="2"/>
  <c r="H116" i="2"/>
  <c r="J116" i="2" s="1"/>
  <c r="G116" i="2"/>
  <c r="I116" i="2" s="1"/>
  <c r="J114" i="2"/>
  <c r="J115" i="2"/>
  <c r="J113" i="2"/>
  <c r="I114" i="2"/>
  <c r="I115" i="2"/>
  <c r="I113" i="2"/>
  <c r="J109" i="2"/>
  <c r="J110" i="2"/>
  <c r="J111" i="2"/>
  <c r="I109" i="2"/>
  <c r="I110" i="2"/>
  <c r="I111" i="2"/>
  <c r="J107" i="2"/>
  <c r="I107" i="2"/>
  <c r="H106" i="2"/>
  <c r="J106" i="2" s="1"/>
  <c r="G106" i="2"/>
  <c r="I106" i="2" s="1"/>
  <c r="J105" i="2"/>
  <c r="I105" i="2"/>
  <c r="H104" i="2"/>
  <c r="J104" i="2" s="1"/>
  <c r="J103" i="2"/>
  <c r="J102" i="2"/>
  <c r="I102" i="2"/>
  <c r="H88" i="2"/>
  <c r="G88" i="2"/>
  <c r="G85" i="2" s="1"/>
  <c r="F88" i="2"/>
  <c r="E88" i="2"/>
  <c r="J94" i="2"/>
  <c r="J95" i="2"/>
  <c r="I94" i="2"/>
  <c r="I95" i="2"/>
  <c r="J92" i="2"/>
  <c r="I92" i="2"/>
  <c r="J99" i="2"/>
  <c r="I99" i="2"/>
  <c r="F98" i="2"/>
  <c r="J98" i="2" s="1"/>
  <c r="E98" i="2"/>
  <c r="I98" i="2" s="1"/>
  <c r="I97" i="2"/>
  <c r="J97" i="2"/>
  <c r="I96" i="2"/>
  <c r="H96" i="2"/>
  <c r="J96" i="2" s="1"/>
  <c r="J91" i="2"/>
  <c r="J93" i="2"/>
  <c r="J90" i="2"/>
  <c r="J89" i="2"/>
  <c r="I93" i="2"/>
  <c r="I90" i="2"/>
  <c r="I89" i="2"/>
  <c r="I91" i="2"/>
  <c r="J80" i="2"/>
  <c r="I80" i="2"/>
  <c r="J84" i="2"/>
  <c r="J83" i="2"/>
  <c r="J82" i="2"/>
  <c r="I84" i="2"/>
  <c r="I83" i="2"/>
  <c r="I82" i="2"/>
  <c r="H81" i="2"/>
  <c r="J81" i="2" s="1"/>
  <c r="G81" i="2"/>
  <c r="I81" i="2" s="1"/>
  <c r="H79" i="2"/>
  <c r="J79" i="2" s="1"/>
  <c r="G79" i="2"/>
  <c r="I79" i="2" s="1"/>
  <c r="J77" i="2"/>
  <c r="J76" i="2"/>
  <c r="I77" i="2"/>
  <c r="I76" i="2"/>
  <c r="J74" i="2"/>
  <c r="I74" i="2"/>
  <c r="H73" i="2"/>
  <c r="G73" i="2"/>
  <c r="F73" i="2"/>
  <c r="E73" i="2"/>
  <c r="D73" i="2"/>
  <c r="C73" i="2"/>
  <c r="J71" i="2"/>
  <c r="J70" i="2"/>
  <c r="J69" i="2"/>
  <c r="J68" i="2"/>
  <c r="I71" i="2"/>
  <c r="I70" i="2"/>
  <c r="I69" i="2"/>
  <c r="I68" i="2"/>
  <c r="H56" i="2"/>
  <c r="J56" i="2" s="1"/>
  <c r="G56" i="2"/>
  <c r="I56" i="2" s="1"/>
  <c r="J59" i="2"/>
  <c r="J60" i="2"/>
  <c r="I59" i="2"/>
  <c r="I60" i="2"/>
  <c r="H58" i="2"/>
  <c r="J58" i="2" s="1"/>
  <c r="G58" i="2"/>
  <c r="I58" i="2" s="1"/>
  <c r="H61" i="2"/>
  <c r="J61" i="2" s="1"/>
  <c r="G61" i="2"/>
  <c r="I61" i="2" s="1"/>
  <c r="J53" i="2"/>
  <c r="I53" i="2"/>
  <c r="J54" i="2"/>
  <c r="I54" i="2"/>
  <c r="J40" i="2"/>
  <c r="J39" i="2"/>
  <c r="J41" i="2"/>
  <c r="I40" i="2"/>
  <c r="I39" i="2"/>
  <c r="I41" i="2"/>
  <c r="H38" i="2"/>
  <c r="J38" i="2" s="1"/>
  <c r="G38" i="2"/>
  <c r="I38" i="2" s="1"/>
  <c r="J31" i="2"/>
  <c r="I31" i="2"/>
  <c r="H22" i="2"/>
  <c r="J22" i="2" s="1"/>
  <c r="G22" i="2"/>
  <c r="I22" i="2" s="1"/>
  <c r="J24" i="2"/>
  <c r="J23" i="2"/>
  <c r="J25" i="2"/>
  <c r="I24" i="2"/>
  <c r="I23" i="2"/>
  <c r="I25" i="2"/>
  <c r="J17" i="2"/>
  <c r="J18" i="2"/>
  <c r="J19" i="2"/>
  <c r="I17" i="2"/>
  <c r="I18" i="2"/>
  <c r="I19" i="2"/>
  <c r="J12" i="2"/>
  <c r="I12" i="2"/>
  <c r="E85" i="2" l="1"/>
  <c r="F85" i="2"/>
  <c r="H85" i="2"/>
  <c r="J7" i="2"/>
  <c r="I135" i="2"/>
  <c r="I7" i="2"/>
  <c r="J52" i="2"/>
  <c r="J37" i="2" s="1"/>
  <c r="J73" i="2"/>
  <c r="I52" i="2"/>
  <c r="I37" i="2" s="1"/>
  <c r="I73" i="2"/>
  <c r="J135" i="2"/>
  <c r="I88" i="2"/>
  <c r="J88" i="2"/>
  <c r="D128" i="2"/>
  <c r="E128" i="2"/>
  <c r="F128" i="2"/>
  <c r="G128" i="2"/>
  <c r="H128" i="2"/>
  <c r="C128" i="2"/>
  <c r="D78" i="2"/>
  <c r="E78" i="2"/>
  <c r="F78" i="2"/>
  <c r="G78" i="2"/>
  <c r="H78" i="2"/>
  <c r="I78" i="2"/>
  <c r="J78" i="2"/>
  <c r="C78" i="2"/>
  <c r="D55" i="2"/>
  <c r="E55" i="2"/>
  <c r="F55" i="2"/>
  <c r="G55" i="2"/>
  <c r="H55" i="2"/>
  <c r="I55" i="2"/>
  <c r="J55" i="2"/>
  <c r="C55" i="2"/>
  <c r="D37" i="2"/>
  <c r="E37" i="2"/>
  <c r="F37" i="2"/>
  <c r="G37" i="2"/>
  <c r="H37" i="2"/>
  <c r="C37" i="2"/>
  <c r="D7" i="2"/>
  <c r="G7" i="2"/>
  <c r="H7" i="2"/>
  <c r="C7" i="2"/>
  <c r="J128" i="2" l="1"/>
  <c r="I128" i="2"/>
  <c r="I212" i="2"/>
  <c r="J212" i="2"/>
  <c r="D240" i="2"/>
  <c r="D231" i="2" s="1"/>
  <c r="E240" i="2"/>
  <c r="F240" i="2"/>
  <c r="F231" i="2" s="1"/>
  <c r="G240" i="2"/>
  <c r="G231" i="2" s="1"/>
  <c r="H240" i="2"/>
  <c r="C240" i="2"/>
  <c r="C231" i="2" s="1"/>
  <c r="D219" i="2"/>
  <c r="D218" i="2" s="1"/>
  <c r="E219" i="2"/>
  <c r="E218" i="2" s="1"/>
  <c r="F219" i="2"/>
  <c r="F218" i="2" s="1"/>
  <c r="G219" i="2"/>
  <c r="G218" i="2" s="1"/>
  <c r="H219" i="2"/>
  <c r="H218" i="2" s="1"/>
  <c r="I219" i="2"/>
  <c r="J219" i="2"/>
  <c r="C219" i="2"/>
  <c r="C218" i="2" s="1"/>
  <c r="I218" i="2" l="1"/>
  <c r="E231" i="2"/>
  <c r="I240" i="2"/>
  <c r="I231" i="2" s="1"/>
  <c r="H231" i="2"/>
  <c r="J240" i="2"/>
  <c r="J231" i="2" s="1"/>
  <c r="J218" i="2"/>
  <c r="D210" i="2"/>
  <c r="E210" i="2"/>
  <c r="F210" i="2"/>
  <c r="G210" i="2"/>
  <c r="H210" i="2"/>
  <c r="C210" i="2"/>
  <c r="D201" i="2"/>
  <c r="E201" i="2"/>
  <c r="F201" i="2"/>
  <c r="G201" i="2"/>
  <c r="H201" i="2"/>
  <c r="C201" i="2"/>
  <c r="D195" i="2"/>
  <c r="E195" i="2"/>
  <c r="E192" i="2" s="1"/>
  <c r="F195" i="2"/>
  <c r="F192" i="2" s="1"/>
  <c r="G195" i="2"/>
  <c r="G192" i="2" s="1"/>
  <c r="H195" i="2"/>
  <c r="H192" i="2" s="1"/>
  <c r="C195" i="2"/>
  <c r="D177" i="2"/>
  <c r="C177" i="2"/>
  <c r="D174" i="2"/>
  <c r="E174" i="2"/>
  <c r="E173" i="2" s="1"/>
  <c r="F174" i="2"/>
  <c r="G174" i="2"/>
  <c r="H174" i="2"/>
  <c r="C174" i="2"/>
  <c r="D142" i="2"/>
  <c r="E142" i="2"/>
  <c r="F142" i="2"/>
  <c r="G142" i="2"/>
  <c r="H142" i="2"/>
  <c r="D169" i="2"/>
  <c r="E169" i="2"/>
  <c r="F169" i="2"/>
  <c r="G169" i="2"/>
  <c r="H169" i="2"/>
  <c r="C169" i="2"/>
  <c r="D162" i="2"/>
  <c r="E162" i="2"/>
  <c r="F162" i="2"/>
  <c r="G162" i="2"/>
  <c r="H162" i="2"/>
  <c r="C162" i="2"/>
  <c r="D159" i="2"/>
  <c r="E159" i="2"/>
  <c r="F159" i="2"/>
  <c r="G159" i="2"/>
  <c r="H159" i="2"/>
  <c r="C159" i="2"/>
  <c r="D149" i="2"/>
  <c r="E149" i="2"/>
  <c r="F149" i="2"/>
  <c r="G149" i="2"/>
  <c r="H149" i="2"/>
  <c r="I149" i="2"/>
  <c r="J149" i="2"/>
  <c r="C149" i="2"/>
  <c r="C142" i="2"/>
  <c r="D138" i="2"/>
  <c r="C138" i="2"/>
  <c r="D121" i="2"/>
  <c r="D120" i="2" s="1"/>
  <c r="E121" i="2"/>
  <c r="E120" i="2" s="1"/>
  <c r="F121" i="2"/>
  <c r="G121" i="2"/>
  <c r="H121" i="2"/>
  <c r="H120" i="2" s="1"/>
  <c r="C121" i="2"/>
  <c r="C120" i="2" s="1"/>
  <c r="D112" i="2"/>
  <c r="E112" i="2"/>
  <c r="F112" i="2"/>
  <c r="G112" i="2"/>
  <c r="H112" i="2"/>
  <c r="C112" i="2"/>
  <c r="D108" i="2"/>
  <c r="E108" i="2"/>
  <c r="F108" i="2"/>
  <c r="G108" i="2"/>
  <c r="H108" i="2"/>
  <c r="C108" i="2"/>
  <c r="D101" i="2"/>
  <c r="E101" i="2"/>
  <c r="F101" i="2"/>
  <c r="H101" i="2"/>
  <c r="I101" i="2"/>
  <c r="J101" i="2"/>
  <c r="C101" i="2"/>
  <c r="D88" i="2"/>
  <c r="D85" i="2" s="1"/>
  <c r="C88" i="2"/>
  <c r="C85" i="2" s="1"/>
  <c r="E100" i="2" l="1"/>
  <c r="I159" i="2"/>
  <c r="I169" i="2"/>
  <c r="E134" i="2"/>
  <c r="I142" i="2"/>
  <c r="D100" i="2"/>
  <c r="H173" i="2"/>
  <c r="I112" i="2"/>
  <c r="I210" i="2"/>
  <c r="C192" i="2"/>
  <c r="I192" i="2" s="1"/>
  <c r="I195" i="2"/>
  <c r="D192" i="2"/>
  <c r="J192" i="2" s="1"/>
  <c r="J195" i="2"/>
  <c r="I108" i="2"/>
  <c r="J159" i="2"/>
  <c r="J162" i="2"/>
  <c r="J169" i="2"/>
  <c r="G173" i="2"/>
  <c r="I177" i="2"/>
  <c r="C200" i="2"/>
  <c r="I138" i="2"/>
  <c r="C134" i="2"/>
  <c r="C173" i="2"/>
  <c r="I174" i="2"/>
  <c r="J138" i="2"/>
  <c r="D173" i="2"/>
  <c r="J174" i="2"/>
  <c r="F100" i="2"/>
  <c r="J108" i="2"/>
  <c r="J112" i="2"/>
  <c r="I162" i="2"/>
  <c r="F173" i="2"/>
  <c r="J177" i="2"/>
  <c r="D200" i="2"/>
  <c r="J210" i="2"/>
  <c r="E200" i="2"/>
  <c r="F200" i="2"/>
  <c r="I201" i="2"/>
  <c r="H200" i="2"/>
  <c r="J201" i="2"/>
  <c r="F134" i="2"/>
  <c r="J142" i="2"/>
  <c r="G134" i="2"/>
  <c r="G120" i="2"/>
  <c r="I121" i="2"/>
  <c r="I120" i="2" s="1"/>
  <c r="F120" i="2"/>
  <c r="J121" i="2"/>
  <c r="J120" i="2" s="1"/>
  <c r="H100" i="2"/>
  <c r="G100" i="2"/>
  <c r="J85" i="2"/>
  <c r="I85" i="2"/>
  <c r="C100" i="2"/>
  <c r="H134" i="2"/>
  <c r="D134" i="2"/>
  <c r="G200" i="2"/>
  <c r="D75" i="2"/>
  <c r="D72" i="2" s="1"/>
  <c r="E75" i="2"/>
  <c r="E72" i="2" s="1"/>
  <c r="F75" i="2"/>
  <c r="G75" i="2"/>
  <c r="G72" i="2" s="1"/>
  <c r="H75" i="2"/>
  <c r="H72" i="2" s="1"/>
  <c r="I75" i="2"/>
  <c r="C75" i="2"/>
  <c r="C72" i="2" s="1"/>
  <c r="D67" i="2"/>
  <c r="D64" i="2" s="1"/>
  <c r="E67" i="2"/>
  <c r="E64" i="2" s="1"/>
  <c r="F67" i="2"/>
  <c r="F64" i="2" s="1"/>
  <c r="G67" i="2"/>
  <c r="G64" i="2" s="1"/>
  <c r="H67" i="2"/>
  <c r="H64" i="2" s="1"/>
  <c r="I67" i="2"/>
  <c r="J67" i="2"/>
  <c r="C67" i="2"/>
  <c r="C64" i="2" s="1"/>
  <c r="D34" i="2"/>
  <c r="E34" i="2"/>
  <c r="F34" i="2"/>
  <c r="G34" i="2"/>
  <c r="H34" i="2"/>
  <c r="I34" i="2"/>
  <c r="J34" i="2"/>
  <c r="C34" i="2"/>
  <c r="D27" i="2"/>
  <c r="E27" i="2"/>
  <c r="F27" i="2"/>
  <c r="G27" i="2"/>
  <c r="H27" i="2"/>
  <c r="I27" i="2"/>
  <c r="J27" i="2"/>
  <c r="C27" i="2"/>
  <c r="D30" i="2"/>
  <c r="E30" i="2"/>
  <c r="F30" i="2"/>
  <c r="G30" i="2"/>
  <c r="H30" i="2"/>
  <c r="I30" i="2"/>
  <c r="J30" i="2"/>
  <c r="C30" i="2"/>
  <c r="G26" i="2" l="1"/>
  <c r="I100" i="2"/>
  <c r="I200" i="2"/>
  <c r="J100" i="2"/>
  <c r="J200" i="2"/>
  <c r="J173" i="2"/>
  <c r="I134" i="2"/>
  <c r="J134" i="2"/>
  <c r="J64" i="2"/>
  <c r="C26" i="2"/>
  <c r="C249" i="2" s="1"/>
  <c r="I173" i="2"/>
  <c r="I72" i="2"/>
  <c r="I64" i="2"/>
  <c r="F72" i="2"/>
  <c r="J72" i="2" s="1"/>
  <c r="J75" i="2"/>
  <c r="D26" i="2"/>
  <c r="D249" i="2" s="1"/>
  <c r="G249" i="2"/>
  <c r="J26" i="2"/>
  <c r="F26" i="2"/>
  <c r="H26" i="2"/>
  <c r="H249" i="2" s="1"/>
  <c r="I26" i="2"/>
  <c r="E26" i="2"/>
  <c r="E249" i="2" s="1"/>
  <c r="F249" i="2" l="1"/>
  <c r="J249" i="2"/>
  <c r="I249" i="2"/>
</calcChain>
</file>

<file path=xl/sharedStrings.xml><?xml version="1.0" encoding="utf-8"?>
<sst xmlns="http://schemas.openxmlformats.org/spreadsheetml/2006/main" count="512" uniqueCount="496">
  <si>
    <t>Единица измерения: руб.</t>
  </si>
  <si>
    <t>Наименование показателя</t>
  </si>
  <si>
    <t>целевая статья (муниципальные программы)</t>
  </si>
  <si>
    <t>Федеральный бюджет</t>
  </si>
  <si>
    <t>Республиканский бюджет</t>
  </si>
  <si>
    <t>Местный бюджет</t>
  </si>
  <si>
    <t>Всего консолидированный бюджет</t>
  </si>
  <si>
    <t>план</t>
  </si>
  <si>
    <t>кассовый расход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</si>
  <si>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</si>
  <si>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</si>
  <si>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</si>
  <si>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</si>
  <si>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</si>
  <si>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</si>
  <si>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</si>
  <si>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</si>
  <si>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</si>
  <si>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</si>
  <si>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A100000000</t>
  </si>
  <si>
    <t>A110100000</t>
  </si>
  <si>
    <t>Мероприятия, направленные на развитие и модернизацию объектов коммунальной инфраструктуры</t>
  </si>
  <si>
    <t>A110175350</t>
  </si>
  <si>
    <t>A130100000</t>
  </si>
  <si>
    <t>A130175350</t>
  </si>
  <si>
    <t>Развитие водоснабжения в сельской местности</t>
  </si>
  <si>
    <t>A130175080</t>
  </si>
  <si>
    <t>Эксплуатация, техническое содержание и обслуживание сетей водопровода</t>
  </si>
  <si>
    <t>A130174870</t>
  </si>
  <si>
    <t>A140100000</t>
  </si>
  <si>
    <t>Обеспечение мероприятий по капитальному ремонту многоквартирных домов, находящихся в муниципальной собственности</t>
  </si>
  <si>
    <t>A140172770</t>
  </si>
  <si>
    <t>Осуществление функций по использованию муниципального жилищного фонда, содержание муниципального жилищного фонда, в том числе муниципальных нежилых помещений, не обремененных договорными обязательствами</t>
  </si>
  <si>
    <t>A140172950</t>
  </si>
  <si>
    <t>Проведение контрольных (надзорных) и профилактических мероприятий при осуществлении регионального государственного лицензионного контроля за осуществлением предпринимательской деятельности</t>
  </si>
  <si>
    <t>A140117740</t>
  </si>
  <si>
    <t>A200000000</t>
  </si>
  <si>
    <t>A220100000</t>
  </si>
  <si>
    <t>Обеспечение жильем молодых семей в рамках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</si>
  <si>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A2201L4970</t>
  </si>
  <si>
    <t>Реализация полномочий по обеспечению жильем молодых семей</t>
  </si>
  <si>
    <t>A2201S4970</t>
  </si>
  <si>
    <t>A220200000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</si>
  <si>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</si>
  <si>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A22021A820</t>
  </si>
  <si>
    <t>A230100000</t>
  </si>
  <si>
    <t>Расселение аварийного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</t>
  </si>
  <si>
    <t>A230178320</t>
  </si>
  <si>
    <t>A240100000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</si>
  <si>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</si>
  <si>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A240112940</t>
  </si>
  <si>
    <t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</si>
  <si>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A240112980</t>
  </si>
  <si>
    <t>A300000000</t>
  </si>
  <si>
    <t>A340100000</t>
  </si>
  <si>
    <t>Материально-техническое обеспечение деятельности народных дружинников</t>
  </si>
  <si>
    <t>A340170390</t>
  </si>
  <si>
    <t>Материальное стимулирование деятельности народных дружинников</t>
  </si>
  <si>
    <t>A340170380</t>
  </si>
  <si>
    <t>Создание безопасной обстановки на улицах и в других общественных местах, в том числе путем внедрения современных технических средств охраны правопорядка</t>
  </si>
  <si>
    <t>A340172520</t>
  </si>
  <si>
    <t>A340200000</t>
  </si>
  <si>
    <t>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</si>
  <si>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A340272550</t>
  </si>
  <si>
    <t>A340300000</t>
  </si>
  <si>
    <t>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</si>
  <si>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A340376280</t>
  </si>
  <si>
    <t>A340400000</t>
  </si>
  <si>
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</si>
  <si>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A340472560</t>
  </si>
  <si>
    <t>A340500000</t>
  </si>
  <si>
    <t>Обеспечение деятельности административных комиссий для рассмотрения дел об административных правонарушениях</t>
  </si>
  <si>
    <t>A340513800</t>
  </si>
  <si>
    <t>A340600000</t>
  </si>
  <si>
    <t>Комплексные меры противодействия злоупотреблению наркотическими средствами и их незаконному обороту</t>
  </si>
  <si>
    <t>A340672630</t>
  </si>
  <si>
    <t>A340700000</t>
  </si>
  <si>
    <t>Мероприятия, направленные на снижение количества преступлений, совершаемых несовершеннолетними гражданами</t>
  </si>
  <si>
    <t>A340779930</t>
  </si>
  <si>
    <t>Создание комиссий по делам несовершеннолетних и защите их прав и организация деятельности таких комиссий</t>
  </si>
  <si>
    <t>A340711980</t>
  </si>
  <si>
    <t>A400000000</t>
  </si>
  <si>
    <t>A420200000</t>
  </si>
  <si>
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</si>
  <si>
    <t>A420273610</t>
  </si>
  <si>
    <t>A440100000</t>
  </si>
  <si>
    <t>A440173610</t>
  </si>
  <si>
    <t>Обеспечение гарантий прав на муниципальное имущество, в том числе на землю, и защита прав и законных интересов собственников, землепользователей, землевладельцев и арендаторов земельных участков</t>
  </si>
  <si>
    <t>A440173620</t>
  </si>
  <si>
    <t>A440200000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</si>
  <si>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</si>
  <si>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A440277590</t>
  </si>
  <si>
    <t>Проведение кадастровых работ в отношении объектов капитального строительства, находящихся в муниципальной собственности, и внесение сведений в Единый государственный реестр недвижимости</t>
  </si>
  <si>
    <t>A440273570</t>
  </si>
  <si>
    <t>A500000000</t>
  </si>
  <si>
    <t>A51И400000</t>
  </si>
  <si>
    <t>Реализация программ формирования современной городской среды</t>
  </si>
  <si>
    <t>A51И455550</t>
  </si>
  <si>
    <t>A530100000</t>
  </si>
  <si>
    <t>Реализация инициативных проектов на территории городских округов Чувашской Республики</t>
  </si>
  <si>
    <t>A5301S6570</t>
  </si>
  <si>
    <t>Реализация инициативных проектов на территории городских округов Чувашской Республики за счет средств Дорожного фонда Чувашской Республики</t>
  </si>
  <si>
    <t>A53019Д100</t>
  </si>
  <si>
    <t>Реализация мероприятий по благоустройству территории</t>
  </si>
  <si>
    <t>A530177420</t>
  </si>
  <si>
    <t>Уличное освещение</t>
  </si>
  <si>
    <t>A530177400</t>
  </si>
  <si>
    <t>A600000000</t>
  </si>
  <si>
    <t>A620100000</t>
  </si>
  <si>
    <t>Улучшение жилищных условий граждан, проживающих на сельских территориях, в рамках обеспечения комплексного развития сельских территорий</t>
  </si>
  <si>
    <t>A6201L5764</t>
  </si>
  <si>
    <t>A620400000</t>
  </si>
  <si>
    <t>Реализация инициативных проектов на территории муниципальных округов Чувашской Республики</t>
  </si>
  <si>
    <t>A6204S6571</t>
  </si>
  <si>
    <t>Реализация инициативных проектов на территории муниципальных округов Чувашской Республики за счет средств Дорожного фонда Чувашской Республики</t>
  </si>
  <si>
    <t>A62049Д110</t>
  </si>
  <si>
    <t>A800000000</t>
  </si>
  <si>
    <t>A840100000</t>
  </si>
  <si>
    <t>Поддержка талантливой и одаренной молодежи</t>
  </si>
  <si>
    <t>A840172130</t>
  </si>
  <si>
    <t>A840200000</t>
  </si>
  <si>
    <t>Организация и проведение мероприятий, направленных на патриотическое воспитание и допризывную подготовку молодежи</t>
  </si>
  <si>
    <t>A840272150</t>
  </si>
  <si>
    <t>Организация мероприятий по вовлечению молодежи в социальную практику</t>
  </si>
  <si>
    <t>A840272120</t>
  </si>
  <si>
    <t>Проведение мероприятий в области образования для детей и молодежи</t>
  </si>
  <si>
    <t>A840271850</t>
  </si>
  <si>
    <t>Ц300000000</t>
  </si>
  <si>
    <t>Ц340100000</t>
  </si>
  <si>
    <t>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граждан Российской Федерации, заключивших контакт о добровольном содействии в выполнении задач, возложенных на Вооруженные силы Российской Федерации, родившихся и (или) проживавших на территории Чувашской Республики,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</si>
  <si>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>Ц34012257П</t>
  </si>
  <si>
    <t>Выплаты пенсии за выслугу лет муниципальным служащим</t>
  </si>
  <si>
    <t>Ц340170520</t>
  </si>
  <si>
    <t>Иные межбюджетные трансферты на поощрение работников органов местного самоуправления муниципальных образований Чувашской Республики</t>
  </si>
  <si>
    <t>Ц34012036П</t>
  </si>
  <si>
    <t>Обеспечение мер социальной поддержки отдельных категорий граждан по оплате жилищно-коммунальных услуг за счет средств республиканского бюджета Чувашской Республики</t>
  </si>
  <si>
    <t>Ц340110550</t>
  </si>
  <si>
    <t>Ц340200000</t>
  </si>
  <si>
    <t>Мероприятия по поддержке социально ориентированных некоммерческих организаций</t>
  </si>
  <si>
    <t>Ц340277850</t>
  </si>
  <si>
    <t>Ц340300000</t>
  </si>
  <si>
    <t>Осуществление государственных полномочий Чувашской Республики по организации и осуществлению деятельности по опеке и попечительству</t>
  </si>
  <si>
    <t>Ц340311990</t>
  </si>
  <si>
    <t>Ц400000000</t>
  </si>
  <si>
    <t>Ц420200000</t>
  </si>
  <si>
    <t>Государственная поддержка лучших работников муниципальных учреждений культуры и лучших муниципальных учреждений культуры в рамках поддержки отрасли культуры</t>
  </si>
  <si>
    <t>Ц4202L5194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</si>
  <si>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</si>
  <si>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Ц4202L4670</t>
  </si>
  <si>
    <t>Ц430100000</t>
  </si>
  <si>
    <t>Капитальный ремонт муниципальных учреждений культуры клубного типа</t>
  </si>
  <si>
    <t>Ц430172350</t>
  </si>
  <si>
    <t>Ц440200000</t>
  </si>
  <si>
    <t>Обеспечение деятельности муниципальных учреждений культурно-досугового типа и народного творчества</t>
  </si>
  <si>
    <t>Ц44027A390</t>
  </si>
  <si>
    <t>Ц440300000</t>
  </si>
  <si>
    <t>Обеспечение деятельности муниципальных архивных учреждений</t>
  </si>
  <si>
    <t>Ц440340750</t>
  </si>
  <si>
    <t>Обеспечение деятельности муниципальных библиотек</t>
  </si>
  <si>
    <t>Ц44034A410</t>
  </si>
  <si>
    <t>Обеспечение деятельности муниципальных музеев</t>
  </si>
  <si>
    <t>Ц440370760</t>
  </si>
  <si>
    <t>Ц440400000</t>
  </si>
  <si>
    <t>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№ 597 "О мероприятиях по реализации государственной социальной политики"</t>
  </si>
  <si>
    <t>Ц4404S6340</t>
  </si>
  <si>
    <t>Укрепление материально-технической базы муниципальных библиотек</t>
  </si>
  <si>
    <t>Ц4404S9830</t>
  </si>
  <si>
    <t>Укрепление материально-технической базы муниципальных учреждений культурно-досугового типа</t>
  </si>
  <si>
    <t>Ц4404S5340</t>
  </si>
  <si>
    <t>Ц440500000</t>
  </si>
  <si>
    <t>Организация и проведение фестивалей, конкурсов, торжественных вечеров, концертов и иных зрелищных мероприятий</t>
  </si>
  <si>
    <t>Ц440571060</t>
  </si>
  <si>
    <t>Ц440700000</t>
  </si>
  <si>
    <t>Обеспечение функций муниципальных органов</t>
  </si>
  <si>
    <t>Ц440700200</t>
  </si>
  <si>
    <t>Ц500000000</t>
  </si>
  <si>
    <t>Ц520100000</t>
  </si>
  <si>
    <t>Укрепление материально-технической базы муниципальных спортивных школ</t>
  </si>
  <si>
    <t>Ц520170350</t>
  </si>
  <si>
    <t>Укрепление материально-технической базы муниципальных учреждений в сфере физической культуры и спорта</t>
  </si>
  <si>
    <t>Ц5201S9820</t>
  </si>
  <si>
    <t>Ц540100000</t>
  </si>
  <si>
    <t>Обеспечение деятельности муниципальных спортивных школ</t>
  </si>
  <si>
    <t>Ц540170340</t>
  </si>
  <si>
    <t>Ц540200000</t>
  </si>
  <si>
    <t>Организация и проведение официальных физкультурных мероприятий</t>
  </si>
  <si>
    <t>Ц540271390</t>
  </si>
  <si>
    <t>Ц600000000</t>
  </si>
  <si>
    <t>Ц640100000</t>
  </si>
  <si>
    <t>Организация временного трудоустройства безработных граждан, испытывающих трудности в поиске работы</t>
  </si>
  <si>
    <t>Ц640172270</t>
  </si>
  <si>
    <t>Организация временного трудоустройства несовершеннолетних граждан в возрасте от 14 до 18 лет в свободное от учебы время</t>
  </si>
  <si>
    <t>Ц640172260</t>
  </si>
  <si>
    <t>Ц640200000</t>
  </si>
  <si>
    <t>Реализация государственной политики в сфере охраны труда</t>
  </si>
  <si>
    <t>Ц640212440</t>
  </si>
  <si>
    <t>Ц700000000</t>
  </si>
  <si>
    <t>Ц71Ю600000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</si>
  <si>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</si>
  <si>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Ц71Ю650500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</si>
  <si>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</si>
  <si>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Ц71Ю651790</t>
  </si>
  <si>
    <t>Ц730100000</t>
  </si>
  <si>
    <t>Укрепление материально-технической базы муниципальных образовательных организаций</t>
  </si>
  <si>
    <t>Ц730171660</t>
  </si>
  <si>
    <t>Укрепление материально-технической базы муниципальных образовательных организаций за счет средств республиканского бюджета Чувашской Республики</t>
  </si>
  <si>
    <t>Ц7301S1660</t>
  </si>
  <si>
    <t>Ц740100000</t>
  </si>
  <si>
    <t>Обеспечение деятельности  (оказание услуг) муниципальных учреждений</t>
  </si>
  <si>
    <t>Ц740100600</t>
  </si>
  <si>
    <t>Обеспечение деятельности детских дошкольных образовательных организаций</t>
  </si>
  <si>
    <t>Ц740170670</t>
  </si>
  <si>
    <t>Обеспечение деятельности муниципальных общеобразовательных организаций</t>
  </si>
  <si>
    <t>Ц740170550</t>
  </si>
  <si>
    <t>Обеспечение деятельности муниципальных организаций дополнительного образования</t>
  </si>
  <si>
    <t>Ц740170560</t>
  </si>
  <si>
    <t>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№ 761 "О Национальной стратегии действий в интересах детей на 2012 - 2017 годы"</t>
  </si>
  <si>
    <t>Ц7401S6360</t>
  </si>
  <si>
    <t>Персонифицированное финансирование дополнительного образования детей</t>
  </si>
  <si>
    <t>Ц740175150</t>
  </si>
  <si>
    <t>Ц740200000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</si>
  <si>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</si>
  <si>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Ц740212000</t>
  </si>
  <si>
    <t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</si>
  <si>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Ц740212010</t>
  </si>
  <si>
    <t>Ц740300000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</si>
  <si>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</si>
  <si>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Ц740353030</t>
  </si>
  <si>
    <t>Ц740400000</t>
  </si>
  <si>
    <t>Ц740472130</t>
  </si>
  <si>
    <t>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</si>
  <si>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Ц74042030П</t>
  </si>
  <si>
    <t>Ц740500000</t>
  </si>
  <si>
    <t>Организация отдыха детей в загородных, пришкольных и других лагерях</t>
  </si>
  <si>
    <t>Ц740572140</t>
  </si>
  <si>
    <t>Приобретение путевок в детские оздоровительные лагеря</t>
  </si>
  <si>
    <t>Ц740572170</t>
  </si>
  <si>
    <t>Ц740600000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</si>
  <si>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</si>
  <si>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Ц7406S1560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</si>
  <si>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</si>
  <si>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Ц74062029П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</si>
  <si>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</si>
  <si>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Ц7406L3040</t>
  </si>
  <si>
    <t>Организация льготного питания для отдельных категорий учащихся в муниципальных общеобразовательных организациях</t>
  </si>
  <si>
    <t>Ц740674540</t>
  </si>
  <si>
    <t>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</si>
  <si>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Ц740612040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</si>
  <si>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</si>
  <si>
    <t>Ц740674550</t>
  </si>
  <si>
    <t>Ц740700000</t>
  </si>
  <si>
    <t>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</si>
  <si>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Ц740712060</t>
  </si>
  <si>
    <t>Ц740700200</t>
  </si>
  <si>
    <t>Ц740711990</t>
  </si>
  <si>
    <t>Ц800000000</t>
  </si>
  <si>
    <t>Ц830100000</t>
  </si>
  <si>
    <t>Модернизация и обслуживание ранее установленных сегментов аппаратно-программного комплекса "Безопасный город", в том числе систем видеонаблюдения и видеофиксации преступлений и административных правонарушений</t>
  </si>
  <si>
    <t>Ц830176252</t>
  </si>
  <si>
    <t>Реализация мероприятий по функционированию и развитию сегментов региональной интеграционной системы уличного видеонаблюдения, видеоаналитики в муниципальных образованиях Чувашской Республики</t>
  </si>
  <si>
    <t>Ц8301S7140</t>
  </si>
  <si>
    <t>Ц830200000</t>
  </si>
  <si>
    <t>Модернизация и обслуживание ранее установленных сегментов аппаратно-программного комплекса "Безопасное муниципальное образование", в том числе систем видеонаблюдения и видеофиксации преступлений и административных правонарушений</t>
  </si>
  <si>
    <t>Ц830276251</t>
  </si>
  <si>
    <t>Модернизация и развитие автоматизированной системы централизованного оповещения</t>
  </si>
  <si>
    <t>Ц830276330</t>
  </si>
  <si>
    <t>Совершенствование региональной автоматизированной системы централизованного оповещения органов управления и населения Чувашской Республики</t>
  </si>
  <si>
    <t>Ц8302S1130</t>
  </si>
  <si>
    <t>Ц840100000</t>
  </si>
  <si>
    <t>Выполнение мероприятий по обеспечению пожарной безопасности на территории муниципальных и городских округов</t>
  </si>
  <si>
    <t>Ц840170940</t>
  </si>
  <si>
    <t>Мероприятия по обеспечению пожарной безопасности муниципальных объектов</t>
  </si>
  <si>
    <t>Ц840170280</t>
  </si>
  <si>
    <t>Обеспечение деятельности муниципальных учреждений, реализующих мероприятия по обеспечению безопасности и защиты населения и территорий Чувашской Республики от чрезвычайных ситуаций</t>
  </si>
  <si>
    <t>Ц840170030</t>
  </si>
  <si>
    <t>Приобретение (изготовление) информационных материалов</t>
  </si>
  <si>
    <t>Ц840176030</t>
  </si>
  <si>
    <t>Содержание и развитие единой дежурно-диспетчерской службы (ЕДДС)</t>
  </si>
  <si>
    <t>Ц840176320</t>
  </si>
  <si>
    <t>Ц840200000</t>
  </si>
  <si>
    <t>Организация работы по добровольной сдаче на возмездной (компенсационной) основе органам внутренних дел незарегистрированных предметов вооружения, боеприпасов, взрывчатых веществ и взрывных устройств, незаконно хранящихся у населения</t>
  </si>
  <si>
    <t>Ц840270340</t>
  </si>
  <si>
    <t>Подготовка должностных лиц и специалистов к исполнению функций и полномочий в области ГО, защиты населения от опасностей, возникающих при военных конфликтах или вследствие этих конфликтов, а также при ЧС</t>
  </si>
  <si>
    <t>Ц840277530</t>
  </si>
  <si>
    <t>Приобретение антитеррористического и досмотрового оборудования</t>
  </si>
  <si>
    <t>Ц840272620</t>
  </si>
  <si>
    <t>Ц900000000</t>
  </si>
  <si>
    <t>Ц920100000</t>
  </si>
  <si>
    <t>Субсидии на подготовку проектов межевания земельных участков и на проведение кадастровых работ</t>
  </si>
  <si>
    <t>Ц9201L5990</t>
  </si>
  <si>
    <t>Ц930100000</t>
  </si>
  <si>
    <t>Реализация комплекса мероприятий по борьбе с распространением борщевика Сосновского на территории Чувашской Республики за счет средств республиканского бюджета Чувашской Республики</t>
  </si>
  <si>
    <t>Ц9301S6810</t>
  </si>
  <si>
    <t>Ц940200000</t>
  </si>
  <si>
    <t>Проведение противоэпизоотических мероприятий</t>
  </si>
  <si>
    <t>Ц940277440</t>
  </si>
  <si>
    <t>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</si>
  <si>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Ц940212750</t>
  </si>
  <si>
    <t>Ч200000000</t>
  </si>
  <si>
    <t>Ч230100000</t>
  </si>
  <si>
    <t>Капитальный ремонт и ремонт автомобильных дорог общего пользования местного значения</t>
  </si>
  <si>
    <t>Ч23019Д060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</si>
  <si>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</si>
  <si>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Ч23019Д061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</si>
  <si>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</si>
  <si>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Ч23019Д210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</si>
  <si>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  в рамках выполнения мероприятий за счет средств местного бюджета</t>
  </si>
  <si>
    <t>Ч23019Д211</t>
  </si>
  <si>
    <t>Пропаганда безопасности дорожного движения и культуры поведения участников дорожного движения</t>
  </si>
  <si>
    <t>Ч230175070</t>
  </si>
  <si>
    <t>Содержание автомобильных дорог общего пользования местного значения</t>
  </si>
  <si>
    <t>Ч23019Д070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</si>
  <si>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</si>
  <si>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Ч23019Д071</t>
  </si>
  <si>
    <t>Строительство, содержание, модернизация и ремонт технических средств организации дорожного движения в рамках выполнения мероприятий за счет средств местного бюджета</t>
  </si>
  <si>
    <t>Ч23019Д831</t>
  </si>
  <si>
    <t>Ч240100000</t>
  </si>
  <si>
    <t>Организация перевозок пассажиров автомобильным транспортом по муниципальным маршрутам регулярных перевозок по регулируемым тарифам</t>
  </si>
  <si>
    <t>Ч2401S6980</t>
  </si>
  <si>
    <t>Ч300000000</t>
  </si>
  <si>
    <t>Ч340100000</t>
  </si>
  <si>
    <t>Организация работ по ликвидации накопленного вреда окружающей среде</t>
  </si>
  <si>
    <t>Ч34017330Э</t>
  </si>
  <si>
    <t>Организация экологических мероприятий</t>
  </si>
  <si>
    <t>Ч34017935Э</t>
  </si>
  <si>
    <t>Ч400000000</t>
  </si>
  <si>
    <t>Ч440100000</t>
  </si>
  <si>
    <t>Осуществление первичного воинского учета органами местного самоуправления муниципальных округов</t>
  </si>
  <si>
    <t>Ч440151180</t>
  </si>
  <si>
    <t>Прочие выплаты по обязательствам муниципального образования Чувашской Республики</t>
  </si>
  <si>
    <t>Ч440173450</t>
  </si>
  <si>
    <t>Реализация вопросов местного значения в сфере образования, культуры и физической культуры и спорта</t>
  </si>
  <si>
    <t>Ч4401SA720</t>
  </si>
  <si>
    <t>Резервный фонд администрации муниципального образования Чувашской Республики</t>
  </si>
  <si>
    <t>Ч440173430</t>
  </si>
  <si>
    <t>Частичная компенсация дополнительных расходов на повышение оплаты труда отдельных категорий работников в связи с увеличением минимального размера оплаты труда</t>
  </si>
  <si>
    <t>Ч440136530</t>
  </si>
  <si>
    <t>Ч440200000</t>
  </si>
  <si>
    <t>Процентные платежи по муниципальному долгу</t>
  </si>
  <si>
    <t>Ч440273490</t>
  </si>
  <si>
    <t>Ч440300000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</si>
  <si>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 муниципальных образований</t>
  </si>
  <si>
    <t>Ч440340700</t>
  </si>
  <si>
    <t>Ч440300200</t>
  </si>
  <si>
    <t>Ч500000000</t>
  </si>
  <si>
    <t>Ч540100000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</si>
  <si>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</si>
  <si>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Ч540151200</t>
  </si>
  <si>
    <t>Ч540200000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</si>
  <si>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</t>
  </si>
  <si>
    <t>Ч540259300</t>
  </si>
  <si>
    <t>Ч540400000</t>
  </si>
  <si>
    <t>Переподготовка и повышение квалификации кадров для муниципальной службы</t>
  </si>
  <si>
    <t>Ч540473710</t>
  </si>
  <si>
    <t>Членские взносы в Ассоциации, Союзы, Советы муниципальных образований</t>
  </si>
  <si>
    <t>Ч540474640</t>
  </si>
  <si>
    <t>Ч540500000</t>
  </si>
  <si>
    <t>Обеспечение деятельности (оказание услуг) муниципальных учреждений</t>
  </si>
  <si>
    <t>Ч540500600</t>
  </si>
  <si>
    <t>Ч540500200</t>
  </si>
  <si>
    <t>Поощрение органов местного самоуправления муниципальных образований Чувашской Республики</t>
  </si>
  <si>
    <t>Ч54052038П</t>
  </si>
  <si>
    <t>Ч540573450</t>
  </si>
  <si>
    <t>Итого:</t>
  </si>
  <si>
    <t>Муниципальная программа "Модернизация и развитие сферы жилищно-коммунального хозяйства"</t>
  </si>
  <si>
    <t>Комплекс процессных мероприятий "Улучшение условий проживания граждан в многоквартирных домах"</t>
  </si>
  <si>
    <t>Муниципальный ведомственный проект "Обеспечение качества жилищно-коммунальных услуг"</t>
  </si>
  <si>
    <t>Муниципальная программа "Обеспечение граждан доступным и комфортным жильем"</t>
  </si>
  <si>
    <t>Муниципальный проект "Обеспечение жильем молодых семей"</t>
  </si>
  <si>
    <t>Муниципальный проект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</si>
  <si>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Муниципальный ведомственный проект "Улучшение жилищных условий отдельных категорий граждан"</t>
  </si>
  <si>
    <t>Комплекс процессных мероприятий "Обеспечение жильем отдельных категорий граждан"</t>
  </si>
  <si>
    <t>Муниципальная программа "Обеспечение общественного порядка и противодействие преступности"</t>
  </si>
  <si>
    <t>Комплекс процессных мероприятий "Развитие многоуровневой системы профилактики правонарушений"</t>
  </si>
  <si>
    <t>Комплекс процессных мероприятий "Профилактика и предупреждение рецидивной преступности, социальная адаптация и социальная реабилитация лиц, освободившихся из учреждений, исполняющих наказания в виде принудительных работ или лишения свободы, и лиц, осужденных к уголовным наказаниям, не связанным с лишением свободы"</t>
  </si>
  <si>
    <t>Комплекс процессных мероприятий "Профилактика и предупреждение бытовой преступности, а также преступлений, совершенных в состоянии алкогольного опьянения"</t>
  </si>
  <si>
    <t>Комплекс процессных мероприятий "Информационно-методическое обеспечение профилактики правонарушений и повышение уровня правовой культуры населения"</t>
  </si>
  <si>
    <t>Комплекс процессных мероприятий "Обеспечение деятельности административных комиссий для рассмотрения дел об административных правонарушениях"</t>
  </si>
  <si>
    <t>Комплекс процессных мероприятий "Совершенствование системы мер по сокращению спроса на наркотики"</t>
  </si>
  <si>
    <t>Комплекс процессных мероприятий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</t>
  </si>
  <si>
    <t>Муниципальная программа  "Развитие земельных и имущественных отношений"</t>
  </si>
  <si>
    <t>Комплекс процессных мероприятий "Эффективное управление и распоряжение муниципальным имуществом"</t>
  </si>
  <si>
    <t>Комплекс процессных мероприятий "Создание условий для максимального вовлечения в хозяйственный оборот муниципального имущества, в том числе земельных участков"</t>
  </si>
  <si>
    <t>Муниципальная программа "Формирование современной городской среды на территории муниципального образования"</t>
  </si>
  <si>
    <t>Региональный проект "Формирование комфортной городской среды"</t>
  </si>
  <si>
    <t>Муниципальный ведомственный проект  "Реализация мероприятий по благоустройству муниципального образования"</t>
  </si>
  <si>
    <t>Муниципальная программа "Комплексное развитие сельских территорий"</t>
  </si>
  <si>
    <t>Муниципальный проект "Развитие жилищного строительства на сельских территориях и повышение уровня благоустройства домовладений"</t>
  </si>
  <si>
    <t>Муниципальный проект "Благоустройство сельских территорий"</t>
  </si>
  <si>
    <t>Муниципальная программа "Молодежь"</t>
  </si>
  <si>
    <t>Комплекс процессных мероприятий "Развитие потенциала молодежи"</t>
  </si>
  <si>
    <t>Комплекс процессных мероприятий "Патриотическое воспитание и допризывная подготовка молодежи Чувашской Республики"</t>
  </si>
  <si>
    <t>Муниципальная программа  "Социальная поддержка граждан"</t>
  </si>
  <si>
    <t>Комплекс процессных мероприятий "Предоставление мер социальной поддержки отдельным категориям граждан"</t>
  </si>
  <si>
    <t>Комплекс процессных мероприятий "Поддержка социально ориентированных некоммерческих организаций"</t>
  </si>
  <si>
    <t>Комплекс процессных мероприятий "Обеспечение реализации муниципальной программы "Социальная поддержка граждан"</t>
  </si>
  <si>
    <t>Муниципальная программа "Развитие культуры"</t>
  </si>
  <si>
    <t>Муниципальный проект "Развитие искусства и творчества"</t>
  </si>
  <si>
    <t>Муниципальный ведомственный проект "Строительство (реконструкция) и модернизация государственных и муниципальных учреждений в сфере культуры, искусства и архивного дела"</t>
  </si>
  <si>
    <t>Комплекс процессных мероприятий "Искусство"</t>
  </si>
  <si>
    <t>Комплекс процессных мероприятий "Наследие"</t>
  </si>
  <si>
    <t>Комплекс процессных мероприятий "Создание условий для развития искусства и творчества"</t>
  </si>
  <si>
    <t>Комплекс процессных мероприятий "Проведение мероприятий в сфере культуры, искусства, детского и юношеского творчества и архивного дела"</t>
  </si>
  <si>
    <t>Комплекс процессных мероприятий "Обеспечение реализации муниципальной программы "Развитие культуры"</t>
  </si>
  <si>
    <t>Муниципальная программа "Развитие физической культуры и спорта"</t>
  </si>
  <si>
    <t>Муниципальный проект "Развитие физической культуры и массового спорта, системы подготовки спортивного резерва"</t>
  </si>
  <si>
    <t>Комплекс процессных мероприятий "Развитие спорта высших достижений и системы подготовки спортивного резерва"</t>
  </si>
  <si>
    <t>Комплекс процессных мероприятий "Физкультурно-оздоровительная и спортивно-массовая работа с населением"</t>
  </si>
  <si>
    <t>Муниципальная программа "Содействие занятости населения"</t>
  </si>
  <si>
    <t>Комплекс процессных мероприятий "Активная политика занятости и социальная поддержка безработных граждан"</t>
  </si>
  <si>
    <t>Комплекс процессных мероприятий "Безопасный труд"</t>
  </si>
  <si>
    <t>Муниципальная программа "Развитие образования"</t>
  </si>
  <si>
    <t>Муниципальный ведомственный проект "Реализация мер, направленных на развитие образовательных организаций"</t>
  </si>
  <si>
    <t>Комплекс процессных мероприятий "Обеспечение деятельности организаций в сфере образования"</t>
  </si>
  <si>
    <t>Комплекс процессных мероприятий "Финансовое обеспечение получения дошкольного образования, начального общего, основного общего и среднего общего образования, среднего профессионального образования"</t>
  </si>
  <si>
    <t>Комплекс процессных мероприятий "Реализация проектов и мероприятий по инновационному развитию системы образования"</t>
  </si>
  <si>
    <t>Комплекс процессных мероприятий "Стипендии, гранты, премии и денежные поощрения"</t>
  </si>
  <si>
    <t>Комплекс процессных мероприятий "Модернизация системы воспитания детей"</t>
  </si>
  <si>
    <t>Комплекс процессных мероприятий "Меры социальной поддержки"</t>
  </si>
  <si>
    <t>Комплекс процессных мероприятий "Обеспечение реализации муниципальной программы "Развитие образования"</t>
  </si>
  <si>
    <t>Муниципальная программа "Повышение безопасности жизнедеятельности населения и территорий"</t>
  </si>
  <si>
    <t>Муниципальный ведомственный проект "Построение (развитие) аппаратно-программного комплекса "Безопасный город"</t>
  </si>
  <si>
    <t>Муниципальный ведомственный проект "Совершенствование функционирования органов управления территориальной подсистемы Чувашской Республики единой государственной системы предупреждения и ликвидации чрезвычайных ситуаций, систем оповещения и информирования населения"</t>
  </si>
  <si>
    <t>Комплекс процессных мероприятий "Защита населения и территории от чрезвычайных ситуаций, обеспечение пожарной безопасности и безопасности людей на водных объектах"</t>
  </si>
  <si>
    <t>Комплекс процессных мероприятий "Профилактика терроризма и экстремистской деятельности"</t>
  </si>
  <si>
    <t>Муниципальная программа "Развитие сельского хозяйства и регулирование рынка сельскохозяйственной продукции, сырья и продовольствия"</t>
  </si>
  <si>
    <t>Муниципальный проект "Вовлечение в оборот и комплексная мелиорация земель сельскохозяйственного назначения"</t>
  </si>
  <si>
    <t>Муниципальный ведомственный проект "Борьба с распространением борщевика Сосновского"</t>
  </si>
  <si>
    <t>Комплекс процессных мероприятий "Обеспечение эпизоотического благополучия на территории муниципального образования"</t>
  </si>
  <si>
    <t>Муниципальная программа "Развитие транспортной системы"</t>
  </si>
  <si>
    <t>Муниципальный ведомственный проект "Развитие автомобильных дорог общего пользования местного значения"</t>
  </si>
  <si>
    <t>Комплекс процессных мероприятий "Развитие автомобильного и городского транспорта"</t>
  </si>
  <si>
    <t>Муниципальная программа "Развитие потенциала природно-сырьевых ресурсов и обеспечение экологической безопасности"</t>
  </si>
  <si>
    <t>Комплекс процессных мероприятий "Обеспечение экологической безопасности на территории муниципального образования"</t>
  </si>
  <si>
    <t>Муниципальная программа "Управление муниципальными финансами и муниципальным долгом"</t>
  </si>
  <si>
    <t>Комплекс процессных мероприятий "Организация и управление бюджетным процессом и повышение его открытости"</t>
  </si>
  <si>
    <t>Комплекс процессных мероприятий "Управление муниципальным долгом муниципального образования"</t>
  </si>
  <si>
    <t>Комплекс процессных мероприятий "Обеспечение реализации муниципальной программы  "Управление муниципальными финансами и муниципальным долгом"</t>
  </si>
  <si>
    <t>Муниципальная программа "Развитие потенциала муниципального управления"</t>
  </si>
  <si>
    <t>Комплекс процессных мероприятий "Обеспечение деятельности мировых судей Чувашской Республики в целях реализации прав, свобод и законных интересов граждан и юридических лиц"</t>
  </si>
  <si>
    <t>Комплекс процессных мероприятий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</si>
  <si>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Комплекс процессных мероприятий "Создание эффективной системы муниципального управления"</t>
  </si>
  <si>
    <t>Комплекс процессных мероприятий "Обеспечение реализации муниципальной программы "Развитие потенциала муниципального управления"</t>
  </si>
  <si>
    <t>Муниципальный ведомственный проект "Обеспечение деятельности организаций в сфере образования"</t>
  </si>
  <si>
    <t>Комплекс процессных мероприятий "Эффективное управление муниципальным имуществом"</t>
  </si>
  <si>
    <t>Ц340170510</t>
  </si>
  <si>
    <t>Ц340172570</t>
  </si>
  <si>
    <t>Ц340178070</t>
  </si>
  <si>
    <t>Ч540473790</t>
  </si>
  <si>
    <t>Ч900000000</t>
  </si>
  <si>
    <t>Ч910100000</t>
  </si>
  <si>
    <t>Ч910173030</t>
  </si>
  <si>
    <t>Ч910173040</t>
  </si>
  <si>
    <t>Муниципальная программа "Развитие строительного комплекса и архитектуры"</t>
  </si>
  <si>
    <t>Основное мероприятие "Основное развитие территорий Чувашской Республики, в том числе городских округов, сельских и городских поселений, в виде территориального планирования, градостроительного зонирования, планировки территории, архитектурно-строительного проектирования"</t>
  </si>
  <si>
    <t>Разработка схем территориального планирования муниципальных районов, генеральных планов поселений, генеральных планов городских округов, а также проектов планировки территории</t>
  </si>
  <si>
    <t>Разработка местных нормативов градостроительного проектирования, градостроительства, планировки и застройки территории</t>
  </si>
  <si>
    <t>Оказание материальной помощи отдельным категориям граждан</t>
  </si>
  <si>
    <t>Организация мероприятий, связанных с захоронением военнослужащих, лиц, являющихся участниками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области, родившихся и (или) проживавших на территории муниципальных округов (городских округов) Чувашской Республики</t>
  </si>
  <si>
    <t>Оказание социальной помощи в натуральном виде путем предоставления твердого топлива гражданам, учавствующим в специальной военной операции, а также членам их семей, проживающим на территории муниципальных округов</t>
  </si>
  <si>
    <t>Исполнение муниципальных программ по Алатырскому муниципальному округу Чувашской Республики</t>
  </si>
  <si>
    <t>A110400000</t>
  </si>
  <si>
    <t>A110423060</t>
  </si>
  <si>
    <t>Установка узлов учета холодной воды на всех этапах подачи воды и объектах потребителей системы холодного водоснабжения г. Алатырь Чувашской Республики</t>
  </si>
  <si>
    <t>A130125120</t>
  </si>
  <si>
    <t>Приобретение коммунальной техники и оборудования для нужд муниципальных округов и городских округов Чувашской Республики</t>
  </si>
  <si>
    <t>A130200000</t>
  </si>
  <si>
    <t>A130225060</t>
  </si>
  <si>
    <t>Обеспечение устойчивого водоснабжения населения г. Алатыря и предотвращение угрозы возникновения чрезвычайной ситуации, связанной с падением уровня воды в реке Сура в районе водозаборного ковша в с. Стемасы Алатырского муниципального округа Чувашской Республики</t>
  </si>
  <si>
    <t>Муниципальный ведомственный проект "Водоснабжение, водоотведение и очистка сточных вод"</t>
  </si>
  <si>
    <t>Ц740476830</t>
  </si>
  <si>
    <t>Выплата ежемесячной стипендии гражданам, обучающимся по договорам о целевом обучении по очной, очно-заочной форме обучения по педагогическому направлению в образовательных учреждениях среднего профессионального и высшего образования</t>
  </si>
  <si>
    <t>Ц8302S4420</t>
  </si>
  <si>
    <t>Установка автономных дымовых пожарных извещателей в местах проживания отдельных категорий граждан</t>
  </si>
  <si>
    <t>Ч440355491</t>
  </si>
  <si>
    <t>Поощрение региональной и муниципальных управленческих команд Чувашской Республики за счет средств дотации (гранта) за достижение значений (уровней) показателей для оценки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</t>
  </si>
  <si>
    <t>Организация и проведение выборов в законодательные (представительные) органы муниципального образования</t>
  </si>
  <si>
    <t>по состоянию на 31 декабря 2025 года</t>
  </si>
  <si>
    <t>A130120090</t>
  </si>
  <si>
    <t>Погашение просроченной задолженности за потребленный природный газ</t>
  </si>
  <si>
    <t>A130127060</t>
  </si>
  <si>
    <t>A130127660</t>
  </si>
  <si>
    <t>Погашение кредиторской задолженности муниципального унитарного предприятия "Водоканал" города Алатыря Чувашской Республики по налогам и страховым взносам, за потребленную электроэнергию, коммунальные услуги и выполненные работы по ремонту канализационного коллектора</t>
  </si>
  <si>
    <t>Погашение просроченной задолженности за потребленную электроэнергию</t>
  </si>
  <si>
    <t>Ц330270680</t>
  </si>
  <si>
    <t>Ц330200000</t>
  </si>
  <si>
    <t>Осуществление мероприятий по повышению уровня доступности приоритетных объектов и услуг в сферах жизнедеятельности инвалидов и других маломобильных групп населения</t>
  </si>
  <si>
    <t>Основное мероприятие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населения"</t>
  </si>
  <si>
    <t>Ц7301S5010</t>
  </si>
  <si>
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</si>
  <si>
    <t>Ц740416400</t>
  </si>
  <si>
    <t>Ч3301S9150</t>
  </si>
  <si>
    <t>Ч330100000</t>
  </si>
  <si>
    <t>Обеспечение объектов обработки, утилизации, обезвреживание твердых коммунальных отходов системами весового контроля, оборудованные автоматизированной системой учета и передачи в государственную информационную систему учета твердых коммунальных отходов</t>
  </si>
  <si>
    <t>Муниципальный ведомственный проект "Реализация мер, направленных на оснащение мест накопления твердых коммунальных отходов"</t>
  </si>
  <si>
    <t>Ежегодные денежные поощрения и гранты Главы Чувашской Республики для поддержки инноваций в сфере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</si>
</sst>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@"/>
    <numFmt numFmtId="165" formatCode="dd/mm/yyyy\ hh:mm"/>
  </numFmts>
  <fonts count="15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color rgb="FF008000"/>
      <name val="Arial Cyr"/>
    </font>
    <font>
      <sz val="10"/>
      <name val="Arial Cy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"/>
    </font>
    <font>
      <b/>
      <sz val="10"/>
      <color rgb="FF008000"/>
      <name val="Arial Cyr"/>
    </font>
    <font>
      <sz val="11"/>
      <color rgb="FF0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rgb="FFFFFFCC"/>
      </patternFill>
    </fill>
    <fill>
      <patternFill patternType="solid">
        <fgColor rgb="FF99CCFF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3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49" fontId="3" fillId="0" borderId="7">
      <alignment horizontal="center" vertical="center" wrapText="1"/>
    </xf>
    <xf numFmtId="49" fontId="3" fillId="0" borderId="8">
      <alignment horizontal="center" vertical="center" wrapText="1"/>
    </xf>
    <xf numFmtId="49" fontId="3" fillId="0" borderId="9">
      <alignment horizontal="center" vertical="center" wrapText="1"/>
    </xf>
    <xf numFmtId="0" fontId="4" fillId="2" borderId="10">
      <alignment horizontal="left" vertical="top" wrapText="1"/>
    </xf>
    <xf numFmtId="49" fontId="4" fillId="2" borderId="11">
      <alignment horizontal="center" vertical="top" shrinkToFit="1"/>
    </xf>
    <xf numFmtId="4" fontId="4" fillId="2" borderId="11">
      <alignment horizontal="right" vertical="top" shrinkToFit="1"/>
    </xf>
    <xf numFmtId="4" fontId="4" fillId="2" borderId="12">
      <alignment horizontal="right" vertical="top" shrinkToFit="1"/>
    </xf>
    <xf numFmtId="0" fontId="3" fillId="3" borderId="13">
      <alignment horizontal="left" vertical="top" wrapText="1"/>
    </xf>
    <xf numFmtId="49" fontId="3" fillId="3" borderId="14">
      <alignment horizontal="center" vertical="top" shrinkToFit="1"/>
    </xf>
    <xf numFmtId="4" fontId="3" fillId="3" borderId="14">
      <alignment horizontal="right" vertical="top" shrinkToFit="1"/>
    </xf>
    <xf numFmtId="4" fontId="3" fillId="3" borderId="15">
      <alignment horizontal="right" vertical="top" shrinkToFit="1"/>
    </xf>
    <xf numFmtId="0" fontId="3" fillId="4" borderId="16">
      <alignment horizontal="left" vertical="top" wrapText="1"/>
    </xf>
    <xf numFmtId="49" fontId="3" fillId="4" borderId="17">
      <alignment horizontal="center" vertical="top" shrinkToFit="1"/>
    </xf>
    <xf numFmtId="4" fontId="3" fillId="4" borderId="17">
      <alignment horizontal="right" vertical="top" shrinkToFit="1"/>
    </xf>
    <xf numFmtId="4" fontId="3" fillId="4" borderId="18">
      <alignment horizontal="right" vertical="top" shrinkToFit="1"/>
    </xf>
    <xf numFmtId="0" fontId="5" fillId="0" borderId="16">
      <alignment horizontal="left" vertical="top" wrapText="1"/>
    </xf>
    <xf numFmtId="49" fontId="2" fillId="0" borderId="17">
      <alignment horizontal="center" vertical="top" shrinkToFit="1"/>
    </xf>
    <xf numFmtId="4" fontId="2" fillId="0" borderId="17">
      <alignment horizontal="right" vertical="top" shrinkToFit="1"/>
    </xf>
    <xf numFmtId="4" fontId="6" fillId="0" borderId="18">
      <alignment horizontal="right" vertical="top" shrinkToFit="1"/>
    </xf>
    <xf numFmtId="0" fontId="4" fillId="5" borderId="19"/>
    <xf numFmtId="0" fontId="4" fillId="5" borderId="20"/>
    <xf numFmtId="4" fontId="4" fillId="5" borderId="20">
      <alignment horizontal="right" shrinkToFit="1"/>
    </xf>
    <xf numFmtId="4" fontId="4" fillId="5" borderId="21">
      <alignment horizontal="right" shrinkToFit="1"/>
    </xf>
    <xf numFmtId="0" fontId="2" fillId="0" borderId="22"/>
    <xf numFmtId="0" fontId="7" fillId="0" borderId="0"/>
    <xf numFmtId="0" fontId="7" fillId="0" borderId="0"/>
    <xf numFmtId="0" fontId="7" fillId="0" borderId="0"/>
    <xf numFmtId="0" fontId="2" fillId="0" borderId="1"/>
    <xf numFmtId="0" fontId="2" fillId="0" borderId="1"/>
    <xf numFmtId="4" fontId="8" fillId="0" borderId="24">
      <alignment vertical="top" shrinkToFit="1"/>
    </xf>
    <xf numFmtId="0" fontId="7" fillId="0" borderId="1"/>
    <xf numFmtId="0" fontId="10" fillId="0" borderId="1">
      <alignment horizontal="center" vertical="center" wrapText="1"/>
    </xf>
    <xf numFmtId="0" fontId="11" fillId="7" borderId="24">
      <alignment horizontal="center" vertical="center" wrapText="1"/>
    </xf>
    <xf numFmtId="0" fontId="11" fillId="7" borderId="24">
      <alignment horizontal="center" vertical="center" wrapText="1"/>
    </xf>
    <xf numFmtId="164" fontId="5" fillId="0" borderId="24">
      <alignment vertical="top" wrapText="1"/>
    </xf>
    <xf numFmtId="0" fontId="7" fillId="0" borderId="1"/>
    <xf numFmtId="0" fontId="12" fillId="6" borderId="24">
      <alignment vertical="top"/>
    </xf>
    <xf numFmtId="4" fontId="13" fillId="6" borderId="24">
      <alignment vertical="top" shrinkToFit="1"/>
    </xf>
    <xf numFmtId="0" fontId="5" fillId="0" borderId="1">
      <alignment horizontal="left" vertical="top" wrapText="1"/>
    </xf>
    <xf numFmtId="0" fontId="7" fillId="0" borderId="1"/>
    <xf numFmtId="0" fontId="7" fillId="0" borderId="1"/>
    <xf numFmtId="0" fontId="7" fillId="0" borderId="1"/>
    <xf numFmtId="0" fontId="5" fillId="0" borderId="1"/>
    <xf numFmtId="0" fontId="5" fillId="0" borderId="1"/>
    <xf numFmtId="14" fontId="5" fillId="0" borderId="24">
      <alignment vertical="top"/>
    </xf>
    <xf numFmtId="164" fontId="5" fillId="0" borderId="24">
      <alignment vertical="top"/>
    </xf>
    <xf numFmtId="4" fontId="5" fillId="0" borderId="24">
      <alignment vertical="top" shrinkToFit="1"/>
    </xf>
    <xf numFmtId="0" fontId="5" fillId="0" borderId="1">
      <alignment horizontal="center" vertical="center" wrapText="1"/>
    </xf>
    <xf numFmtId="4" fontId="12" fillId="6" borderId="24">
      <alignment vertical="top" shrinkToFit="1"/>
    </xf>
    <xf numFmtId="0" fontId="12" fillId="6" borderId="24">
      <alignment horizontal="right" vertical="top"/>
    </xf>
    <xf numFmtId="165" fontId="5" fillId="0" borderId="24">
      <alignment vertical="top"/>
    </xf>
    <xf numFmtId="0" fontId="7" fillId="0" borderId="1"/>
    <xf numFmtId="0" fontId="7" fillId="0" borderId="1"/>
    <xf numFmtId="0" fontId="7" fillId="0" borderId="1"/>
    <xf numFmtId="0" fontId="7" fillId="0" borderId="1"/>
  </cellStyleXfs>
  <cellXfs count="66">
    <xf numFmtId="0" fontId="0" fillId="0" borderId="0" xfId="0"/>
    <xf numFmtId="0" fontId="0" fillId="0" borderId="0" xfId="0" applyProtection="1">
      <protection locked="0"/>
    </xf>
    <xf numFmtId="0" fontId="2" fillId="0" borderId="1" xfId="31" applyNumberFormat="1" applyBorder="1" applyProtection="1"/>
    <xf numFmtId="0" fontId="4" fillId="2" borderId="23" xfId="11" applyNumberFormat="1" applyBorder="1" applyProtection="1">
      <alignment horizontal="left" vertical="top" wrapText="1"/>
    </xf>
    <xf numFmtId="49" fontId="4" fillId="2" borderId="23" xfId="12" applyNumberFormat="1" applyBorder="1" applyProtection="1">
      <alignment horizontal="center" vertical="top" shrinkToFit="1"/>
    </xf>
    <xf numFmtId="4" fontId="4" fillId="2" borderId="23" xfId="13" applyNumberFormat="1" applyBorder="1" applyProtection="1">
      <alignment horizontal="right" vertical="top" shrinkToFit="1"/>
    </xf>
    <xf numFmtId="0" fontId="3" fillId="4" borderId="23" xfId="19" applyNumberFormat="1" applyBorder="1" applyProtection="1">
      <alignment horizontal="left" vertical="top" wrapText="1"/>
    </xf>
    <xf numFmtId="49" fontId="3" fillId="4" borderId="23" xfId="20" applyNumberFormat="1" applyBorder="1" applyProtection="1">
      <alignment horizontal="center" vertical="top" shrinkToFit="1"/>
    </xf>
    <xf numFmtId="4" fontId="3" fillId="4" borderId="23" xfId="21" applyNumberFormat="1" applyBorder="1" applyProtection="1">
      <alignment horizontal="right" vertical="top" shrinkToFit="1"/>
    </xf>
    <xf numFmtId="4" fontId="3" fillId="4" borderId="23" xfId="22" applyNumberFormat="1" applyBorder="1" applyProtection="1">
      <alignment horizontal="right" vertical="top" shrinkToFit="1"/>
    </xf>
    <xf numFmtId="0" fontId="5" fillId="0" borderId="23" xfId="23" applyNumberFormat="1" applyBorder="1" applyProtection="1">
      <alignment horizontal="left" vertical="top" wrapText="1"/>
    </xf>
    <xf numFmtId="49" fontId="2" fillId="0" borderId="23" xfId="24" applyNumberFormat="1" applyBorder="1" applyProtection="1">
      <alignment horizontal="center" vertical="top" shrinkToFit="1"/>
    </xf>
    <xf numFmtId="4" fontId="2" fillId="0" borderId="23" xfId="25" applyNumberFormat="1" applyBorder="1" applyProtection="1">
      <alignment horizontal="right" vertical="top" shrinkToFit="1"/>
    </xf>
    <xf numFmtId="4" fontId="6" fillId="0" borderId="23" xfId="26" applyNumberFormat="1" applyBorder="1" applyProtection="1">
      <alignment horizontal="right" vertical="top" shrinkToFit="1"/>
    </xf>
    <xf numFmtId="0" fontId="4" fillId="5" borderId="23" xfId="27" applyNumberFormat="1" applyBorder="1" applyProtection="1"/>
    <xf numFmtId="0" fontId="4" fillId="5" borderId="23" xfId="28" applyNumberFormat="1" applyBorder="1" applyProtection="1"/>
    <xf numFmtId="4" fontId="4" fillId="5" borderId="23" xfId="29" applyNumberFormat="1" applyBorder="1" applyProtection="1">
      <alignment horizontal="right" shrinkToFit="1"/>
    </xf>
    <xf numFmtId="49" fontId="3" fillId="0" borderId="23" xfId="6" applyNumberFormat="1" applyBorder="1" applyProtection="1">
      <alignment horizontal="center" vertical="center" wrapText="1"/>
    </xf>
    <xf numFmtId="49" fontId="3" fillId="0" borderId="23" xfId="7" applyNumberFormat="1" applyBorder="1" applyProtection="1">
      <alignment horizontal="center" vertical="center" wrapText="1"/>
    </xf>
    <xf numFmtId="49" fontId="3" fillId="0" borderId="23" xfId="8" applyNumberFormat="1" applyBorder="1" applyProtection="1">
      <alignment horizontal="center" vertical="center" wrapText="1"/>
    </xf>
    <xf numFmtId="49" fontId="3" fillId="0" borderId="23" xfId="9" applyNumberFormat="1" applyBorder="1" applyProtection="1">
      <alignment horizontal="center" vertical="center" wrapText="1"/>
    </xf>
    <xf numFmtId="49" fontId="3" fillId="0" borderId="23" xfId="10" applyNumberFormat="1" applyBorder="1" applyProtection="1">
      <alignment horizontal="center" vertical="center" wrapText="1"/>
    </xf>
    <xf numFmtId="4" fontId="9" fillId="0" borderId="24" xfId="37" applyNumberFormat="1" applyFont="1" applyProtection="1">
      <alignment vertical="top" shrinkToFit="1"/>
    </xf>
    <xf numFmtId="4" fontId="2" fillId="4" borderId="23" xfId="21" applyNumberFormat="1" applyFont="1" applyBorder="1" applyProtection="1">
      <alignment horizontal="right" vertical="top" shrinkToFit="1"/>
    </xf>
    <xf numFmtId="4" fontId="2" fillId="4" borderId="23" xfId="22" applyNumberFormat="1" applyFont="1" applyBorder="1" applyProtection="1">
      <alignment horizontal="right" vertical="top" shrinkToFit="1"/>
    </xf>
    <xf numFmtId="4" fontId="2" fillId="0" borderId="23" xfId="21" applyNumberFormat="1" applyFont="1" applyFill="1" applyBorder="1" applyProtection="1">
      <alignment horizontal="right" vertical="top" shrinkToFit="1"/>
    </xf>
    <xf numFmtId="4" fontId="2" fillId="0" borderId="23" xfId="22" applyNumberFormat="1" applyFont="1" applyFill="1" applyBorder="1" applyProtection="1">
      <alignment horizontal="right" vertical="top" shrinkToFit="1"/>
    </xf>
    <xf numFmtId="4" fontId="14" fillId="0" borderId="23" xfId="13" applyNumberFormat="1" applyFont="1" applyFill="1" applyBorder="1" applyProtection="1">
      <alignment horizontal="right" vertical="top" shrinkToFit="1"/>
    </xf>
    <xf numFmtId="4" fontId="3" fillId="4" borderId="23" xfId="21" applyNumberFormat="1" applyFont="1" applyBorder="1" applyProtection="1">
      <alignment horizontal="right" vertical="top" shrinkToFit="1"/>
    </xf>
    <xf numFmtId="4" fontId="3" fillId="0" borderId="23" xfId="25" applyNumberFormat="1" applyFont="1" applyBorder="1" applyProtection="1">
      <alignment horizontal="right" vertical="top" shrinkToFit="1"/>
    </xf>
    <xf numFmtId="4" fontId="3" fillId="4" borderId="23" xfId="22" applyNumberFormat="1" applyFont="1" applyBorder="1" applyProtection="1">
      <alignment horizontal="right" vertical="top" shrinkToFit="1"/>
    </xf>
    <xf numFmtId="4" fontId="3" fillId="0" borderId="23" xfId="26" applyNumberFormat="1" applyFont="1" applyBorder="1" applyProtection="1">
      <alignment horizontal="right" vertical="top" shrinkToFit="1"/>
    </xf>
    <xf numFmtId="4" fontId="2" fillId="0" borderId="23" xfId="25" applyNumberFormat="1" applyFont="1" applyBorder="1" applyProtection="1">
      <alignment horizontal="right" vertical="top" shrinkToFit="1"/>
    </xf>
    <xf numFmtId="4" fontId="2" fillId="0" borderId="23" xfId="26" applyNumberFormat="1" applyFont="1" applyBorder="1" applyProtection="1">
      <alignment horizontal="right" vertical="top" shrinkToFit="1"/>
    </xf>
    <xf numFmtId="4" fontId="3" fillId="0" borderId="23" xfId="21" applyNumberFormat="1" applyFill="1" applyBorder="1" applyProtection="1">
      <alignment horizontal="right" vertical="top" shrinkToFit="1"/>
    </xf>
    <xf numFmtId="4" fontId="2" fillId="0" borderId="23" xfId="25" applyNumberFormat="1" applyFill="1" applyBorder="1" applyProtection="1">
      <alignment horizontal="right" vertical="top" shrinkToFit="1"/>
    </xf>
    <xf numFmtId="4" fontId="3" fillId="8" borderId="23" xfId="25" applyNumberFormat="1" applyFont="1" applyFill="1" applyBorder="1" applyProtection="1">
      <alignment horizontal="right" vertical="top" shrinkToFit="1"/>
    </xf>
    <xf numFmtId="4" fontId="3" fillId="8" borderId="23" xfId="26" applyNumberFormat="1" applyFont="1" applyFill="1" applyBorder="1" applyProtection="1">
      <alignment horizontal="right" vertical="top" shrinkToFit="1"/>
    </xf>
    <xf numFmtId="4" fontId="14" fillId="8" borderId="23" xfId="13" applyNumberFormat="1" applyFont="1" applyFill="1" applyBorder="1" applyProtection="1">
      <alignment horizontal="right" vertical="top" shrinkToFit="1"/>
    </xf>
    <xf numFmtId="4" fontId="4" fillId="8" borderId="23" xfId="13" applyNumberFormat="1" applyFont="1" applyFill="1" applyBorder="1" applyProtection="1">
      <alignment horizontal="right" vertical="top" shrinkToFit="1"/>
    </xf>
    <xf numFmtId="4" fontId="4" fillId="8" borderId="23" xfId="13" applyNumberFormat="1" applyFill="1" applyBorder="1" applyProtection="1">
      <alignment horizontal="right" vertical="top" shrinkToFit="1"/>
    </xf>
    <xf numFmtId="49" fontId="2" fillId="0" borderId="23" xfId="20" applyNumberFormat="1" applyFont="1" applyFill="1" applyBorder="1" applyProtection="1">
      <alignment horizontal="center" vertical="top" shrinkToFit="1"/>
    </xf>
    <xf numFmtId="0" fontId="2" fillId="0" borderId="23" xfId="19" applyNumberFormat="1" applyFont="1" applyFill="1" applyBorder="1" applyProtection="1">
      <alignment horizontal="left" vertical="top" wrapText="1"/>
    </xf>
    <xf numFmtId="0" fontId="0" fillId="0" borderId="0" xfId="0" applyFont="1" applyProtection="1">
      <protection locked="0"/>
    </xf>
    <xf numFmtId="0" fontId="5" fillId="0" borderId="23" xfId="23" applyNumberFormat="1" applyFill="1" applyBorder="1" applyProtection="1">
      <alignment horizontal="left" vertical="top" wrapText="1"/>
    </xf>
    <xf numFmtId="49" fontId="2" fillId="0" borderId="23" xfId="24" applyNumberFormat="1" applyFill="1" applyBorder="1" applyProtection="1">
      <alignment horizontal="center" vertical="top" shrinkToFit="1"/>
    </xf>
    <xf numFmtId="0" fontId="0" fillId="0" borderId="0" xfId="0" applyFill="1" applyProtection="1">
      <protection locked="0"/>
    </xf>
    <xf numFmtId="49" fontId="5" fillId="0" borderId="24" xfId="42" applyNumberFormat="1" applyAlignment="1">
      <alignment horizontal="center" vertical="center" wrapText="1"/>
    </xf>
    <xf numFmtId="4" fontId="9" fillId="0" borderId="24" xfId="37" applyNumberFormat="1" applyFont="1">
      <alignment vertical="top" shrinkToFit="1"/>
    </xf>
    <xf numFmtId="0" fontId="4" fillId="8" borderId="23" xfId="11" applyNumberFormat="1" applyFill="1" applyBorder="1" applyProtection="1">
      <alignment horizontal="left" vertical="top" wrapText="1"/>
    </xf>
    <xf numFmtId="49" fontId="4" fillId="8" borderId="23" xfId="12" applyNumberFormat="1" applyFill="1" applyBorder="1" applyProtection="1">
      <alignment horizontal="center" vertical="top" shrinkToFit="1"/>
    </xf>
    <xf numFmtId="0" fontId="14" fillId="0" borderId="23" xfId="11" applyNumberFormat="1" applyFont="1" applyFill="1" applyBorder="1" applyProtection="1">
      <alignment horizontal="left" vertical="top" wrapText="1"/>
    </xf>
    <xf numFmtId="49" fontId="14" fillId="0" borderId="23" xfId="12" applyNumberFormat="1" applyFont="1" applyFill="1" applyBorder="1" applyProtection="1">
      <alignment horizontal="center" vertical="top" shrinkToFit="1"/>
    </xf>
    <xf numFmtId="0" fontId="1" fillId="0" borderId="1" xfId="1" applyNumberFormat="1" applyProtection="1">
      <alignment horizontal="center" vertical="top" wrapText="1"/>
    </xf>
    <xf numFmtId="0" fontId="1" fillId="0" borderId="1" xfId="1">
      <alignment horizontal="center" vertical="top" wrapText="1"/>
    </xf>
    <xf numFmtId="0" fontId="2" fillId="0" borderId="1" xfId="2" applyNumberFormat="1" applyProtection="1">
      <alignment horizontal="right" vertical="top" wrapText="1"/>
    </xf>
    <xf numFmtId="0" fontId="2" fillId="0" borderId="1" xfId="2">
      <alignment horizontal="right" vertical="top" wrapText="1"/>
    </xf>
    <xf numFmtId="49" fontId="3" fillId="0" borderId="23" xfId="3" applyNumberFormat="1" applyBorder="1" applyProtection="1">
      <alignment horizontal="center" vertical="center" wrapText="1"/>
    </xf>
    <xf numFmtId="49" fontId="3" fillId="0" borderId="23" xfId="3" applyBorder="1">
      <alignment horizontal="center" vertical="center" wrapText="1"/>
    </xf>
    <xf numFmtId="49" fontId="3" fillId="0" borderId="23" xfId="4" applyNumberFormat="1" applyBorder="1" applyProtection="1">
      <alignment horizontal="center" vertical="center" wrapText="1"/>
    </xf>
    <xf numFmtId="49" fontId="3" fillId="0" borderId="23" xfId="4" applyBorder="1">
      <alignment horizontal="center" vertical="center" wrapText="1"/>
    </xf>
    <xf numFmtId="49" fontId="3" fillId="0" borderId="23" xfId="5" applyNumberFormat="1" applyBorder="1" applyProtection="1">
      <alignment horizontal="center" vertical="center" wrapText="1"/>
    </xf>
    <xf numFmtId="49" fontId="3" fillId="0" borderId="23" xfId="5" applyBorder="1">
      <alignment horizontal="center" vertical="center" wrapText="1"/>
    </xf>
    <xf numFmtId="4" fontId="9" fillId="0" borderId="23" xfId="37" applyNumberFormat="1" applyFont="1" applyBorder="1">
      <alignment vertical="top" shrinkToFit="1"/>
    </xf>
    <xf numFmtId="4" fontId="2" fillId="0" borderId="24" xfId="25" applyNumberFormat="1" applyBorder="1" applyProtection="1">
      <alignment horizontal="right" vertical="top" shrinkToFit="1"/>
    </xf>
    <xf numFmtId="4" fontId="0" fillId="0" borderId="0" xfId="0" applyNumberFormat="1" applyProtection="1">
      <protection locked="0"/>
    </xf>
  </cellXfs>
  <cellStyles count="63">
    <cellStyle name="br" xfId="34"/>
    <cellStyle name="br 2" xfId="49"/>
    <cellStyle name="col" xfId="33"/>
    <cellStyle name="col 2" xfId="48"/>
    <cellStyle name="ex58" xfId="29"/>
    <cellStyle name="ex59" xfId="30"/>
    <cellStyle name="ex60" xfId="11"/>
    <cellStyle name="ex61" xfId="12"/>
    <cellStyle name="ex62" xfId="13"/>
    <cellStyle name="ex63" xfId="14"/>
    <cellStyle name="ex64" xfId="15"/>
    <cellStyle name="ex65" xfId="16"/>
    <cellStyle name="ex66" xfId="17"/>
    <cellStyle name="ex67" xfId="18"/>
    <cellStyle name="ex68" xfId="19"/>
    <cellStyle name="ex69" xfId="20"/>
    <cellStyle name="ex70" xfId="21"/>
    <cellStyle name="ex71" xfId="22"/>
    <cellStyle name="ex72" xfId="23"/>
    <cellStyle name="ex73" xfId="24"/>
    <cellStyle name="ex74" xfId="25"/>
    <cellStyle name="ex75" xfId="26"/>
    <cellStyle name="st16" xfId="42"/>
    <cellStyle name="st17" xfId="41"/>
    <cellStyle name="st18" xfId="45"/>
    <cellStyle name="st19" xfId="37"/>
    <cellStyle name="st57" xfId="2"/>
    <cellStyle name="style0" xfId="35"/>
    <cellStyle name="style0 2" xfId="50"/>
    <cellStyle name="td" xfId="36"/>
    <cellStyle name="td 2" xfId="51"/>
    <cellStyle name="tr" xfId="32"/>
    <cellStyle name="tr 2" xfId="47"/>
    <cellStyle name="xl_bot_header" xfId="9"/>
    <cellStyle name="xl_bot_left_header" xfId="8"/>
    <cellStyle name="xl_bot_right_header" xfId="10"/>
    <cellStyle name="xl_center_header" xfId="6"/>
    <cellStyle name="xl_header" xfId="1"/>
    <cellStyle name="xl_right_header" xfId="7"/>
    <cellStyle name="xl_top_header" xfId="4"/>
    <cellStyle name="xl_top_left_header" xfId="3"/>
    <cellStyle name="xl_top_right_header" xfId="5"/>
    <cellStyle name="xl_total_bot" xfId="31"/>
    <cellStyle name="xl_total_center" xfId="28"/>
    <cellStyle name="xl_total_left" xfId="27"/>
    <cellStyle name="xl24" xfId="40"/>
    <cellStyle name="xl25" xfId="52"/>
    <cellStyle name="xl26" xfId="53"/>
    <cellStyle name="xl27" xfId="54"/>
    <cellStyle name="xl28" xfId="39"/>
    <cellStyle name="xl29" xfId="55"/>
    <cellStyle name="xl30" xfId="46"/>
    <cellStyle name="xl31" xfId="44"/>
    <cellStyle name="xl32" xfId="56"/>
    <cellStyle name="xl33" xfId="57"/>
    <cellStyle name="xl35" xfId="58"/>
    <cellStyle name="Обычный" xfId="0" builtinId="0"/>
    <cellStyle name="Обычный 2" xfId="38"/>
    <cellStyle name="Обычный 3" xfId="43"/>
    <cellStyle name="Обычный 4" xfId="59"/>
    <cellStyle name="Обычный 5" xfId="60"/>
    <cellStyle name="Обычный 6" xfId="61"/>
    <cellStyle name="Обычный 7" xfId="6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4"/>
  <sheetViews>
    <sheetView showGridLines="0" tabSelected="1" zoomScale="90" zoomScaleNormal="90" workbookViewId="0">
      <pane ySplit="6" topLeftCell="A239" activePane="bottomLeft" state="frozen"/>
      <selection pane="bottomLeft" activeCell="A248" sqref="A248"/>
    </sheetView>
  </sheetViews>
  <sheetFormatPr defaultColWidth="9.42578125" defaultRowHeight="15" outlineLevelRow="1"/>
  <cols>
    <col min="1" max="1" width="70.7109375" style="1" customWidth="1"/>
    <col min="2" max="2" width="17.140625" style="1" customWidth="1"/>
    <col min="3" max="3" width="14.5703125" style="1" customWidth="1"/>
    <col min="4" max="4" width="18.140625" style="1" customWidth="1"/>
    <col min="5" max="5" width="17.28515625" style="1" customWidth="1"/>
    <col min="6" max="6" width="17.5703125" style="1" customWidth="1"/>
    <col min="7" max="7" width="16.5703125" style="1" customWidth="1"/>
    <col min="8" max="8" width="17.5703125" style="1" customWidth="1"/>
    <col min="9" max="9" width="19.140625" style="1" customWidth="1"/>
    <col min="10" max="10" width="18.5703125" style="1" customWidth="1"/>
    <col min="11" max="16384" width="9.42578125" style="1"/>
  </cols>
  <sheetData>
    <row r="1" spans="1:10" ht="15.95" customHeight="1">
      <c r="A1" s="53" t="s">
        <v>460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15.95" customHeight="1">
      <c r="A2" s="53" t="s">
        <v>477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ht="15.2" customHeight="1">
      <c r="A3" s="55" t="s">
        <v>0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ht="66.2" customHeight="1">
      <c r="A4" s="57" t="s">
        <v>1</v>
      </c>
      <c r="B4" s="59" t="s">
        <v>2</v>
      </c>
      <c r="C4" s="59" t="s">
        <v>3</v>
      </c>
      <c r="D4" s="60"/>
      <c r="E4" s="59" t="s">
        <v>4</v>
      </c>
      <c r="F4" s="60"/>
      <c r="G4" s="59" t="s">
        <v>5</v>
      </c>
      <c r="H4" s="60"/>
      <c r="I4" s="61" t="s">
        <v>6</v>
      </c>
      <c r="J4" s="62"/>
    </row>
    <row r="5" spans="1:10" ht="25.5">
      <c r="A5" s="58"/>
      <c r="B5" s="59"/>
      <c r="C5" s="17" t="s">
        <v>7</v>
      </c>
      <c r="D5" s="17" t="s">
        <v>8</v>
      </c>
      <c r="E5" s="17" t="s">
        <v>7</v>
      </c>
      <c r="F5" s="17" t="s">
        <v>8</v>
      </c>
      <c r="G5" s="17" t="s">
        <v>7</v>
      </c>
      <c r="H5" s="17" t="s">
        <v>8</v>
      </c>
      <c r="I5" s="17" t="s">
        <v>7</v>
      </c>
      <c r="J5" s="18" t="s">
        <v>8</v>
      </c>
    </row>
    <row r="6" spans="1:10">
      <c r="A6" s="19" t="s">
        <v>9</v>
      </c>
      <c r="B6" s="20" t="s">
        <v>10</v>
      </c>
      <c r="C6" s="20" t="s">
        <v>11</v>
      </c>
      <c r="D6" s="20" t="s">
        <v>12</v>
      </c>
      <c r="E6" s="20" t="s">
        <v>13</v>
      </c>
      <c r="F6" s="20" t="s">
        <v>14</v>
      </c>
      <c r="G6" s="20" t="s">
        <v>15</v>
      </c>
      <c r="H6" s="20" t="s">
        <v>16</v>
      </c>
      <c r="I6" s="20" t="s">
        <v>17</v>
      </c>
      <c r="J6" s="21" t="s">
        <v>18</v>
      </c>
    </row>
    <row r="7" spans="1:10" ht="30">
      <c r="A7" s="3" t="s">
        <v>364</v>
      </c>
      <c r="B7" s="4" t="s">
        <v>19</v>
      </c>
      <c r="C7" s="5">
        <f>C8+C12+C22</f>
        <v>0</v>
      </c>
      <c r="D7" s="5">
        <f>D8+D12+D22</f>
        <v>0</v>
      </c>
      <c r="E7" s="5">
        <f>E8+E12+E22+E10+E20</f>
        <v>120411016.64999999</v>
      </c>
      <c r="F7" s="5">
        <f>F8+F12+F22+F10+F20</f>
        <v>109443327.71999998</v>
      </c>
      <c r="G7" s="5">
        <f>G8+G12+G22</f>
        <v>30853181.57</v>
      </c>
      <c r="H7" s="5">
        <f>H8+H12+H22</f>
        <v>30853181.57</v>
      </c>
      <c r="I7" s="5">
        <f>I8+I12+I22+I10+I20</f>
        <v>151264198.22</v>
      </c>
      <c r="J7" s="5">
        <f>J8+J12+J22+J10+J20</f>
        <v>140296509.28999999</v>
      </c>
    </row>
    <row r="8" spans="1:10" ht="25.5">
      <c r="A8" s="6" t="s">
        <v>366</v>
      </c>
      <c r="B8" s="7" t="s">
        <v>20</v>
      </c>
      <c r="C8" s="8">
        <v>0</v>
      </c>
      <c r="D8" s="8">
        <v>0</v>
      </c>
      <c r="E8" s="8">
        <v>0</v>
      </c>
      <c r="F8" s="8">
        <v>0</v>
      </c>
      <c r="G8" s="12">
        <f>G9</f>
        <v>21531276.120000001</v>
      </c>
      <c r="H8" s="12">
        <f>H9</f>
        <v>21531276.120000001</v>
      </c>
      <c r="I8" s="12">
        <f>G8</f>
        <v>21531276.120000001</v>
      </c>
      <c r="J8" s="12">
        <f>H8</f>
        <v>21531276.120000001</v>
      </c>
    </row>
    <row r="9" spans="1:10" ht="25.5" outlineLevel="1">
      <c r="A9" s="10" t="s">
        <v>21</v>
      </c>
      <c r="B9" s="11" t="s">
        <v>22</v>
      </c>
      <c r="C9" s="12">
        <v>0</v>
      </c>
      <c r="D9" s="12">
        <v>0</v>
      </c>
      <c r="E9" s="12">
        <v>0</v>
      </c>
      <c r="F9" s="12">
        <v>0</v>
      </c>
      <c r="G9" s="12">
        <v>21531276.120000001</v>
      </c>
      <c r="H9" s="12">
        <v>21531276.120000001</v>
      </c>
      <c r="I9" s="12">
        <f>G9</f>
        <v>21531276.120000001</v>
      </c>
      <c r="J9" s="12">
        <f>H9</f>
        <v>21531276.120000001</v>
      </c>
    </row>
    <row r="10" spans="1:10" ht="25.5" outlineLevel="1">
      <c r="A10" s="6" t="s">
        <v>366</v>
      </c>
      <c r="B10" s="7" t="s">
        <v>461</v>
      </c>
      <c r="C10" s="8">
        <v>0</v>
      </c>
      <c r="D10" s="8">
        <v>0</v>
      </c>
      <c r="E10" s="8">
        <f>E11</f>
        <v>10043940</v>
      </c>
      <c r="F10" s="8">
        <f>F11</f>
        <v>0</v>
      </c>
      <c r="G10" s="12">
        <f>G11</f>
        <v>0</v>
      </c>
      <c r="H10" s="12">
        <f>H11</f>
        <v>0</v>
      </c>
      <c r="I10" s="12">
        <f t="shared" ref="I10:J12" si="0">C10+E10+G10</f>
        <v>10043940</v>
      </c>
      <c r="J10" s="12">
        <f t="shared" si="0"/>
        <v>0</v>
      </c>
    </row>
    <row r="11" spans="1:10" ht="38.25" outlineLevel="1">
      <c r="A11" s="10" t="s">
        <v>463</v>
      </c>
      <c r="B11" s="11" t="s">
        <v>462</v>
      </c>
      <c r="C11" s="12">
        <v>0</v>
      </c>
      <c r="D11" s="12">
        <v>0</v>
      </c>
      <c r="E11" s="12">
        <v>10043940</v>
      </c>
      <c r="F11" s="12">
        <v>0</v>
      </c>
      <c r="G11" s="12">
        <v>0</v>
      </c>
      <c r="H11" s="12">
        <v>0</v>
      </c>
      <c r="I11" s="12">
        <f t="shared" si="0"/>
        <v>10043940</v>
      </c>
      <c r="J11" s="12">
        <f t="shared" si="0"/>
        <v>0</v>
      </c>
    </row>
    <row r="12" spans="1:10" ht="25.5">
      <c r="A12" s="6" t="s">
        <v>366</v>
      </c>
      <c r="B12" s="7" t="s">
        <v>23</v>
      </c>
      <c r="C12" s="8">
        <v>0</v>
      </c>
      <c r="D12" s="8">
        <v>0</v>
      </c>
      <c r="E12" s="8">
        <f>E13+E17+E18+E19+E14+E15+E16</f>
        <v>107756526.05</v>
      </c>
      <c r="F12" s="8">
        <f>F13+F17+F18+F19+F14+F15+F16</f>
        <v>106832777.11999999</v>
      </c>
      <c r="G12" s="8">
        <f>G17+G18+G19+G13</f>
        <v>4034571.38</v>
      </c>
      <c r="H12" s="8">
        <f>H17+H18+H19+H13</f>
        <v>4034571.38</v>
      </c>
      <c r="I12" s="8">
        <f t="shared" si="0"/>
        <v>111791097.42999999</v>
      </c>
      <c r="J12" s="9">
        <f t="shared" si="0"/>
        <v>110867348.49999999</v>
      </c>
    </row>
    <row r="13" spans="1:10" s="43" customFormat="1">
      <c r="A13" s="42" t="s">
        <v>479</v>
      </c>
      <c r="B13" s="41" t="s">
        <v>478</v>
      </c>
      <c r="C13" s="25">
        <v>0</v>
      </c>
      <c r="D13" s="25">
        <v>0</v>
      </c>
      <c r="E13" s="25">
        <v>52548204.5</v>
      </c>
      <c r="F13" s="25">
        <v>51624455.57</v>
      </c>
      <c r="G13" s="25">
        <v>0</v>
      </c>
      <c r="H13" s="25">
        <v>0</v>
      </c>
      <c r="I13" s="25">
        <f>C13+E13+G13</f>
        <v>52548204.5</v>
      </c>
      <c r="J13" s="26">
        <f>D13+F13+H13</f>
        <v>51624455.57</v>
      </c>
    </row>
    <row r="14" spans="1:10" s="43" customFormat="1" ht="25.5">
      <c r="A14" s="42" t="s">
        <v>465</v>
      </c>
      <c r="B14" s="41" t="s">
        <v>464</v>
      </c>
      <c r="C14" s="25">
        <v>0</v>
      </c>
      <c r="D14" s="25">
        <v>0</v>
      </c>
      <c r="E14" s="25">
        <v>4000000</v>
      </c>
      <c r="F14" s="25">
        <v>4000000</v>
      </c>
      <c r="G14" s="25">
        <v>0</v>
      </c>
      <c r="H14" s="25">
        <v>0</v>
      </c>
      <c r="I14" s="25">
        <f>C14+E14+G14</f>
        <v>4000000</v>
      </c>
      <c r="J14" s="26">
        <f>D14+F14+H14</f>
        <v>4000000</v>
      </c>
    </row>
    <row r="15" spans="1:10" s="43" customFormat="1" ht="51">
      <c r="A15" s="42" t="s">
        <v>482</v>
      </c>
      <c r="B15" s="47" t="s">
        <v>480</v>
      </c>
      <c r="C15" s="25">
        <v>0</v>
      </c>
      <c r="D15" s="25">
        <v>0</v>
      </c>
      <c r="E15" s="48">
        <v>35757177.219999999</v>
      </c>
      <c r="F15" s="48">
        <v>35757177.219999999</v>
      </c>
      <c r="G15" s="25">
        <v>0</v>
      </c>
      <c r="H15" s="25">
        <v>0</v>
      </c>
      <c r="I15" s="25">
        <f>C15+E15+G15</f>
        <v>35757177.219999999</v>
      </c>
      <c r="J15" s="26">
        <f>D15+F15+H15</f>
        <v>35757177.219999999</v>
      </c>
    </row>
    <row r="16" spans="1:10" s="43" customFormat="1">
      <c r="A16" s="42" t="s">
        <v>483</v>
      </c>
      <c r="B16" s="47" t="s">
        <v>481</v>
      </c>
      <c r="C16" s="25">
        <v>0</v>
      </c>
      <c r="D16" s="25">
        <v>0</v>
      </c>
      <c r="E16" s="48">
        <v>15451144.33</v>
      </c>
      <c r="F16" s="48">
        <v>15451144.33</v>
      </c>
      <c r="G16" s="25">
        <v>0</v>
      </c>
      <c r="H16" s="25">
        <v>0</v>
      </c>
      <c r="I16" s="25">
        <f>C16+E16+G16</f>
        <v>15451144.33</v>
      </c>
      <c r="J16" s="26">
        <f>D16+F16+H16</f>
        <v>15451144.33</v>
      </c>
    </row>
    <row r="17" spans="1:10" outlineLevel="1">
      <c r="A17" s="10" t="s">
        <v>27</v>
      </c>
      <c r="B17" s="11" t="s">
        <v>28</v>
      </c>
      <c r="C17" s="12">
        <v>0</v>
      </c>
      <c r="D17" s="12">
        <v>0</v>
      </c>
      <c r="E17" s="12">
        <v>0</v>
      </c>
      <c r="F17" s="12">
        <v>0</v>
      </c>
      <c r="G17" s="12">
        <v>422626.48</v>
      </c>
      <c r="H17" s="12">
        <v>422626.48</v>
      </c>
      <c r="I17" s="25">
        <f>C17+E17+G17</f>
        <v>422626.48</v>
      </c>
      <c r="J17" s="26">
        <f>D17+F17+H17</f>
        <v>422626.48</v>
      </c>
    </row>
    <row r="18" spans="1:10" outlineLevel="1">
      <c r="A18" s="10" t="s">
        <v>25</v>
      </c>
      <c r="B18" s="11" t="s">
        <v>26</v>
      </c>
      <c r="C18" s="12">
        <v>0</v>
      </c>
      <c r="D18" s="12">
        <v>0</v>
      </c>
      <c r="E18" s="12">
        <v>0</v>
      </c>
      <c r="F18" s="12">
        <v>0</v>
      </c>
      <c r="G18" s="12">
        <v>20936.099999999999</v>
      </c>
      <c r="H18" s="12">
        <v>20936.099999999999</v>
      </c>
      <c r="I18" s="25">
        <f>C18+E18+G18</f>
        <v>20936.099999999999</v>
      </c>
      <c r="J18" s="26">
        <f>D18+F18+H18</f>
        <v>20936.099999999999</v>
      </c>
    </row>
    <row r="19" spans="1:10" ht="25.5" outlineLevel="1">
      <c r="A19" s="10" t="s">
        <v>21</v>
      </c>
      <c r="B19" s="11" t="s">
        <v>24</v>
      </c>
      <c r="C19" s="12">
        <v>0</v>
      </c>
      <c r="D19" s="12">
        <v>0</v>
      </c>
      <c r="E19" s="12">
        <v>0</v>
      </c>
      <c r="F19" s="12">
        <v>0</v>
      </c>
      <c r="G19" s="12">
        <v>3591008.8</v>
      </c>
      <c r="H19" s="12">
        <v>3591008.8</v>
      </c>
      <c r="I19" s="25">
        <f>C19+E19+G19</f>
        <v>3591008.8</v>
      </c>
      <c r="J19" s="26">
        <f>D19+F19+H19</f>
        <v>3591008.8</v>
      </c>
    </row>
    <row r="20" spans="1:10" ht="25.5" outlineLevel="1">
      <c r="A20" s="6" t="s">
        <v>469</v>
      </c>
      <c r="B20" s="7" t="s">
        <v>466</v>
      </c>
      <c r="C20" s="8">
        <v>0</v>
      </c>
      <c r="D20" s="8">
        <v>0</v>
      </c>
      <c r="E20" s="8">
        <f>E21</f>
        <v>2610550.6</v>
      </c>
      <c r="F20" s="8">
        <f>F21</f>
        <v>2610550.6</v>
      </c>
      <c r="G20" s="8">
        <f>G21</f>
        <v>0</v>
      </c>
      <c r="H20" s="8">
        <f>H21</f>
        <v>0</v>
      </c>
      <c r="I20" s="8">
        <f t="shared" ref="I20:J22" si="1">C20+E20+G20</f>
        <v>2610550.6</v>
      </c>
      <c r="J20" s="9">
        <f t="shared" si="1"/>
        <v>2610550.6</v>
      </c>
    </row>
    <row r="21" spans="1:10" ht="51" outlineLevel="1">
      <c r="A21" s="42" t="s">
        <v>468</v>
      </c>
      <c r="B21" s="41" t="s">
        <v>467</v>
      </c>
      <c r="C21" s="25">
        <v>0</v>
      </c>
      <c r="D21" s="25">
        <v>0</v>
      </c>
      <c r="E21" s="12">
        <v>2610550.6</v>
      </c>
      <c r="F21" s="12">
        <v>2610550.6</v>
      </c>
      <c r="G21" s="25">
        <v>0</v>
      </c>
      <c r="H21" s="25">
        <v>0</v>
      </c>
      <c r="I21" s="34">
        <f t="shared" si="1"/>
        <v>2610550.6</v>
      </c>
      <c r="J21" s="34">
        <f t="shared" si="1"/>
        <v>2610550.6</v>
      </c>
    </row>
    <row r="22" spans="1:10" ht="27" customHeight="1">
      <c r="A22" s="6" t="s">
        <v>365</v>
      </c>
      <c r="B22" s="7" t="s">
        <v>29</v>
      </c>
      <c r="C22" s="8">
        <v>0</v>
      </c>
      <c r="D22" s="8">
        <v>0</v>
      </c>
      <c r="E22" s="8">
        <f>E23+E24+E25</f>
        <v>0</v>
      </c>
      <c r="F22" s="8">
        <f>F23+F24+F25</f>
        <v>0</v>
      </c>
      <c r="G22" s="8">
        <f>G23+G24+G25</f>
        <v>5287334.07</v>
      </c>
      <c r="H22" s="8">
        <f>H23+H24+H25</f>
        <v>5287334.07</v>
      </c>
      <c r="I22" s="8">
        <f t="shared" si="1"/>
        <v>5287334.07</v>
      </c>
      <c r="J22" s="9">
        <f t="shared" si="1"/>
        <v>5287334.07</v>
      </c>
    </row>
    <row r="23" spans="1:10" ht="38.25" outlineLevel="1">
      <c r="A23" s="10" t="s">
        <v>34</v>
      </c>
      <c r="B23" s="11" t="s">
        <v>35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25">
        <f>C23+E23+G23</f>
        <v>0</v>
      </c>
      <c r="J23" s="26">
        <f>D23+F23+H23</f>
        <v>0</v>
      </c>
    </row>
    <row r="24" spans="1:10" ht="25.5" outlineLevel="1">
      <c r="A24" s="10" t="s">
        <v>30</v>
      </c>
      <c r="B24" s="11" t="s">
        <v>31</v>
      </c>
      <c r="C24" s="12">
        <v>0</v>
      </c>
      <c r="D24" s="12">
        <v>0</v>
      </c>
      <c r="E24" s="12">
        <v>0</v>
      </c>
      <c r="F24" s="12">
        <v>0</v>
      </c>
      <c r="G24" s="12">
        <v>1686201.02</v>
      </c>
      <c r="H24" s="12">
        <v>1686201.02</v>
      </c>
      <c r="I24" s="25">
        <f>C24+E24+G24</f>
        <v>1686201.02</v>
      </c>
      <c r="J24" s="26">
        <f>D24+F24+H24</f>
        <v>1686201.02</v>
      </c>
    </row>
    <row r="25" spans="1:10" ht="51" outlineLevel="1">
      <c r="A25" s="10" t="s">
        <v>32</v>
      </c>
      <c r="B25" s="11" t="s">
        <v>33</v>
      </c>
      <c r="C25" s="12">
        <v>0</v>
      </c>
      <c r="D25" s="12">
        <v>0</v>
      </c>
      <c r="E25" s="12">
        <v>0</v>
      </c>
      <c r="F25" s="12">
        <v>0</v>
      </c>
      <c r="G25" s="12">
        <v>3601133.05</v>
      </c>
      <c r="H25" s="12">
        <v>3601133.05</v>
      </c>
      <c r="I25" s="25">
        <f>C25+E25+G25</f>
        <v>3601133.05</v>
      </c>
      <c r="J25" s="26">
        <f>D25+F25+H25</f>
        <v>3601133.05</v>
      </c>
    </row>
    <row r="26" spans="1:10" ht="30">
      <c r="A26" s="3" t="s">
        <v>367</v>
      </c>
      <c r="B26" s="4" t="s">
        <v>36</v>
      </c>
      <c r="C26" s="5">
        <f>C27+C30+C32+C34</f>
        <v>3152924.61</v>
      </c>
      <c r="D26" s="5">
        <f t="shared" ref="D26:J26" si="2">D27+D30+D32+D34</f>
        <v>3152924.6</v>
      </c>
      <c r="E26" s="5">
        <f t="shared" si="2"/>
        <v>37561013.960000001</v>
      </c>
      <c r="F26" s="5">
        <f t="shared" si="2"/>
        <v>36946302.799999997</v>
      </c>
      <c r="G26" s="5">
        <f t="shared" si="2"/>
        <v>2538103.46</v>
      </c>
      <c r="H26" s="5">
        <f t="shared" si="2"/>
        <v>2538103.46</v>
      </c>
      <c r="I26" s="5">
        <f t="shared" si="2"/>
        <v>43252042.030000001</v>
      </c>
      <c r="J26" s="5">
        <f t="shared" si="2"/>
        <v>42637330.859999999</v>
      </c>
    </row>
    <row r="27" spans="1:10">
      <c r="A27" s="6" t="s">
        <v>368</v>
      </c>
      <c r="B27" s="7" t="s">
        <v>37</v>
      </c>
      <c r="C27" s="8">
        <f>C28+C29</f>
        <v>3152924.61</v>
      </c>
      <c r="D27" s="8">
        <f t="shared" ref="D27:J27" si="3">D28+D29</f>
        <v>3152924.6</v>
      </c>
      <c r="E27" s="8">
        <f t="shared" si="3"/>
        <v>6215971.9299999997</v>
      </c>
      <c r="F27" s="8">
        <f t="shared" si="3"/>
        <v>6215971.9399999995</v>
      </c>
      <c r="G27" s="8">
        <f t="shared" si="3"/>
        <v>2538103.46</v>
      </c>
      <c r="H27" s="8">
        <f t="shared" si="3"/>
        <v>2538103.46</v>
      </c>
      <c r="I27" s="8">
        <f t="shared" si="3"/>
        <v>11907000</v>
      </c>
      <c r="J27" s="8">
        <f t="shared" si="3"/>
        <v>11907000</v>
      </c>
    </row>
    <row r="28" spans="1:10" ht="76.5" outlineLevel="1">
      <c r="A28" s="10" t="s">
        <v>38</v>
      </c>
      <c r="B28" s="11" t="s">
        <v>39</v>
      </c>
      <c r="C28" s="12">
        <v>3152924.61</v>
      </c>
      <c r="D28" s="12">
        <v>3152924.6</v>
      </c>
      <c r="E28" s="48">
        <v>2655338.13</v>
      </c>
      <c r="F28" s="48">
        <v>2655338.14</v>
      </c>
      <c r="G28" s="48">
        <v>2129737.2599999998</v>
      </c>
      <c r="H28" s="48">
        <v>2129737.2599999998</v>
      </c>
      <c r="I28" s="12">
        <f>C28+E28+G28</f>
        <v>7938000</v>
      </c>
      <c r="J28" s="13">
        <f>D28+F28+H28</f>
        <v>7938000</v>
      </c>
    </row>
    <row r="29" spans="1:10" outlineLevel="1">
      <c r="A29" s="10" t="s">
        <v>40</v>
      </c>
      <c r="B29" s="11" t="s">
        <v>41</v>
      </c>
      <c r="C29" s="12">
        <v>0</v>
      </c>
      <c r="D29" s="12">
        <v>0</v>
      </c>
      <c r="E29" s="22">
        <v>3560633.8</v>
      </c>
      <c r="F29" s="22">
        <v>3560633.8</v>
      </c>
      <c r="G29" s="22">
        <v>408366.2</v>
      </c>
      <c r="H29" s="22">
        <v>408366.2</v>
      </c>
      <c r="I29" s="12">
        <f>C29+E29+G29</f>
        <v>3969000</v>
      </c>
      <c r="J29" s="13">
        <f>D29+F29+H29</f>
        <v>3969000</v>
      </c>
    </row>
    <row r="30" spans="1:10" ht="38.25">
      <c r="A30" s="6" t="s">
        <v>369</v>
      </c>
      <c r="B30" s="7" t="s">
        <v>42</v>
      </c>
      <c r="C30" s="8">
        <f>C31</f>
        <v>0</v>
      </c>
      <c r="D30" s="8">
        <f t="shared" ref="D30:J30" si="4">D31</f>
        <v>0</v>
      </c>
      <c r="E30" s="8">
        <f t="shared" si="4"/>
        <v>19848205.780000001</v>
      </c>
      <c r="F30" s="8">
        <f t="shared" si="4"/>
        <v>19233514.780000001</v>
      </c>
      <c r="G30" s="8">
        <f t="shared" si="4"/>
        <v>0</v>
      </c>
      <c r="H30" s="8">
        <f t="shared" si="4"/>
        <v>0</v>
      </c>
      <c r="I30" s="8">
        <f t="shared" si="4"/>
        <v>19848205.780000001</v>
      </c>
      <c r="J30" s="8">
        <f t="shared" si="4"/>
        <v>19233514.780000001</v>
      </c>
    </row>
    <row r="31" spans="1:10" ht="38.25" outlineLevel="1">
      <c r="A31" s="10" t="s">
        <v>43</v>
      </c>
      <c r="B31" s="11" t="s">
        <v>44</v>
      </c>
      <c r="C31" s="12">
        <v>0</v>
      </c>
      <c r="D31" s="12">
        <v>0</v>
      </c>
      <c r="E31" s="25">
        <v>19848205.780000001</v>
      </c>
      <c r="F31" s="12">
        <v>19233514.780000001</v>
      </c>
      <c r="G31" s="12">
        <v>0</v>
      </c>
      <c r="H31" s="12">
        <v>0</v>
      </c>
      <c r="I31" s="12">
        <f t="shared" ref="I31:J33" si="5">C31+E31+G31</f>
        <v>19848205.780000001</v>
      </c>
      <c r="J31" s="12">
        <f t="shared" si="5"/>
        <v>19233514.780000001</v>
      </c>
    </row>
    <row r="32" spans="1:10" ht="25.5">
      <c r="A32" s="6" t="s">
        <v>370</v>
      </c>
      <c r="B32" s="7" t="s">
        <v>45</v>
      </c>
      <c r="C32" s="8">
        <v>0</v>
      </c>
      <c r="D32" s="8">
        <v>0</v>
      </c>
      <c r="E32" s="8">
        <v>0</v>
      </c>
      <c r="F32" s="8">
        <v>0</v>
      </c>
      <c r="G32" s="8">
        <f>G33</f>
        <v>0</v>
      </c>
      <c r="H32" s="8">
        <f>H33</f>
        <v>0</v>
      </c>
      <c r="I32" s="12">
        <f t="shared" si="5"/>
        <v>0</v>
      </c>
      <c r="J32" s="12">
        <f t="shared" si="5"/>
        <v>0</v>
      </c>
    </row>
    <row r="33" spans="1:10" ht="38.25" outlineLevel="1">
      <c r="A33" s="10" t="s">
        <v>46</v>
      </c>
      <c r="B33" s="11" t="s">
        <v>47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f t="shared" si="5"/>
        <v>0</v>
      </c>
      <c r="J33" s="12">
        <f t="shared" si="5"/>
        <v>0</v>
      </c>
    </row>
    <row r="34" spans="1:10" ht="25.5">
      <c r="A34" s="6" t="s">
        <v>371</v>
      </c>
      <c r="B34" s="7" t="s">
        <v>48</v>
      </c>
      <c r="C34" s="8">
        <f>C35+C36</f>
        <v>0</v>
      </c>
      <c r="D34" s="8">
        <f t="shared" ref="D34:J34" si="6">D35+D36</f>
        <v>0</v>
      </c>
      <c r="E34" s="8">
        <f t="shared" si="6"/>
        <v>11496836.25</v>
      </c>
      <c r="F34" s="8">
        <f t="shared" si="6"/>
        <v>11496816.08</v>
      </c>
      <c r="G34" s="8">
        <f t="shared" si="6"/>
        <v>0</v>
      </c>
      <c r="H34" s="8">
        <f t="shared" si="6"/>
        <v>0</v>
      </c>
      <c r="I34" s="8">
        <f t="shared" si="6"/>
        <v>11496836.25</v>
      </c>
      <c r="J34" s="8">
        <f t="shared" si="6"/>
        <v>11496816.08</v>
      </c>
    </row>
    <row r="35" spans="1:10" ht="38.25" outlineLevel="1">
      <c r="A35" s="10" t="s">
        <v>49</v>
      </c>
      <c r="B35" s="11" t="s">
        <v>50</v>
      </c>
      <c r="C35" s="12">
        <v>0</v>
      </c>
      <c r="D35" s="12">
        <v>0</v>
      </c>
      <c r="E35" s="12">
        <v>11491436.25</v>
      </c>
      <c r="F35" s="12">
        <v>11491416.08</v>
      </c>
      <c r="G35" s="12">
        <v>0</v>
      </c>
      <c r="H35" s="12">
        <v>0</v>
      </c>
      <c r="I35" s="12">
        <f>C35+E35+G35</f>
        <v>11491436.25</v>
      </c>
      <c r="J35" s="13">
        <f>D35+F35+H35</f>
        <v>11491416.08</v>
      </c>
    </row>
    <row r="36" spans="1:10" ht="89.25" outlineLevel="1">
      <c r="A36" s="10" t="s">
        <v>51</v>
      </c>
      <c r="B36" s="11" t="s">
        <v>52</v>
      </c>
      <c r="C36" s="12">
        <v>0</v>
      </c>
      <c r="D36" s="12">
        <v>0</v>
      </c>
      <c r="E36" s="12">
        <v>5400</v>
      </c>
      <c r="F36" s="12">
        <v>5400</v>
      </c>
      <c r="G36" s="12">
        <v>0</v>
      </c>
      <c r="H36" s="12">
        <v>0</v>
      </c>
      <c r="I36" s="12">
        <f>C36+E36+G36</f>
        <v>5400</v>
      </c>
      <c r="J36" s="13">
        <f>D36+F36+H36</f>
        <v>5400</v>
      </c>
    </row>
    <row r="37" spans="1:10" ht="30">
      <c r="A37" s="3" t="s">
        <v>372</v>
      </c>
      <c r="B37" s="4" t="s">
        <v>53</v>
      </c>
      <c r="C37" s="5">
        <f>C38+C42+C44+C46+C48+C50+C52</f>
        <v>0</v>
      </c>
      <c r="D37" s="5">
        <f t="shared" ref="D37:J37" si="7">D38+D42+D44+D46+D48+D50+D52</f>
        <v>0</v>
      </c>
      <c r="E37" s="5">
        <f t="shared" si="7"/>
        <v>1520700</v>
      </c>
      <c r="F37" s="5">
        <f t="shared" si="7"/>
        <v>1520700</v>
      </c>
      <c r="G37" s="5">
        <f t="shared" si="7"/>
        <v>599900.01</v>
      </c>
      <c r="H37" s="5">
        <f t="shared" si="7"/>
        <v>599900.01</v>
      </c>
      <c r="I37" s="5">
        <f t="shared" si="7"/>
        <v>2120600.0099999998</v>
      </c>
      <c r="J37" s="5">
        <f t="shared" si="7"/>
        <v>2120600.0099999998</v>
      </c>
    </row>
    <row r="38" spans="1:10" ht="25.5">
      <c r="A38" s="6" t="s">
        <v>373</v>
      </c>
      <c r="B38" s="7" t="s">
        <v>54</v>
      </c>
      <c r="C38" s="8">
        <v>0</v>
      </c>
      <c r="D38" s="8">
        <v>0</v>
      </c>
      <c r="E38" s="8">
        <v>0</v>
      </c>
      <c r="F38" s="8">
        <v>0</v>
      </c>
      <c r="G38" s="8">
        <f>G39+G40+G41</f>
        <v>306900.01</v>
      </c>
      <c r="H38" s="8">
        <f>H39+H40+H41</f>
        <v>306900.01</v>
      </c>
      <c r="I38" s="8">
        <f>C38+E38+G38</f>
        <v>306900.01</v>
      </c>
      <c r="J38" s="9">
        <f>D38+F38+H38</f>
        <v>306900.01</v>
      </c>
    </row>
    <row r="39" spans="1:10" outlineLevel="1">
      <c r="A39" s="10" t="s">
        <v>57</v>
      </c>
      <c r="B39" s="11" t="s">
        <v>58</v>
      </c>
      <c r="C39" s="12">
        <v>0</v>
      </c>
      <c r="D39" s="12">
        <v>0</v>
      </c>
      <c r="E39" s="12">
        <v>0</v>
      </c>
      <c r="F39" s="12">
        <v>0</v>
      </c>
      <c r="G39" s="12">
        <v>181900.01</v>
      </c>
      <c r="H39" s="12">
        <v>181900.01</v>
      </c>
      <c r="I39" s="8">
        <f>C39+E39+G39</f>
        <v>181900.01</v>
      </c>
      <c r="J39" s="9">
        <f>D39+F39+H39</f>
        <v>181900.01</v>
      </c>
    </row>
    <row r="40" spans="1:10" outlineLevel="1">
      <c r="A40" s="10" t="s">
        <v>55</v>
      </c>
      <c r="B40" s="11" t="s">
        <v>56</v>
      </c>
      <c r="C40" s="12">
        <v>0</v>
      </c>
      <c r="D40" s="12">
        <v>0</v>
      </c>
      <c r="E40" s="12">
        <v>0</v>
      </c>
      <c r="F40" s="12">
        <v>0</v>
      </c>
      <c r="G40" s="12">
        <v>100000</v>
      </c>
      <c r="H40" s="12">
        <v>100000</v>
      </c>
      <c r="I40" s="8">
        <f>C40+E40+G40</f>
        <v>100000</v>
      </c>
      <c r="J40" s="9">
        <f>D40+F40+H40</f>
        <v>100000</v>
      </c>
    </row>
    <row r="41" spans="1:10" ht="38.25" outlineLevel="1">
      <c r="A41" s="10" t="s">
        <v>59</v>
      </c>
      <c r="B41" s="11" t="s">
        <v>60</v>
      </c>
      <c r="C41" s="12">
        <v>0</v>
      </c>
      <c r="D41" s="12">
        <v>0</v>
      </c>
      <c r="E41" s="12">
        <v>0</v>
      </c>
      <c r="F41" s="12">
        <v>0</v>
      </c>
      <c r="G41" s="12">
        <v>25000</v>
      </c>
      <c r="H41" s="12">
        <v>25000</v>
      </c>
      <c r="I41" s="8">
        <f>C41+E41+G41</f>
        <v>25000</v>
      </c>
      <c r="J41" s="9">
        <f>D41+F41+H41</f>
        <v>25000</v>
      </c>
    </row>
    <row r="42" spans="1:10" ht="76.5">
      <c r="A42" s="6" t="s">
        <v>374</v>
      </c>
      <c r="B42" s="7" t="s">
        <v>61</v>
      </c>
      <c r="C42" s="8">
        <v>0</v>
      </c>
      <c r="D42" s="8">
        <v>0</v>
      </c>
      <c r="E42" s="8">
        <v>0</v>
      </c>
      <c r="F42" s="8">
        <v>0</v>
      </c>
      <c r="G42" s="8">
        <f>G43</f>
        <v>38000</v>
      </c>
      <c r="H42" s="8">
        <f>H43</f>
        <v>38000</v>
      </c>
      <c r="I42" s="8">
        <f t="shared" ref="I39:I43" si="8">C42+E42+G42</f>
        <v>38000</v>
      </c>
      <c r="J42" s="9">
        <f t="shared" ref="J39:J43" si="9">D42+F42+H42</f>
        <v>38000</v>
      </c>
    </row>
    <row r="43" spans="1:10" ht="38.25" outlineLevel="1">
      <c r="A43" s="10" t="s">
        <v>62</v>
      </c>
      <c r="B43" s="11" t="s">
        <v>63</v>
      </c>
      <c r="C43" s="12">
        <v>0</v>
      </c>
      <c r="D43" s="12">
        <v>0</v>
      </c>
      <c r="E43" s="12">
        <v>0</v>
      </c>
      <c r="F43" s="12">
        <v>0</v>
      </c>
      <c r="G43" s="12">
        <v>38000</v>
      </c>
      <c r="H43" s="12">
        <v>38000</v>
      </c>
      <c r="I43" s="23">
        <f t="shared" si="8"/>
        <v>38000</v>
      </c>
      <c r="J43" s="24">
        <f t="shared" si="9"/>
        <v>38000</v>
      </c>
    </row>
    <row r="44" spans="1:10" ht="38.25">
      <c r="A44" s="6" t="s">
        <v>375</v>
      </c>
      <c r="B44" s="7" t="s">
        <v>64</v>
      </c>
      <c r="C44" s="8">
        <v>0</v>
      </c>
      <c r="D44" s="8">
        <v>0</v>
      </c>
      <c r="E44" s="8">
        <v>0</v>
      </c>
      <c r="F44" s="8">
        <v>0</v>
      </c>
      <c r="G44" s="8">
        <v>41000</v>
      </c>
      <c r="H44" s="8">
        <v>41000</v>
      </c>
      <c r="I44" s="8">
        <v>41000</v>
      </c>
      <c r="J44" s="8">
        <v>41000</v>
      </c>
    </row>
    <row r="45" spans="1:10" ht="38.25" outlineLevel="1">
      <c r="A45" s="10" t="s">
        <v>65</v>
      </c>
      <c r="B45" s="11" t="s">
        <v>66</v>
      </c>
      <c r="C45" s="12">
        <v>0</v>
      </c>
      <c r="D45" s="12">
        <v>0</v>
      </c>
      <c r="E45" s="12">
        <v>0</v>
      </c>
      <c r="F45" s="12">
        <v>0</v>
      </c>
      <c r="G45" s="12">
        <v>41000</v>
      </c>
      <c r="H45" s="12">
        <v>41000</v>
      </c>
      <c r="I45" s="8">
        <v>41000</v>
      </c>
      <c r="J45" s="8">
        <v>41000</v>
      </c>
    </row>
    <row r="46" spans="1:10" ht="38.25">
      <c r="A46" s="6" t="s">
        <v>376</v>
      </c>
      <c r="B46" s="7" t="s">
        <v>67</v>
      </c>
      <c r="C46" s="8">
        <v>0</v>
      </c>
      <c r="D46" s="8">
        <v>0</v>
      </c>
      <c r="E46" s="8">
        <v>0</v>
      </c>
      <c r="F46" s="8">
        <v>0</v>
      </c>
      <c r="G46" s="8">
        <f>G47</f>
        <v>69000</v>
      </c>
      <c r="H46" s="8">
        <f>H47</f>
        <v>69000</v>
      </c>
      <c r="I46" s="8">
        <f t="shared" ref="I46:J48" si="10">C46+E46+G46</f>
        <v>69000</v>
      </c>
      <c r="J46" s="8">
        <f t="shared" si="10"/>
        <v>69000</v>
      </c>
    </row>
    <row r="47" spans="1:10" ht="38.25" outlineLevel="1">
      <c r="A47" s="10" t="s">
        <v>68</v>
      </c>
      <c r="B47" s="11" t="s">
        <v>69</v>
      </c>
      <c r="C47" s="12">
        <v>0</v>
      </c>
      <c r="D47" s="12">
        <v>0</v>
      </c>
      <c r="E47" s="12">
        <v>0</v>
      </c>
      <c r="F47" s="12">
        <v>0</v>
      </c>
      <c r="G47" s="12">
        <v>69000</v>
      </c>
      <c r="H47" s="12">
        <v>69000</v>
      </c>
      <c r="I47" s="23">
        <f t="shared" si="10"/>
        <v>69000</v>
      </c>
      <c r="J47" s="23">
        <f t="shared" si="10"/>
        <v>69000</v>
      </c>
    </row>
    <row r="48" spans="1:10" ht="38.25">
      <c r="A48" s="6" t="s">
        <v>377</v>
      </c>
      <c r="B48" s="7" t="s">
        <v>70</v>
      </c>
      <c r="C48" s="8">
        <v>0</v>
      </c>
      <c r="D48" s="8">
        <v>0</v>
      </c>
      <c r="E48" s="8">
        <v>400</v>
      </c>
      <c r="F48" s="8">
        <v>400</v>
      </c>
      <c r="G48" s="8">
        <v>0</v>
      </c>
      <c r="H48" s="8">
        <v>0</v>
      </c>
      <c r="I48" s="8">
        <f t="shared" si="10"/>
        <v>400</v>
      </c>
      <c r="J48" s="8">
        <f t="shared" si="10"/>
        <v>400</v>
      </c>
    </row>
    <row r="49" spans="1:10" ht="25.5" outlineLevel="1">
      <c r="A49" s="10" t="s">
        <v>71</v>
      </c>
      <c r="B49" s="11" t="s">
        <v>72</v>
      </c>
      <c r="C49" s="12">
        <v>0</v>
      </c>
      <c r="D49" s="12">
        <v>0</v>
      </c>
      <c r="E49" s="12">
        <v>400</v>
      </c>
      <c r="F49" s="12">
        <v>400</v>
      </c>
      <c r="G49" s="12">
        <v>0</v>
      </c>
      <c r="H49" s="12">
        <v>0</v>
      </c>
      <c r="I49" s="12">
        <v>400</v>
      </c>
      <c r="J49" s="13">
        <v>400</v>
      </c>
    </row>
    <row r="50" spans="1:10" ht="25.5">
      <c r="A50" s="6" t="s">
        <v>378</v>
      </c>
      <c r="B50" s="7" t="s">
        <v>73</v>
      </c>
      <c r="C50" s="8">
        <v>0</v>
      </c>
      <c r="D50" s="8">
        <v>0</v>
      </c>
      <c r="E50" s="8">
        <v>0</v>
      </c>
      <c r="F50" s="8">
        <v>0</v>
      </c>
      <c r="G50" s="8">
        <f>G51</f>
        <v>100000</v>
      </c>
      <c r="H50" s="8">
        <f>H51</f>
        <v>100000</v>
      </c>
      <c r="I50" s="8">
        <f>C50+E50+G50</f>
        <v>100000</v>
      </c>
      <c r="J50" s="8">
        <f>D50+F50+H50</f>
        <v>100000</v>
      </c>
    </row>
    <row r="51" spans="1:10" ht="25.5" outlineLevel="1">
      <c r="A51" s="10" t="s">
        <v>74</v>
      </c>
      <c r="B51" s="11" t="s">
        <v>75</v>
      </c>
      <c r="C51" s="12">
        <v>0</v>
      </c>
      <c r="D51" s="12">
        <v>0</v>
      </c>
      <c r="E51" s="12">
        <v>0</v>
      </c>
      <c r="F51" s="12">
        <v>0</v>
      </c>
      <c r="G51" s="12">
        <v>100000</v>
      </c>
      <c r="H51" s="12">
        <v>100000</v>
      </c>
      <c r="I51" s="12">
        <v>100000</v>
      </c>
      <c r="J51" s="12">
        <v>100000</v>
      </c>
    </row>
    <row r="52" spans="1:10" ht="54.75" customHeight="1">
      <c r="A52" s="6" t="s">
        <v>379</v>
      </c>
      <c r="B52" s="7" t="s">
        <v>76</v>
      </c>
      <c r="C52" s="8">
        <v>0</v>
      </c>
      <c r="D52" s="8">
        <v>0</v>
      </c>
      <c r="E52" s="8">
        <f>E53+E54</f>
        <v>1520300</v>
      </c>
      <c r="F52" s="8">
        <f>F53+F54</f>
        <v>1520300</v>
      </c>
      <c r="G52" s="8">
        <f t="shared" ref="G52:H52" si="11">G53+G54</f>
        <v>45000</v>
      </c>
      <c r="H52" s="8">
        <f t="shared" si="11"/>
        <v>45000</v>
      </c>
      <c r="I52" s="8">
        <f>I53+I54</f>
        <v>1565300</v>
      </c>
      <c r="J52" s="8">
        <f>J53+J54</f>
        <v>1565300</v>
      </c>
    </row>
    <row r="53" spans="1:10" ht="25.5" outlineLevel="1">
      <c r="A53" s="10" t="s">
        <v>79</v>
      </c>
      <c r="B53" s="11" t="s">
        <v>80</v>
      </c>
      <c r="C53" s="12">
        <v>0</v>
      </c>
      <c r="D53" s="12">
        <v>0</v>
      </c>
      <c r="E53" s="12">
        <v>1520300</v>
      </c>
      <c r="F53" s="12">
        <v>1520300</v>
      </c>
      <c r="G53" s="12">
        <v>0</v>
      </c>
      <c r="H53" s="12">
        <v>0</v>
      </c>
      <c r="I53" s="12">
        <f>C53+E53+G53</f>
        <v>1520300</v>
      </c>
      <c r="J53" s="13">
        <f>D53+F53+H53</f>
        <v>1520300</v>
      </c>
    </row>
    <row r="54" spans="1:10" ht="25.5" outlineLevel="1">
      <c r="A54" s="10" t="s">
        <v>77</v>
      </c>
      <c r="B54" s="11" t="s">
        <v>78</v>
      </c>
      <c r="C54" s="12">
        <v>0</v>
      </c>
      <c r="D54" s="12">
        <v>0</v>
      </c>
      <c r="E54" s="12">
        <v>0</v>
      </c>
      <c r="F54" s="12">
        <v>0</v>
      </c>
      <c r="G54" s="12">
        <v>45000</v>
      </c>
      <c r="H54" s="12">
        <v>45000</v>
      </c>
      <c r="I54" s="12">
        <f>C54+E54+G54</f>
        <v>45000</v>
      </c>
      <c r="J54" s="13">
        <f>D54+F54+H54</f>
        <v>45000</v>
      </c>
    </row>
    <row r="55" spans="1:10" ht="30">
      <c r="A55" s="3" t="s">
        <v>380</v>
      </c>
      <c r="B55" s="4" t="s">
        <v>81</v>
      </c>
      <c r="C55" s="5">
        <f>C56+C58+C61</f>
        <v>0</v>
      </c>
      <c r="D55" s="5">
        <f t="shared" ref="D55:J55" si="12">D56+D58+D61</f>
        <v>0</v>
      </c>
      <c r="E55" s="5">
        <f t="shared" si="12"/>
        <v>0</v>
      </c>
      <c r="F55" s="5">
        <f t="shared" si="12"/>
        <v>0</v>
      </c>
      <c r="G55" s="5">
        <f t="shared" si="12"/>
        <v>2218182.41</v>
      </c>
      <c r="H55" s="5">
        <f t="shared" si="12"/>
        <v>2106556.17</v>
      </c>
      <c r="I55" s="5">
        <f t="shared" si="12"/>
        <v>2218182.41</v>
      </c>
      <c r="J55" s="5">
        <f t="shared" si="12"/>
        <v>2106556.17</v>
      </c>
    </row>
    <row r="56" spans="1:10" ht="25.5">
      <c r="A56" s="6" t="s">
        <v>444</v>
      </c>
      <c r="B56" s="7" t="s">
        <v>82</v>
      </c>
      <c r="C56" s="8">
        <v>0</v>
      </c>
      <c r="D56" s="8">
        <v>0</v>
      </c>
      <c r="E56" s="8">
        <v>0</v>
      </c>
      <c r="F56" s="8">
        <v>0</v>
      </c>
      <c r="G56" s="8">
        <f>G57</f>
        <v>0</v>
      </c>
      <c r="H56" s="8">
        <f>H57</f>
        <v>0</v>
      </c>
      <c r="I56" s="8">
        <f>C56+E56+G56</f>
        <v>0</v>
      </c>
      <c r="J56" s="9">
        <f>D56+F56+H56</f>
        <v>0</v>
      </c>
    </row>
    <row r="57" spans="1:10" ht="38.25" outlineLevel="1">
      <c r="A57" s="10" t="s">
        <v>83</v>
      </c>
      <c r="B57" s="11" t="s">
        <v>84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3">
        <v>0</v>
      </c>
    </row>
    <row r="58" spans="1:10" ht="25.5">
      <c r="A58" s="6" t="s">
        <v>381</v>
      </c>
      <c r="B58" s="7" t="s">
        <v>85</v>
      </c>
      <c r="C58" s="8">
        <v>0</v>
      </c>
      <c r="D58" s="8">
        <v>0</v>
      </c>
      <c r="E58" s="8">
        <v>0</v>
      </c>
      <c r="F58" s="8">
        <v>0</v>
      </c>
      <c r="G58" s="8">
        <f>G59+G60</f>
        <v>1088009.4099999999</v>
      </c>
      <c r="H58" s="8">
        <f>H59+H60</f>
        <v>1004183.17</v>
      </c>
      <c r="I58" s="8">
        <f>C58+E58+G58</f>
        <v>1088009.4099999999</v>
      </c>
      <c r="J58" s="9">
        <f>D58+F58+H58</f>
        <v>1004183.17</v>
      </c>
    </row>
    <row r="59" spans="1:10" ht="38.25" outlineLevel="1">
      <c r="A59" s="10" t="s">
        <v>83</v>
      </c>
      <c r="B59" s="11" t="s">
        <v>86</v>
      </c>
      <c r="C59" s="12">
        <v>0</v>
      </c>
      <c r="D59" s="12">
        <v>0</v>
      </c>
      <c r="E59" s="12">
        <v>0</v>
      </c>
      <c r="F59" s="12">
        <v>0</v>
      </c>
      <c r="G59" s="12">
        <v>979386.08</v>
      </c>
      <c r="H59" s="12">
        <v>953113.17</v>
      </c>
      <c r="I59" s="25">
        <f t="shared" ref="I59:I60" si="13">C59+E59+G59</f>
        <v>979386.08</v>
      </c>
      <c r="J59" s="26">
        <f t="shared" ref="J59:J60" si="14">D59+F59+H59</f>
        <v>953113.17</v>
      </c>
    </row>
    <row r="60" spans="1:10" ht="38.25" outlineLevel="1">
      <c r="A60" s="10" t="s">
        <v>87</v>
      </c>
      <c r="B60" s="11" t="s">
        <v>88</v>
      </c>
      <c r="C60" s="12">
        <v>0</v>
      </c>
      <c r="D60" s="12">
        <v>0</v>
      </c>
      <c r="E60" s="12">
        <v>0</v>
      </c>
      <c r="F60" s="12">
        <v>0</v>
      </c>
      <c r="G60" s="48">
        <v>108623.33</v>
      </c>
      <c r="H60" s="48">
        <v>51070</v>
      </c>
      <c r="I60" s="25">
        <f t="shared" si="13"/>
        <v>108623.33</v>
      </c>
      <c r="J60" s="26">
        <f t="shared" si="14"/>
        <v>51070</v>
      </c>
    </row>
    <row r="61" spans="1:10" ht="38.25">
      <c r="A61" s="6" t="s">
        <v>382</v>
      </c>
      <c r="B61" s="7" t="s">
        <v>89</v>
      </c>
      <c r="C61" s="8">
        <v>0</v>
      </c>
      <c r="D61" s="8">
        <v>0</v>
      </c>
      <c r="E61" s="8">
        <v>0</v>
      </c>
      <c r="F61" s="8">
        <v>0</v>
      </c>
      <c r="G61" s="8">
        <f>G62+G63</f>
        <v>1130173</v>
      </c>
      <c r="H61" s="8">
        <f>H62+H63</f>
        <v>1102373</v>
      </c>
      <c r="I61" s="8">
        <f t="shared" ref="I61:J63" si="15">C61+E61+G61</f>
        <v>1130173</v>
      </c>
      <c r="J61" s="9">
        <f t="shared" si="15"/>
        <v>1102373</v>
      </c>
    </row>
    <row r="62" spans="1:10" ht="38.25" outlineLevel="1">
      <c r="A62" s="10" t="s">
        <v>92</v>
      </c>
      <c r="B62" s="11" t="s">
        <v>93</v>
      </c>
      <c r="C62" s="12">
        <v>0</v>
      </c>
      <c r="D62" s="12">
        <v>0</v>
      </c>
      <c r="E62" s="12">
        <v>0</v>
      </c>
      <c r="F62" s="12">
        <v>0</v>
      </c>
      <c r="G62" s="63">
        <v>80000</v>
      </c>
      <c r="H62" s="63">
        <v>52200</v>
      </c>
      <c r="I62" s="25">
        <f>C62+E62+G62</f>
        <v>80000</v>
      </c>
      <c r="J62" s="26">
        <f>D62+F62+H62</f>
        <v>52200</v>
      </c>
    </row>
    <row r="63" spans="1:10" ht="38.25" outlineLevel="1">
      <c r="A63" s="10" t="s">
        <v>90</v>
      </c>
      <c r="B63" s="11" t="s">
        <v>91</v>
      </c>
      <c r="C63" s="12">
        <v>0</v>
      </c>
      <c r="D63" s="12">
        <v>0</v>
      </c>
      <c r="E63" s="12">
        <v>0</v>
      </c>
      <c r="F63" s="12">
        <v>0</v>
      </c>
      <c r="G63" s="64">
        <v>1050173</v>
      </c>
      <c r="H63" s="64">
        <v>1050173</v>
      </c>
      <c r="I63" s="25">
        <f>C63+E63+G63</f>
        <v>1050173</v>
      </c>
      <c r="J63" s="26">
        <f>D63+F63+H63</f>
        <v>1050173</v>
      </c>
    </row>
    <row r="64" spans="1:10" ht="30">
      <c r="A64" s="3" t="s">
        <v>383</v>
      </c>
      <c r="B64" s="4" t="s">
        <v>94</v>
      </c>
      <c r="C64" s="5">
        <f>C65+C67</f>
        <v>933719.39</v>
      </c>
      <c r="D64" s="5">
        <f t="shared" ref="D64:H64" si="16">D65+D67</f>
        <v>933719.39</v>
      </c>
      <c r="E64" s="5">
        <f t="shared" si="16"/>
        <v>16593282.780000001</v>
      </c>
      <c r="F64" s="5">
        <f t="shared" si="16"/>
        <v>15380513.090000002</v>
      </c>
      <c r="G64" s="5">
        <f t="shared" si="16"/>
        <v>72939274.489999995</v>
      </c>
      <c r="H64" s="5">
        <f t="shared" si="16"/>
        <v>49416893.780000001</v>
      </c>
      <c r="I64" s="5">
        <f t="shared" ref="I64:J66" si="17">C64+E64+G64</f>
        <v>90466276.659999996</v>
      </c>
      <c r="J64" s="5">
        <f t="shared" si="17"/>
        <v>65731126.260000005</v>
      </c>
    </row>
    <row r="65" spans="1:10">
      <c r="A65" s="6" t="s">
        <v>384</v>
      </c>
      <c r="B65" s="7" t="s">
        <v>95</v>
      </c>
      <c r="C65" s="8">
        <f t="shared" ref="C65:H65" si="18">C66</f>
        <v>933719.39</v>
      </c>
      <c r="D65" s="8">
        <f t="shared" si="18"/>
        <v>933719.39</v>
      </c>
      <c r="E65" s="8">
        <f t="shared" si="18"/>
        <v>6602.06</v>
      </c>
      <c r="F65" s="8">
        <f t="shared" si="18"/>
        <v>6602.06</v>
      </c>
      <c r="G65" s="8">
        <f t="shared" si="18"/>
        <v>2829.38</v>
      </c>
      <c r="H65" s="8">
        <f t="shared" si="18"/>
        <v>2829.38</v>
      </c>
      <c r="I65" s="8">
        <f t="shared" si="17"/>
        <v>943150.83000000007</v>
      </c>
      <c r="J65" s="8">
        <f t="shared" si="17"/>
        <v>943150.83000000007</v>
      </c>
    </row>
    <row r="66" spans="1:10" outlineLevel="1">
      <c r="A66" s="10" t="s">
        <v>96</v>
      </c>
      <c r="B66" s="11" t="s">
        <v>97</v>
      </c>
      <c r="C66" s="48">
        <v>933719.39</v>
      </c>
      <c r="D66" s="48">
        <v>933719.39</v>
      </c>
      <c r="E66" s="48">
        <v>6602.06</v>
      </c>
      <c r="F66" s="48">
        <v>6602.06</v>
      </c>
      <c r="G66" s="48">
        <v>2829.38</v>
      </c>
      <c r="H66" s="48">
        <v>2829.38</v>
      </c>
      <c r="I66" s="8">
        <f t="shared" si="17"/>
        <v>943150.83000000007</v>
      </c>
      <c r="J66" s="8">
        <f t="shared" si="17"/>
        <v>943150.83000000007</v>
      </c>
    </row>
    <row r="67" spans="1:10" ht="25.5">
      <c r="A67" s="6" t="s">
        <v>385</v>
      </c>
      <c r="B67" s="7" t="s">
        <v>98</v>
      </c>
      <c r="C67" s="8">
        <f>C68+C69+C70+C71</f>
        <v>0</v>
      </c>
      <c r="D67" s="8">
        <f t="shared" ref="D67:J67" si="19">D68+D69+D70+D71</f>
        <v>0</v>
      </c>
      <c r="E67" s="8">
        <f t="shared" si="19"/>
        <v>16586680.720000001</v>
      </c>
      <c r="F67" s="8">
        <f t="shared" si="19"/>
        <v>15373911.030000001</v>
      </c>
      <c r="G67" s="8">
        <f t="shared" si="19"/>
        <v>72936445.109999999</v>
      </c>
      <c r="H67" s="8">
        <f t="shared" si="19"/>
        <v>49414064.399999999</v>
      </c>
      <c r="I67" s="8">
        <f t="shared" si="19"/>
        <v>89523125.829999998</v>
      </c>
      <c r="J67" s="8">
        <f t="shared" si="19"/>
        <v>64787975.430000007</v>
      </c>
    </row>
    <row r="68" spans="1:10" outlineLevel="1">
      <c r="A68" s="10" t="s">
        <v>105</v>
      </c>
      <c r="B68" s="11" t="s">
        <v>106</v>
      </c>
      <c r="C68" s="12">
        <v>0</v>
      </c>
      <c r="D68" s="12">
        <v>0</v>
      </c>
      <c r="E68" s="12">
        <v>0</v>
      </c>
      <c r="F68" s="12">
        <v>0</v>
      </c>
      <c r="G68" s="12">
        <v>20525340.82</v>
      </c>
      <c r="H68" s="12">
        <v>18524481.239999998</v>
      </c>
      <c r="I68" s="12">
        <f>C68+E68+G68</f>
        <v>20525340.82</v>
      </c>
      <c r="J68" s="13">
        <f>D68+F68+H68</f>
        <v>18524481.239999998</v>
      </c>
    </row>
    <row r="69" spans="1:10" outlineLevel="1">
      <c r="A69" s="10" t="s">
        <v>103</v>
      </c>
      <c r="B69" s="11" t="s">
        <v>104</v>
      </c>
      <c r="C69" s="12">
        <v>0</v>
      </c>
      <c r="D69" s="12">
        <v>0</v>
      </c>
      <c r="E69" s="12">
        <v>0</v>
      </c>
      <c r="F69" s="12">
        <v>0</v>
      </c>
      <c r="G69" s="12">
        <v>35516616.079999998</v>
      </c>
      <c r="H69" s="12">
        <v>15515672.119999999</v>
      </c>
      <c r="I69" s="12">
        <f>C69+E69+G69</f>
        <v>35516616.079999998</v>
      </c>
      <c r="J69" s="13">
        <f>D69+F69+H69</f>
        <v>15515672.119999999</v>
      </c>
    </row>
    <row r="70" spans="1:10" ht="38.25" outlineLevel="1">
      <c r="A70" s="10" t="s">
        <v>101</v>
      </c>
      <c r="B70" s="11" t="s">
        <v>102</v>
      </c>
      <c r="C70" s="12">
        <v>0</v>
      </c>
      <c r="D70" s="12">
        <v>0</v>
      </c>
      <c r="E70" s="12">
        <v>6816400</v>
      </c>
      <c r="F70" s="12">
        <v>5756758.8600000003</v>
      </c>
      <c r="G70" s="12">
        <v>6816338.9500000002</v>
      </c>
      <c r="H70" s="12">
        <v>5756758.8700000001</v>
      </c>
      <c r="I70" s="12">
        <f>C70+E70+G70</f>
        <v>13632738.949999999</v>
      </c>
      <c r="J70" s="13">
        <f>D70+F70+H70</f>
        <v>11513517.73</v>
      </c>
    </row>
    <row r="71" spans="1:10" ht="25.5" outlineLevel="1">
      <c r="A71" s="10" t="s">
        <v>99</v>
      </c>
      <c r="B71" s="11" t="s">
        <v>100</v>
      </c>
      <c r="C71" s="12">
        <v>0</v>
      </c>
      <c r="D71" s="12">
        <v>0</v>
      </c>
      <c r="E71" s="12">
        <v>9770280.7200000007</v>
      </c>
      <c r="F71" s="12">
        <v>9617152.1699999999</v>
      </c>
      <c r="G71" s="12">
        <v>10078149.26</v>
      </c>
      <c r="H71" s="12">
        <v>9617152.1699999999</v>
      </c>
      <c r="I71" s="12">
        <f>C71+E71+G71</f>
        <v>19848429.98</v>
      </c>
      <c r="J71" s="13">
        <f>D71+F71+H71</f>
        <v>19234304.34</v>
      </c>
    </row>
    <row r="72" spans="1:10" ht="30">
      <c r="A72" s="3" t="s">
        <v>386</v>
      </c>
      <c r="B72" s="4" t="s">
        <v>107</v>
      </c>
      <c r="C72" s="5">
        <f>C73+C75</f>
        <v>0</v>
      </c>
      <c r="D72" s="5">
        <f t="shared" ref="D72:H72" si="20">D73+D75</f>
        <v>0</v>
      </c>
      <c r="E72" s="5">
        <f t="shared" si="20"/>
        <v>125414084.95</v>
      </c>
      <c r="F72" s="5">
        <f t="shared" si="20"/>
        <v>91946090.969999999</v>
      </c>
      <c r="G72" s="5">
        <f t="shared" si="20"/>
        <v>23882587.57</v>
      </c>
      <c r="H72" s="5">
        <f t="shared" si="20"/>
        <v>22982669.509999998</v>
      </c>
      <c r="I72" s="5">
        <f t="shared" ref="I71:J74" si="21">C72+E72+G72</f>
        <v>149296672.52000001</v>
      </c>
      <c r="J72" s="5">
        <f t="shared" si="21"/>
        <v>114928760.47999999</v>
      </c>
    </row>
    <row r="73" spans="1:10" ht="38.25">
      <c r="A73" s="6" t="s">
        <v>387</v>
      </c>
      <c r="B73" s="7" t="s">
        <v>108</v>
      </c>
      <c r="C73" s="8">
        <f t="shared" ref="C73:H73" si="22">C74</f>
        <v>0</v>
      </c>
      <c r="D73" s="8">
        <f t="shared" si="22"/>
        <v>0</v>
      </c>
      <c r="E73" s="8">
        <f t="shared" si="22"/>
        <v>0</v>
      </c>
      <c r="F73" s="8">
        <f t="shared" si="22"/>
        <v>0</v>
      </c>
      <c r="G73" s="8">
        <f t="shared" si="22"/>
        <v>0</v>
      </c>
      <c r="H73" s="8">
        <f t="shared" si="22"/>
        <v>0</v>
      </c>
      <c r="I73" s="8">
        <f t="shared" si="21"/>
        <v>0</v>
      </c>
      <c r="J73" s="9">
        <f t="shared" si="21"/>
        <v>0</v>
      </c>
    </row>
    <row r="74" spans="1:10" ht="38.25" outlineLevel="1">
      <c r="A74" s="10" t="s">
        <v>109</v>
      </c>
      <c r="B74" s="11" t="s">
        <v>110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23">
        <f t="shared" si="21"/>
        <v>0</v>
      </c>
      <c r="J74" s="9">
        <f t="shared" si="21"/>
        <v>0</v>
      </c>
    </row>
    <row r="75" spans="1:10">
      <c r="A75" s="6" t="s">
        <v>388</v>
      </c>
      <c r="B75" s="7" t="s">
        <v>111</v>
      </c>
      <c r="C75" s="8">
        <f>C76+C77</f>
        <v>0</v>
      </c>
      <c r="D75" s="8">
        <f t="shared" ref="D75:I75" si="23">D76+D77</f>
        <v>0</v>
      </c>
      <c r="E75" s="8">
        <f t="shared" si="23"/>
        <v>125414084.95</v>
      </c>
      <c r="F75" s="8">
        <f t="shared" si="23"/>
        <v>91946090.969999999</v>
      </c>
      <c r="G75" s="8">
        <f t="shared" si="23"/>
        <v>23882587.57</v>
      </c>
      <c r="H75" s="8">
        <f t="shared" si="23"/>
        <v>22982669.509999998</v>
      </c>
      <c r="I75" s="8">
        <f t="shared" si="23"/>
        <v>149296672.52000001</v>
      </c>
      <c r="J75" s="8">
        <f>D75+F75+H75</f>
        <v>114928760.47999999</v>
      </c>
    </row>
    <row r="76" spans="1:10" ht="25.5" outlineLevel="1">
      <c r="A76" s="10" t="s">
        <v>112</v>
      </c>
      <c r="B76" s="11" t="s">
        <v>113</v>
      </c>
      <c r="C76" s="12">
        <v>0</v>
      </c>
      <c r="D76" s="12">
        <v>0</v>
      </c>
      <c r="E76" s="12">
        <v>88156148.510000005</v>
      </c>
      <c r="F76" s="12">
        <v>54929098.609999999</v>
      </c>
      <c r="G76" s="12">
        <v>14561557</v>
      </c>
      <c r="H76" s="12">
        <v>13728409.810000001</v>
      </c>
      <c r="I76" s="12">
        <f>C76+E76+G76</f>
        <v>102717705.51000001</v>
      </c>
      <c r="J76" s="13">
        <f>D76+F76+H76</f>
        <v>68657508.420000002</v>
      </c>
    </row>
    <row r="77" spans="1:10" ht="38.25" outlineLevel="1">
      <c r="A77" s="10" t="s">
        <v>114</v>
      </c>
      <c r="B77" s="11" t="s">
        <v>115</v>
      </c>
      <c r="C77" s="12">
        <v>0</v>
      </c>
      <c r="D77" s="12">
        <v>0</v>
      </c>
      <c r="E77" s="12">
        <v>37257936.439999998</v>
      </c>
      <c r="F77" s="12">
        <v>37016992.359999999</v>
      </c>
      <c r="G77" s="12">
        <v>9321030.5700000003</v>
      </c>
      <c r="H77" s="12">
        <v>9254259.6999999993</v>
      </c>
      <c r="I77" s="12">
        <f>C77+E77+G77</f>
        <v>46578967.009999998</v>
      </c>
      <c r="J77" s="13">
        <f>D77+F77+H77</f>
        <v>46271252.060000002</v>
      </c>
    </row>
    <row r="78" spans="1:10">
      <c r="A78" s="3" t="s">
        <v>389</v>
      </c>
      <c r="B78" s="4" t="s">
        <v>116</v>
      </c>
      <c r="C78" s="5">
        <f>C79+C81</f>
        <v>0</v>
      </c>
      <c r="D78" s="5">
        <f t="shared" ref="D78:J78" si="24">D79+D81</f>
        <v>0</v>
      </c>
      <c r="E78" s="5">
        <f t="shared" si="24"/>
        <v>0</v>
      </c>
      <c r="F78" s="5">
        <f t="shared" si="24"/>
        <v>0</v>
      </c>
      <c r="G78" s="5">
        <f t="shared" si="24"/>
        <v>438798.06</v>
      </c>
      <c r="H78" s="5">
        <f t="shared" si="24"/>
        <v>438798.06</v>
      </c>
      <c r="I78" s="5">
        <f t="shared" si="24"/>
        <v>438798.06</v>
      </c>
      <c r="J78" s="5">
        <f t="shared" si="24"/>
        <v>438798.06</v>
      </c>
    </row>
    <row r="79" spans="1:10">
      <c r="A79" s="6" t="s">
        <v>390</v>
      </c>
      <c r="B79" s="7" t="s">
        <v>117</v>
      </c>
      <c r="C79" s="8">
        <v>0</v>
      </c>
      <c r="D79" s="8">
        <v>0</v>
      </c>
      <c r="E79" s="8">
        <v>0</v>
      </c>
      <c r="F79" s="8">
        <v>0</v>
      </c>
      <c r="G79" s="8">
        <f>G80</f>
        <v>0</v>
      </c>
      <c r="H79" s="8">
        <f>H80</f>
        <v>0</v>
      </c>
      <c r="I79" s="8">
        <f t="shared" ref="I79:J81" si="25">C79+E79+G79</f>
        <v>0</v>
      </c>
      <c r="J79" s="9">
        <f t="shared" si="25"/>
        <v>0</v>
      </c>
    </row>
    <row r="80" spans="1:10" outlineLevel="1">
      <c r="A80" s="10" t="s">
        <v>118</v>
      </c>
      <c r="B80" s="11" t="s">
        <v>119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25">
        <f t="shared" si="25"/>
        <v>0</v>
      </c>
      <c r="J80" s="26">
        <f t="shared" si="25"/>
        <v>0</v>
      </c>
    </row>
    <row r="81" spans="1:10" ht="25.5">
      <c r="A81" s="6" t="s">
        <v>391</v>
      </c>
      <c r="B81" s="7" t="s">
        <v>120</v>
      </c>
      <c r="C81" s="8">
        <v>0</v>
      </c>
      <c r="D81" s="8">
        <v>0</v>
      </c>
      <c r="E81" s="8">
        <v>0</v>
      </c>
      <c r="F81" s="8">
        <v>0</v>
      </c>
      <c r="G81" s="8">
        <f>G82+G83+G84</f>
        <v>438798.06</v>
      </c>
      <c r="H81" s="8">
        <f>H82+H83+H84</f>
        <v>438798.06</v>
      </c>
      <c r="I81" s="8">
        <f t="shared" si="25"/>
        <v>438798.06</v>
      </c>
      <c r="J81" s="9">
        <f t="shared" si="25"/>
        <v>438798.06</v>
      </c>
    </row>
    <row r="82" spans="1:10" outlineLevel="1">
      <c r="A82" s="10" t="s">
        <v>125</v>
      </c>
      <c r="B82" s="11" t="s">
        <v>126</v>
      </c>
      <c r="C82" s="12">
        <v>0</v>
      </c>
      <c r="D82" s="12">
        <v>0</v>
      </c>
      <c r="E82" s="12">
        <v>0</v>
      </c>
      <c r="F82" s="12">
        <v>0</v>
      </c>
      <c r="G82" s="12">
        <v>413898.06</v>
      </c>
      <c r="H82" s="12">
        <v>413898.06</v>
      </c>
      <c r="I82" s="25">
        <f>C82+E82+G82</f>
        <v>413898.06</v>
      </c>
      <c r="J82" s="26">
        <f>D82+F82+H82</f>
        <v>413898.06</v>
      </c>
    </row>
    <row r="83" spans="1:10" outlineLevel="1">
      <c r="A83" s="10" t="s">
        <v>123</v>
      </c>
      <c r="B83" s="11" t="s">
        <v>124</v>
      </c>
      <c r="C83" s="12">
        <v>0</v>
      </c>
      <c r="D83" s="12">
        <v>0</v>
      </c>
      <c r="E83" s="12">
        <v>0</v>
      </c>
      <c r="F83" s="12">
        <v>0</v>
      </c>
      <c r="G83" s="12">
        <v>24900</v>
      </c>
      <c r="H83" s="12">
        <v>24900</v>
      </c>
      <c r="I83" s="25">
        <f>C83+E83+G83</f>
        <v>24900</v>
      </c>
      <c r="J83" s="26">
        <f>D83+F83+H83</f>
        <v>24900</v>
      </c>
    </row>
    <row r="84" spans="1:10" ht="25.5" outlineLevel="1">
      <c r="A84" s="10" t="s">
        <v>121</v>
      </c>
      <c r="B84" s="11" t="s">
        <v>122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25">
        <f>C84+E84+G84</f>
        <v>0</v>
      </c>
      <c r="J84" s="26">
        <f>D84+F84+H84</f>
        <v>0</v>
      </c>
    </row>
    <row r="85" spans="1:10">
      <c r="A85" s="3" t="s">
        <v>392</v>
      </c>
      <c r="B85" s="4" t="s">
        <v>127</v>
      </c>
      <c r="C85" s="5">
        <f t="shared" ref="C85:H85" si="26">C88+C96+C98+C86</f>
        <v>0</v>
      </c>
      <c r="D85" s="5">
        <f t="shared" si="26"/>
        <v>0</v>
      </c>
      <c r="E85" s="5">
        <f t="shared" si="26"/>
        <v>10410238.59</v>
      </c>
      <c r="F85" s="5">
        <f t="shared" si="26"/>
        <v>8524342.2899999991</v>
      </c>
      <c r="G85" s="5">
        <f t="shared" si="26"/>
        <v>12647792</v>
      </c>
      <c r="H85" s="5">
        <f t="shared" si="26"/>
        <v>11275002.180000002</v>
      </c>
      <c r="I85" s="5">
        <f t="shared" ref="I85:J87" si="27">C85+E85+G85</f>
        <v>23058030.59</v>
      </c>
      <c r="J85" s="5">
        <f t="shared" si="27"/>
        <v>19799344.469999999</v>
      </c>
    </row>
    <row r="86" spans="1:10" ht="42.75" customHeight="1">
      <c r="A86" s="6" t="s">
        <v>487</v>
      </c>
      <c r="B86" s="7" t="s">
        <v>485</v>
      </c>
      <c r="C86" s="8">
        <f>C87+C89+C90+C91</f>
        <v>0</v>
      </c>
      <c r="D86" s="8">
        <f>D87+D89+D90+D91</f>
        <v>0</v>
      </c>
      <c r="E86" s="8">
        <f>E87</f>
        <v>0</v>
      </c>
      <c r="F86" s="8">
        <f>F87</f>
        <v>0</v>
      </c>
      <c r="G86" s="8">
        <f>G87</f>
        <v>107715.55</v>
      </c>
      <c r="H86" s="8">
        <f>H87</f>
        <v>107715.55</v>
      </c>
      <c r="I86" s="8">
        <f t="shared" si="27"/>
        <v>107715.55</v>
      </c>
      <c r="J86" s="8">
        <f t="shared" si="27"/>
        <v>107715.55</v>
      </c>
    </row>
    <row r="87" spans="1:10" ht="38.25" outlineLevel="1">
      <c r="A87" s="10" t="s">
        <v>486</v>
      </c>
      <c r="B87" s="11" t="s">
        <v>484</v>
      </c>
      <c r="C87" s="12">
        <v>0</v>
      </c>
      <c r="D87" s="12">
        <v>0</v>
      </c>
      <c r="E87" s="12">
        <v>0</v>
      </c>
      <c r="F87" s="12">
        <v>0</v>
      </c>
      <c r="G87" s="48">
        <v>107715.55</v>
      </c>
      <c r="H87" s="48">
        <v>107715.55</v>
      </c>
      <c r="I87" s="25">
        <f t="shared" si="27"/>
        <v>107715.55</v>
      </c>
      <c r="J87" s="25">
        <f t="shared" si="27"/>
        <v>107715.55</v>
      </c>
    </row>
    <row r="88" spans="1:10" ht="25.5">
      <c r="A88" s="6" t="s">
        <v>393</v>
      </c>
      <c r="B88" s="7" t="s">
        <v>128</v>
      </c>
      <c r="C88" s="8">
        <f>C89+C91+C92+C93</f>
        <v>0</v>
      </c>
      <c r="D88" s="8">
        <f>D89+D91+D92+D93</f>
        <v>0</v>
      </c>
      <c r="E88" s="8">
        <f t="shared" ref="E88:J88" si="28">E89+E91+E92+E93+E90+E94+E95</f>
        <v>9267438.5899999999</v>
      </c>
      <c r="F88" s="8">
        <f t="shared" si="28"/>
        <v>7572142.29</v>
      </c>
      <c r="G88" s="8">
        <f t="shared" si="28"/>
        <v>9219276.4499999993</v>
      </c>
      <c r="H88" s="8">
        <f t="shared" si="28"/>
        <v>8219275.9500000002</v>
      </c>
      <c r="I88" s="8">
        <f t="shared" si="28"/>
        <v>18486715.039999999</v>
      </c>
      <c r="J88" s="8">
        <f t="shared" si="28"/>
        <v>15791418.24</v>
      </c>
    </row>
    <row r="89" spans="1:10" ht="38.25" outlineLevel="1">
      <c r="A89" s="10" t="s">
        <v>135</v>
      </c>
      <c r="B89" s="11" t="s">
        <v>136</v>
      </c>
      <c r="C89" s="12">
        <v>0</v>
      </c>
      <c r="D89" s="12">
        <v>0</v>
      </c>
      <c r="E89" s="64">
        <v>3616200</v>
      </c>
      <c r="F89" s="64">
        <v>3572123.7</v>
      </c>
      <c r="G89" s="12">
        <v>0</v>
      </c>
      <c r="H89" s="12">
        <v>0</v>
      </c>
      <c r="I89" s="27">
        <f>C89+E89+G89</f>
        <v>3616200</v>
      </c>
      <c r="J89" s="27">
        <f>D89+F89+H89</f>
        <v>3572123.7</v>
      </c>
    </row>
    <row r="90" spans="1:10" ht="25.5" outlineLevel="1">
      <c r="A90" s="10" t="s">
        <v>133</v>
      </c>
      <c r="B90" s="11" t="s">
        <v>134</v>
      </c>
      <c r="C90" s="12">
        <v>0</v>
      </c>
      <c r="D90" s="12">
        <v>0</v>
      </c>
      <c r="E90" s="12">
        <v>3527033.59</v>
      </c>
      <c r="F90" s="12">
        <v>3527033.59</v>
      </c>
      <c r="G90" s="12">
        <v>0</v>
      </c>
      <c r="H90" s="12">
        <v>0</v>
      </c>
      <c r="I90" s="27">
        <f>C90+E90+G90</f>
        <v>3527033.59</v>
      </c>
      <c r="J90" s="27">
        <f>D90+F90+H90</f>
        <v>3527033.59</v>
      </c>
    </row>
    <row r="91" spans="1:10" ht="140.25" outlineLevel="1">
      <c r="A91" s="10" t="s">
        <v>129</v>
      </c>
      <c r="B91" s="11" t="s">
        <v>130</v>
      </c>
      <c r="C91" s="12">
        <v>0</v>
      </c>
      <c r="D91" s="12">
        <v>0</v>
      </c>
      <c r="E91" s="63">
        <v>2124205</v>
      </c>
      <c r="F91" s="63">
        <v>472985</v>
      </c>
      <c r="G91" s="12">
        <v>0</v>
      </c>
      <c r="H91" s="12">
        <v>0</v>
      </c>
      <c r="I91" s="27">
        <f>C91+E91+G91</f>
        <v>2124205</v>
      </c>
      <c r="J91" s="27">
        <f>D91+F91+H91</f>
        <v>472985</v>
      </c>
    </row>
    <row r="92" spans="1:10" outlineLevel="1">
      <c r="A92" s="10" t="s">
        <v>457</v>
      </c>
      <c r="B92" s="11" t="s">
        <v>445</v>
      </c>
      <c r="C92" s="12">
        <v>0</v>
      </c>
      <c r="D92" s="12">
        <v>0</v>
      </c>
      <c r="E92" s="12">
        <v>0</v>
      </c>
      <c r="F92" s="12">
        <v>0</v>
      </c>
      <c r="G92" s="12">
        <v>217000</v>
      </c>
      <c r="H92" s="12">
        <v>217000</v>
      </c>
      <c r="I92" s="27">
        <f>C92+E92+G92</f>
        <v>217000</v>
      </c>
      <c r="J92" s="27">
        <f>D92+F92+H92</f>
        <v>217000</v>
      </c>
    </row>
    <row r="93" spans="1:10" outlineLevel="1">
      <c r="A93" s="10" t="s">
        <v>131</v>
      </c>
      <c r="B93" s="11" t="s">
        <v>132</v>
      </c>
      <c r="C93" s="12">
        <v>0</v>
      </c>
      <c r="D93" s="12">
        <v>0</v>
      </c>
      <c r="E93" s="12">
        <v>0</v>
      </c>
      <c r="F93" s="12">
        <v>0</v>
      </c>
      <c r="G93" s="12">
        <v>2000481.45</v>
      </c>
      <c r="H93" s="12">
        <v>2000480.95</v>
      </c>
      <c r="I93" s="27">
        <f>C93+E93+G93</f>
        <v>2000481.45</v>
      </c>
      <c r="J93" s="27">
        <f>D93+F93+H93</f>
        <v>2000480.95</v>
      </c>
    </row>
    <row r="94" spans="1:10" ht="76.5" outlineLevel="1">
      <c r="A94" s="10" t="s">
        <v>458</v>
      </c>
      <c r="B94" s="11" t="s">
        <v>446</v>
      </c>
      <c r="C94" s="12">
        <v>0</v>
      </c>
      <c r="D94" s="12">
        <v>0</v>
      </c>
      <c r="E94" s="12">
        <v>0</v>
      </c>
      <c r="F94" s="12">
        <v>0</v>
      </c>
      <c r="G94" s="12">
        <v>6177295</v>
      </c>
      <c r="H94" s="12">
        <v>5177295</v>
      </c>
      <c r="I94" s="27">
        <f>C94+E94+G94</f>
        <v>6177295</v>
      </c>
      <c r="J94" s="27">
        <f>D94+F94+H94</f>
        <v>5177295</v>
      </c>
    </row>
    <row r="95" spans="1:10" ht="51" outlineLevel="1">
      <c r="A95" s="10" t="s">
        <v>459</v>
      </c>
      <c r="B95" s="11" t="s">
        <v>447</v>
      </c>
      <c r="C95" s="12">
        <v>0</v>
      </c>
      <c r="D95" s="12">
        <v>0</v>
      </c>
      <c r="E95" s="12">
        <v>0</v>
      </c>
      <c r="F95" s="12">
        <v>0</v>
      </c>
      <c r="G95" s="12">
        <v>824500</v>
      </c>
      <c r="H95" s="12">
        <v>824500</v>
      </c>
      <c r="I95" s="27">
        <f>C95+E95+G95</f>
        <v>824500</v>
      </c>
      <c r="J95" s="27">
        <f>D95+F95+H95</f>
        <v>824500</v>
      </c>
    </row>
    <row r="96" spans="1:10" ht="25.5">
      <c r="A96" s="6" t="s">
        <v>394</v>
      </c>
      <c r="B96" s="7" t="s">
        <v>137</v>
      </c>
      <c r="C96" s="8">
        <v>0</v>
      </c>
      <c r="D96" s="8">
        <v>0</v>
      </c>
      <c r="E96" s="8">
        <v>0</v>
      </c>
      <c r="F96" s="8">
        <v>0</v>
      </c>
      <c r="G96" s="8">
        <v>3320800</v>
      </c>
      <c r="H96" s="8">
        <f>H97</f>
        <v>2948010.68</v>
      </c>
      <c r="I96" s="8">
        <f>C96+E96+G96</f>
        <v>3320800</v>
      </c>
      <c r="J96" s="9">
        <f>D96+F96+H96</f>
        <v>2948010.68</v>
      </c>
    </row>
    <row r="97" spans="1:10" ht="25.5" outlineLevel="1">
      <c r="A97" s="10" t="s">
        <v>138</v>
      </c>
      <c r="B97" s="11" t="s">
        <v>139</v>
      </c>
      <c r="C97" s="12">
        <v>0</v>
      </c>
      <c r="D97" s="12">
        <v>0</v>
      </c>
      <c r="E97" s="12">
        <v>0</v>
      </c>
      <c r="F97" s="12">
        <v>0</v>
      </c>
      <c r="G97" s="48">
        <v>3320800</v>
      </c>
      <c r="H97" s="48">
        <v>2948010.68</v>
      </c>
      <c r="I97" s="25">
        <f>C97+E97+G97</f>
        <v>3320800</v>
      </c>
      <c r="J97" s="26">
        <f>D97+F97+H97</f>
        <v>2948010.68</v>
      </c>
    </row>
    <row r="98" spans="1:10" ht="25.5">
      <c r="A98" s="6" t="s">
        <v>395</v>
      </c>
      <c r="B98" s="7" t="s">
        <v>140</v>
      </c>
      <c r="C98" s="8">
        <v>0</v>
      </c>
      <c r="D98" s="8">
        <v>0</v>
      </c>
      <c r="E98" s="28">
        <f>E99</f>
        <v>1142800</v>
      </c>
      <c r="F98" s="28">
        <f>F99</f>
        <v>952200</v>
      </c>
      <c r="G98" s="8">
        <v>0</v>
      </c>
      <c r="H98" s="8">
        <v>0</v>
      </c>
      <c r="I98" s="28">
        <f t="shared" ref="I98:I99" si="29">C98+E98+G98</f>
        <v>1142800</v>
      </c>
      <c r="J98" s="30">
        <f t="shared" ref="J98:J99" si="30">D98+F98+H98</f>
        <v>952200</v>
      </c>
    </row>
    <row r="99" spans="1:10" ht="25.5" outlineLevel="1">
      <c r="A99" s="10" t="s">
        <v>141</v>
      </c>
      <c r="B99" s="11" t="s">
        <v>142</v>
      </c>
      <c r="C99" s="12">
        <v>0</v>
      </c>
      <c r="D99" s="12">
        <v>0</v>
      </c>
      <c r="E99" s="12">
        <v>1142800</v>
      </c>
      <c r="F99" s="12">
        <v>952200</v>
      </c>
      <c r="G99" s="12">
        <v>0</v>
      </c>
      <c r="H99" s="12">
        <v>0</v>
      </c>
      <c r="I99" s="25">
        <f t="shared" si="29"/>
        <v>1142800</v>
      </c>
      <c r="J99" s="26">
        <f t="shared" si="30"/>
        <v>952200</v>
      </c>
    </row>
    <row r="100" spans="1:10">
      <c r="A100" s="3" t="s">
        <v>396</v>
      </c>
      <c r="B100" s="4" t="s">
        <v>143</v>
      </c>
      <c r="C100" s="5">
        <f>C101+C104+C106+C108+C112+C116+C118</f>
        <v>2615100</v>
      </c>
      <c r="D100" s="5">
        <f t="shared" ref="D100:J100" si="31">D101+D104+D106+D108+D112+D116+D118</f>
        <v>2615100</v>
      </c>
      <c r="E100" s="5">
        <f t="shared" si="31"/>
        <v>9652210.0999999996</v>
      </c>
      <c r="F100" s="5">
        <f t="shared" si="31"/>
        <v>9652210.0999999996</v>
      </c>
      <c r="G100" s="5">
        <f t="shared" si="31"/>
        <v>73661712.099999994</v>
      </c>
      <c r="H100" s="5">
        <f t="shared" si="31"/>
        <v>70027007.209999993</v>
      </c>
      <c r="I100" s="5">
        <f t="shared" si="31"/>
        <v>85929022.200000003</v>
      </c>
      <c r="J100" s="5">
        <f t="shared" si="31"/>
        <v>82294317.310000002</v>
      </c>
    </row>
    <row r="101" spans="1:10">
      <c r="A101" s="6" t="s">
        <v>397</v>
      </c>
      <c r="B101" s="7" t="s">
        <v>144</v>
      </c>
      <c r="C101" s="8">
        <f>C102+C103</f>
        <v>2615100</v>
      </c>
      <c r="D101" s="8">
        <f t="shared" ref="D101:J101" si="32">D102+D103</f>
        <v>2615100</v>
      </c>
      <c r="E101" s="8">
        <f t="shared" si="32"/>
        <v>50910.1</v>
      </c>
      <c r="F101" s="8">
        <f t="shared" si="32"/>
        <v>50910.1</v>
      </c>
      <c r="G101" s="8">
        <f t="shared" si="32"/>
        <v>35910.1</v>
      </c>
      <c r="H101" s="8">
        <f t="shared" si="32"/>
        <v>35910.1</v>
      </c>
      <c r="I101" s="8">
        <f t="shared" si="32"/>
        <v>2701920.2</v>
      </c>
      <c r="J101" s="8">
        <f t="shared" si="32"/>
        <v>2701920.2</v>
      </c>
    </row>
    <row r="102" spans="1:10" ht="25.5" outlineLevel="1">
      <c r="A102" s="10" t="s">
        <v>147</v>
      </c>
      <c r="B102" s="11" t="s">
        <v>148</v>
      </c>
      <c r="C102" s="12">
        <v>2565100</v>
      </c>
      <c r="D102" s="12">
        <v>2565100</v>
      </c>
      <c r="E102" s="12">
        <v>25910.1</v>
      </c>
      <c r="F102" s="12">
        <v>25910.1</v>
      </c>
      <c r="G102" s="12">
        <v>25910.1</v>
      </c>
      <c r="H102" s="12">
        <v>25910.1</v>
      </c>
      <c r="I102" s="12">
        <f>C102+E102+G102</f>
        <v>2616920.2000000002</v>
      </c>
      <c r="J102" s="13">
        <f>D102+F102+H102</f>
        <v>2616920.2000000002</v>
      </c>
    </row>
    <row r="103" spans="1:10" ht="38.25" outlineLevel="1">
      <c r="A103" s="10" t="s">
        <v>145</v>
      </c>
      <c r="B103" s="11" t="s">
        <v>146</v>
      </c>
      <c r="C103" s="12">
        <v>50000</v>
      </c>
      <c r="D103" s="12">
        <v>50000</v>
      </c>
      <c r="E103" s="12">
        <v>25000</v>
      </c>
      <c r="F103" s="12">
        <v>25000</v>
      </c>
      <c r="G103" s="12">
        <v>10000</v>
      </c>
      <c r="H103" s="12">
        <v>10000</v>
      </c>
      <c r="I103" s="13">
        <f>C103+E103+G103</f>
        <v>85000</v>
      </c>
      <c r="J103" s="13">
        <f>D103+F103+H103</f>
        <v>85000</v>
      </c>
    </row>
    <row r="104" spans="1:10" ht="38.25">
      <c r="A104" s="6" t="s">
        <v>398</v>
      </c>
      <c r="B104" s="7" t="s">
        <v>149</v>
      </c>
      <c r="C104" s="8">
        <v>0</v>
      </c>
      <c r="D104" s="8">
        <v>0</v>
      </c>
      <c r="E104" s="8">
        <v>0</v>
      </c>
      <c r="F104" s="8">
        <v>0</v>
      </c>
      <c r="G104" s="8">
        <f>G105</f>
        <v>973469</v>
      </c>
      <c r="H104" s="8">
        <f>H105</f>
        <v>973469</v>
      </c>
      <c r="I104" s="31">
        <f t="shared" ref="I102:J105" si="33">C104+E104+G104</f>
        <v>973469</v>
      </c>
      <c r="J104" s="31">
        <f t="shared" si="33"/>
        <v>973469</v>
      </c>
    </row>
    <row r="105" spans="1:10" outlineLevel="1">
      <c r="A105" s="10" t="s">
        <v>150</v>
      </c>
      <c r="B105" s="11" t="s">
        <v>151</v>
      </c>
      <c r="C105" s="12">
        <v>0</v>
      </c>
      <c r="D105" s="12">
        <v>0</v>
      </c>
      <c r="E105" s="12">
        <v>0</v>
      </c>
      <c r="F105" s="12">
        <v>0</v>
      </c>
      <c r="G105" s="12">
        <v>973469</v>
      </c>
      <c r="H105" s="12">
        <v>973469</v>
      </c>
      <c r="I105" s="12">
        <f t="shared" si="33"/>
        <v>973469</v>
      </c>
      <c r="J105" s="13">
        <f t="shared" si="33"/>
        <v>973469</v>
      </c>
    </row>
    <row r="106" spans="1:10">
      <c r="A106" s="6" t="s">
        <v>399</v>
      </c>
      <c r="B106" s="7" t="s">
        <v>152</v>
      </c>
      <c r="C106" s="8">
        <v>0</v>
      </c>
      <c r="D106" s="8">
        <v>0</v>
      </c>
      <c r="E106" s="8">
        <v>0</v>
      </c>
      <c r="F106" s="8">
        <v>0</v>
      </c>
      <c r="G106" s="8">
        <f>G107</f>
        <v>36770845.979999997</v>
      </c>
      <c r="H106" s="8">
        <f>H107</f>
        <v>33136141.09</v>
      </c>
      <c r="I106" s="29">
        <f t="shared" ref="I106:I111" si="34">C106+E106+G106</f>
        <v>36770845.979999997</v>
      </c>
      <c r="J106" s="31">
        <f t="shared" ref="J106:J111" si="35">D106+F106+H106</f>
        <v>33136141.09</v>
      </c>
    </row>
    <row r="107" spans="1:10" ht="25.5" outlineLevel="1">
      <c r="A107" s="10" t="s">
        <v>153</v>
      </c>
      <c r="B107" s="11" t="s">
        <v>154</v>
      </c>
      <c r="C107" s="12">
        <v>0</v>
      </c>
      <c r="D107" s="12">
        <v>0</v>
      </c>
      <c r="E107" s="12">
        <v>0</v>
      </c>
      <c r="F107" s="12">
        <v>0</v>
      </c>
      <c r="G107" s="12">
        <v>36770845.979999997</v>
      </c>
      <c r="H107" s="12">
        <v>33136141.09</v>
      </c>
      <c r="I107" s="12">
        <f t="shared" si="34"/>
        <v>36770845.979999997</v>
      </c>
      <c r="J107" s="13">
        <f t="shared" si="35"/>
        <v>33136141.09</v>
      </c>
    </row>
    <row r="108" spans="1:10">
      <c r="A108" s="6" t="s">
        <v>400</v>
      </c>
      <c r="B108" s="7" t="s">
        <v>155</v>
      </c>
      <c r="C108" s="8">
        <f>C109+C110+C111</f>
        <v>0</v>
      </c>
      <c r="D108" s="8">
        <f t="shared" ref="D108:H108" si="36">D109+D110+D111</f>
        <v>0</v>
      </c>
      <c r="E108" s="8">
        <f t="shared" si="36"/>
        <v>0</v>
      </c>
      <c r="F108" s="8">
        <f t="shared" si="36"/>
        <v>0</v>
      </c>
      <c r="G108" s="8">
        <f t="shared" si="36"/>
        <v>31185687.690000001</v>
      </c>
      <c r="H108" s="8">
        <f t="shared" si="36"/>
        <v>31185687.690000001</v>
      </c>
      <c r="I108" s="29">
        <f t="shared" si="34"/>
        <v>31185687.690000001</v>
      </c>
      <c r="J108" s="31">
        <f t="shared" si="35"/>
        <v>31185687.690000001</v>
      </c>
    </row>
    <row r="109" spans="1:10" outlineLevel="1">
      <c r="A109" s="10" t="s">
        <v>156</v>
      </c>
      <c r="B109" s="11" t="s">
        <v>157</v>
      </c>
      <c r="C109" s="12">
        <v>0</v>
      </c>
      <c r="D109" s="12">
        <v>0</v>
      </c>
      <c r="E109" s="12">
        <v>0</v>
      </c>
      <c r="F109" s="12">
        <v>0</v>
      </c>
      <c r="G109" s="12">
        <v>6114845</v>
      </c>
      <c r="H109" s="12">
        <v>6114845</v>
      </c>
      <c r="I109" s="12">
        <f>C109+E109+G109</f>
        <v>6114845</v>
      </c>
      <c r="J109" s="13">
        <f>D109+F109+H109</f>
        <v>6114845</v>
      </c>
    </row>
    <row r="110" spans="1:10" outlineLevel="1">
      <c r="A110" s="10" t="s">
        <v>158</v>
      </c>
      <c r="B110" s="11" t="s">
        <v>159</v>
      </c>
      <c r="C110" s="12">
        <v>0</v>
      </c>
      <c r="D110" s="12">
        <v>0</v>
      </c>
      <c r="E110" s="12">
        <v>0</v>
      </c>
      <c r="F110" s="12">
        <v>0</v>
      </c>
      <c r="G110" s="48">
        <v>16236672.640000001</v>
      </c>
      <c r="H110" s="48">
        <v>16236672.640000001</v>
      </c>
      <c r="I110" s="12">
        <f>C110+E110+G110</f>
        <v>16236672.640000001</v>
      </c>
      <c r="J110" s="13">
        <f>D110+F110+H110</f>
        <v>16236672.640000001</v>
      </c>
    </row>
    <row r="111" spans="1:10" outlineLevel="1">
      <c r="A111" s="10" t="s">
        <v>160</v>
      </c>
      <c r="B111" s="11" t="s">
        <v>161</v>
      </c>
      <c r="C111" s="12">
        <v>0</v>
      </c>
      <c r="D111" s="12">
        <v>0</v>
      </c>
      <c r="E111" s="12">
        <v>0</v>
      </c>
      <c r="F111" s="12">
        <v>0</v>
      </c>
      <c r="G111" s="12">
        <v>8834170.0500000007</v>
      </c>
      <c r="H111" s="12">
        <v>8834170.0500000007</v>
      </c>
      <c r="I111" s="12">
        <f>C111+E111+G111</f>
        <v>8834170.0500000007</v>
      </c>
      <c r="J111" s="13">
        <f>D111+F111+H111</f>
        <v>8834170.0500000007</v>
      </c>
    </row>
    <row r="112" spans="1:10" ht="25.5">
      <c r="A112" s="6" t="s">
        <v>401</v>
      </c>
      <c r="B112" s="7" t="s">
        <v>162</v>
      </c>
      <c r="C112" s="8">
        <f>C113+C114+C115</f>
        <v>0</v>
      </c>
      <c r="D112" s="8">
        <f t="shared" ref="D112:H112" si="37">D113+D114+D115</f>
        <v>0</v>
      </c>
      <c r="E112" s="8">
        <f t="shared" si="37"/>
        <v>9601300</v>
      </c>
      <c r="F112" s="8">
        <f t="shared" si="37"/>
        <v>9601300</v>
      </c>
      <c r="G112" s="8">
        <f t="shared" si="37"/>
        <v>722678.49</v>
      </c>
      <c r="H112" s="8">
        <f t="shared" si="37"/>
        <v>722678.49</v>
      </c>
      <c r="I112" s="8">
        <f>C112+E112+G112</f>
        <v>10323978.49</v>
      </c>
      <c r="J112" s="8">
        <f>D112+F112+H112</f>
        <v>10323978.49</v>
      </c>
    </row>
    <row r="113" spans="1:10" ht="25.5" outlineLevel="1">
      <c r="A113" s="10" t="s">
        <v>167</v>
      </c>
      <c r="B113" s="11" t="s">
        <v>168</v>
      </c>
      <c r="C113" s="12">
        <v>0</v>
      </c>
      <c r="D113" s="12">
        <v>0</v>
      </c>
      <c r="E113" s="12">
        <v>3920100</v>
      </c>
      <c r="F113" s="12">
        <v>3920100</v>
      </c>
      <c r="G113" s="63">
        <v>295061.28999999998</v>
      </c>
      <c r="H113" s="63">
        <v>295061.28999999998</v>
      </c>
      <c r="I113" s="25">
        <f>C113+E113+G113</f>
        <v>4215161.29</v>
      </c>
      <c r="J113" s="25">
        <f>D113+F113+H113</f>
        <v>4215161.29</v>
      </c>
    </row>
    <row r="114" spans="1:10" ht="51" outlineLevel="1">
      <c r="A114" s="10" t="s">
        <v>163</v>
      </c>
      <c r="B114" s="11" t="s">
        <v>164</v>
      </c>
      <c r="C114" s="12">
        <v>0</v>
      </c>
      <c r="D114" s="12">
        <v>0</v>
      </c>
      <c r="E114" s="12">
        <v>5532400</v>
      </c>
      <c r="F114" s="12">
        <v>5532400</v>
      </c>
      <c r="G114" s="12">
        <v>416417.2</v>
      </c>
      <c r="H114" s="12">
        <v>416417.2</v>
      </c>
      <c r="I114" s="25">
        <f>C114+E114+G114</f>
        <v>5948817.2000000002</v>
      </c>
      <c r="J114" s="25">
        <f>D114+F114+H114</f>
        <v>5948817.2000000002</v>
      </c>
    </row>
    <row r="115" spans="1:10" outlineLevel="1">
      <c r="A115" s="10" t="s">
        <v>165</v>
      </c>
      <c r="B115" s="11" t="s">
        <v>166</v>
      </c>
      <c r="C115" s="12">
        <v>0</v>
      </c>
      <c r="D115" s="12">
        <v>0</v>
      </c>
      <c r="E115" s="12">
        <v>148800</v>
      </c>
      <c r="F115" s="12">
        <v>148800</v>
      </c>
      <c r="G115" s="64">
        <v>11200</v>
      </c>
      <c r="H115" s="64">
        <v>11200</v>
      </c>
      <c r="I115" s="25">
        <f>C115+E115+G115</f>
        <v>160000</v>
      </c>
      <c r="J115" s="25">
        <f>D115+F115+H115</f>
        <v>160000</v>
      </c>
    </row>
    <row r="116" spans="1:10" ht="38.25">
      <c r="A116" s="6" t="s">
        <v>402</v>
      </c>
      <c r="B116" s="7" t="s">
        <v>169</v>
      </c>
      <c r="C116" s="8">
        <v>0</v>
      </c>
      <c r="D116" s="8">
        <v>0</v>
      </c>
      <c r="E116" s="8">
        <v>0</v>
      </c>
      <c r="F116" s="8">
        <v>0</v>
      </c>
      <c r="G116" s="8">
        <f>G117</f>
        <v>425414.55</v>
      </c>
      <c r="H116" s="8">
        <f>H117</f>
        <v>425414.55</v>
      </c>
      <c r="I116" s="8">
        <f t="shared" ref="I116:J119" si="38">C116+E116+G116</f>
        <v>425414.55</v>
      </c>
      <c r="J116" s="9">
        <f t="shared" si="38"/>
        <v>425414.55</v>
      </c>
    </row>
    <row r="117" spans="1:10" ht="25.5" outlineLevel="1">
      <c r="A117" s="10" t="s">
        <v>170</v>
      </c>
      <c r="B117" s="11" t="s">
        <v>171</v>
      </c>
      <c r="C117" s="12">
        <v>0</v>
      </c>
      <c r="D117" s="12">
        <v>0</v>
      </c>
      <c r="E117" s="12">
        <v>0</v>
      </c>
      <c r="F117" s="12">
        <v>0</v>
      </c>
      <c r="G117" s="12">
        <v>425414.55</v>
      </c>
      <c r="H117" s="12">
        <v>425414.55</v>
      </c>
      <c r="I117" s="25">
        <f t="shared" si="38"/>
        <v>425414.55</v>
      </c>
      <c r="J117" s="26">
        <f t="shared" si="38"/>
        <v>425414.55</v>
      </c>
    </row>
    <row r="118" spans="1:10" ht="25.5">
      <c r="A118" s="6" t="s">
        <v>403</v>
      </c>
      <c r="B118" s="7" t="s">
        <v>172</v>
      </c>
      <c r="C118" s="8">
        <v>0</v>
      </c>
      <c r="D118" s="8">
        <v>0</v>
      </c>
      <c r="E118" s="8">
        <v>0</v>
      </c>
      <c r="F118" s="8">
        <v>0</v>
      </c>
      <c r="G118" s="8">
        <f>G119</f>
        <v>3547706.29</v>
      </c>
      <c r="H118" s="8">
        <f>H119</f>
        <v>3547706.29</v>
      </c>
      <c r="I118" s="8">
        <f t="shared" si="38"/>
        <v>3547706.29</v>
      </c>
      <c r="J118" s="9">
        <f t="shared" si="38"/>
        <v>3547706.29</v>
      </c>
    </row>
    <row r="119" spans="1:10" outlineLevel="1">
      <c r="A119" s="10" t="s">
        <v>173</v>
      </c>
      <c r="B119" s="11" t="s">
        <v>174</v>
      </c>
      <c r="C119" s="12">
        <v>0</v>
      </c>
      <c r="D119" s="12">
        <v>0</v>
      </c>
      <c r="E119" s="12">
        <v>0</v>
      </c>
      <c r="F119" s="12">
        <v>0</v>
      </c>
      <c r="G119" s="12">
        <v>3547706.29</v>
      </c>
      <c r="H119" s="12">
        <v>3547706.29</v>
      </c>
      <c r="I119" s="25">
        <f t="shared" si="38"/>
        <v>3547706.29</v>
      </c>
      <c r="J119" s="26">
        <f t="shared" si="38"/>
        <v>3547706.29</v>
      </c>
    </row>
    <row r="120" spans="1:10" ht="30">
      <c r="A120" s="3" t="s">
        <v>404</v>
      </c>
      <c r="B120" s="4" t="s">
        <v>175</v>
      </c>
      <c r="C120" s="5">
        <f>C121+C124+C126</f>
        <v>0</v>
      </c>
      <c r="D120" s="5">
        <f t="shared" ref="D120:J120" si="39">D121+D124+D126</f>
        <v>0</v>
      </c>
      <c r="E120" s="5">
        <f t="shared" si="39"/>
        <v>70184496</v>
      </c>
      <c r="F120" s="5">
        <f t="shared" si="39"/>
        <v>67838051.25</v>
      </c>
      <c r="G120" s="5">
        <f t="shared" si="39"/>
        <v>65869357.130000003</v>
      </c>
      <c r="H120" s="5">
        <f t="shared" si="39"/>
        <v>57867711</v>
      </c>
      <c r="I120" s="5">
        <f t="shared" si="39"/>
        <v>136053853.13</v>
      </c>
      <c r="J120" s="5">
        <f t="shared" si="39"/>
        <v>125705762.25</v>
      </c>
    </row>
    <row r="121" spans="1:10" ht="25.5">
      <c r="A121" s="6" t="s">
        <v>405</v>
      </c>
      <c r="B121" s="7" t="s">
        <v>176</v>
      </c>
      <c r="C121" s="8">
        <f>C122+C123</f>
        <v>0</v>
      </c>
      <c r="D121" s="8">
        <f t="shared" ref="D121:H121" si="40">D122+D123</f>
        <v>0</v>
      </c>
      <c r="E121" s="8">
        <f t="shared" si="40"/>
        <v>70184496</v>
      </c>
      <c r="F121" s="8">
        <f t="shared" si="40"/>
        <v>67838051.25</v>
      </c>
      <c r="G121" s="8">
        <f t="shared" si="40"/>
        <v>8923704</v>
      </c>
      <c r="H121" s="8">
        <f t="shared" si="40"/>
        <v>5922089.8700000001</v>
      </c>
      <c r="I121" s="8">
        <f>C121+E121+G121</f>
        <v>79108200</v>
      </c>
      <c r="J121" s="8">
        <f>D121+F121+H121</f>
        <v>73760141.120000005</v>
      </c>
    </row>
    <row r="122" spans="1:10" outlineLevel="1">
      <c r="A122" s="10" t="s">
        <v>177</v>
      </c>
      <c r="B122" s="11" t="s">
        <v>178</v>
      </c>
      <c r="C122" s="12">
        <v>0</v>
      </c>
      <c r="D122" s="12">
        <v>0</v>
      </c>
      <c r="E122" s="12">
        <v>0</v>
      </c>
      <c r="F122" s="12">
        <v>0</v>
      </c>
      <c r="G122" s="48">
        <v>3641000</v>
      </c>
      <c r="H122" s="48">
        <v>816000</v>
      </c>
      <c r="I122" s="25">
        <f>C122+E122+G122</f>
        <v>3641000</v>
      </c>
      <c r="J122" s="25">
        <f>D122+F122+H122</f>
        <v>816000</v>
      </c>
    </row>
    <row r="123" spans="1:10" ht="25.5" outlineLevel="1">
      <c r="A123" s="10" t="s">
        <v>179</v>
      </c>
      <c r="B123" s="11" t="s">
        <v>180</v>
      </c>
      <c r="C123" s="12">
        <v>0</v>
      </c>
      <c r="D123" s="12">
        <v>0</v>
      </c>
      <c r="E123" s="48">
        <v>70184496</v>
      </c>
      <c r="F123" s="48">
        <v>67838051.25</v>
      </c>
      <c r="G123" s="48">
        <v>5282704</v>
      </c>
      <c r="H123" s="48">
        <v>5106089.87</v>
      </c>
      <c r="I123" s="25">
        <f>C123+E123+G123</f>
        <v>75467200</v>
      </c>
      <c r="J123" s="25">
        <f>D123+F123+H123</f>
        <v>72944141.120000005</v>
      </c>
    </row>
    <row r="124" spans="1:10" ht="25.5">
      <c r="A124" s="6" t="s">
        <v>406</v>
      </c>
      <c r="B124" s="7" t="s">
        <v>181</v>
      </c>
      <c r="C124" s="8">
        <v>0</v>
      </c>
      <c r="D124" s="8">
        <v>0</v>
      </c>
      <c r="E124" s="8">
        <v>0</v>
      </c>
      <c r="F124" s="8">
        <v>0</v>
      </c>
      <c r="G124" s="8">
        <f>G125</f>
        <v>55208420.539999999</v>
      </c>
      <c r="H124" s="8">
        <f>H125</f>
        <v>50211796.539999999</v>
      </c>
      <c r="I124" s="8">
        <f t="shared" ref="I122:I127" si="41">C124+E124+G124</f>
        <v>55208420.539999999</v>
      </c>
      <c r="J124" s="8">
        <f t="shared" ref="J122:J133" si="42">D124+F124+H124</f>
        <v>50211796.539999999</v>
      </c>
    </row>
    <row r="125" spans="1:10" outlineLevel="1">
      <c r="A125" s="10" t="s">
        <v>182</v>
      </c>
      <c r="B125" s="11" t="s">
        <v>183</v>
      </c>
      <c r="C125" s="12">
        <v>0</v>
      </c>
      <c r="D125" s="12">
        <v>0</v>
      </c>
      <c r="E125" s="12">
        <v>0</v>
      </c>
      <c r="F125" s="12">
        <v>0</v>
      </c>
      <c r="G125" s="12">
        <v>55208420.539999999</v>
      </c>
      <c r="H125" s="12">
        <v>50211796.539999999</v>
      </c>
      <c r="I125" s="34">
        <f t="shared" si="41"/>
        <v>55208420.539999999</v>
      </c>
      <c r="J125" s="34">
        <f t="shared" si="42"/>
        <v>50211796.539999999</v>
      </c>
    </row>
    <row r="126" spans="1:10" ht="25.5">
      <c r="A126" s="6" t="s">
        <v>407</v>
      </c>
      <c r="B126" s="7" t="s">
        <v>184</v>
      </c>
      <c r="C126" s="8">
        <v>0</v>
      </c>
      <c r="D126" s="8">
        <v>0</v>
      </c>
      <c r="E126" s="8">
        <v>0</v>
      </c>
      <c r="F126" s="8">
        <v>0</v>
      </c>
      <c r="G126" s="8">
        <f>G127</f>
        <v>1737232.59</v>
      </c>
      <c r="H126" s="8">
        <f>H127</f>
        <v>1733824.59</v>
      </c>
      <c r="I126" s="8">
        <f t="shared" si="41"/>
        <v>1737232.59</v>
      </c>
      <c r="J126" s="8">
        <f t="shared" si="42"/>
        <v>1733824.59</v>
      </c>
    </row>
    <row r="127" spans="1:10" outlineLevel="1">
      <c r="A127" s="10" t="s">
        <v>185</v>
      </c>
      <c r="B127" s="11" t="s">
        <v>186</v>
      </c>
      <c r="C127" s="12">
        <v>0</v>
      </c>
      <c r="D127" s="12">
        <v>0</v>
      </c>
      <c r="E127" s="12">
        <v>0</v>
      </c>
      <c r="F127" s="12">
        <v>0</v>
      </c>
      <c r="G127" s="12">
        <v>1737232.59</v>
      </c>
      <c r="H127" s="12">
        <v>1733824.59</v>
      </c>
      <c r="I127" s="34">
        <f t="shared" si="41"/>
        <v>1737232.59</v>
      </c>
      <c r="J127" s="34">
        <f t="shared" si="42"/>
        <v>1733824.59</v>
      </c>
    </row>
    <row r="128" spans="1:10">
      <c r="A128" s="3" t="s">
        <v>408</v>
      </c>
      <c r="B128" s="4" t="s">
        <v>187</v>
      </c>
      <c r="C128" s="5">
        <f>C129+C132</f>
        <v>0</v>
      </c>
      <c r="D128" s="5">
        <f t="shared" ref="D128:H128" si="43">D129+D132</f>
        <v>0</v>
      </c>
      <c r="E128" s="5">
        <f t="shared" si="43"/>
        <v>571500</v>
      </c>
      <c r="F128" s="5">
        <f t="shared" si="43"/>
        <v>571500</v>
      </c>
      <c r="G128" s="5">
        <f t="shared" si="43"/>
        <v>1060360.73</v>
      </c>
      <c r="H128" s="5">
        <f t="shared" si="43"/>
        <v>1050187.97</v>
      </c>
      <c r="I128" s="5">
        <f>C128+E128+G128</f>
        <v>1631860.73</v>
      </c>
      <c r="J128" s="5">
        <f>D128+F128+H128</f>
        <v>1621687.97</v>
      </c>
    </row>
    <row r="129" spans="1:10" ht="25.5">
      <c r="A129" s="6" t="s">
        <v>409</v>
      </c>
      <c r="B129" s="7" t="s">
        <v>188</v>
      </c>
      <c r="C129" s="8">
        <v>0</v>
      </c>
      <c r="D129" s="8">
        <v>0</v>
      </c>
      <c r="E129" s="8">
        <v>0</v>
      </c>
      <c r="F129" s="8">
        <v>0</v>
      </c>
      <c r="G129" s="8">
        <f>G130+G131</f>
        <v>1060360.73</v>
      </c>
      <c r="H129" s="8">
        <f>H130+H131</f>
        <v>1050187.97</v>
      </c>
      <c r="I129" s="8">
        <v>1250000</v>
      </c>
      <c r="J129" s="8">
        <f t="shared" si="42"/>
        <v>1050187.97</v>
      </c>
    </row>
    <row r="130" spans="1:10" ht="25.5" outlineLevel="1">
      <c r="A130" s="10" t="s">
        <v>191</v>
      </c>
      <c r="B130" s="11" t="s">
        <v>192</v>
      </c>
      <c r="C130" s="12">
        <v>0</v>
      </c>
      <c r="D130" s="12">
        <v>0</v>
      </c>
      <c r="E130" s="12">
        <v>0</v>
      </c>
      <c r="F130" s="12">
        <v>0</v>
      </c>
      <c r="G130" s="63">
        <v>589164.82999999996</v>
      </c>
      <c r="H130" s="63">
        <v>589164.82999999996</v>
      </c>
      <c r="I130" s="35">
        <v>600000</v>
      </c>
      <c r="J130" s="25">
        <f>D130+F130+H130</f>
        <v>589164.82999999996</v>
      </c>
    </row>
    <row r="131" spans="1:10" ht="25.5" outlineLevel="1">
      <c r="A131" s="10" t="s">
        <v>189</v>
      </c>
      <c r="B131" s="11" t="s">
        <v>190</v>
      </c>
      <c r="C131" s="12">
        <v>0</v>
      </c>
      <c r="D131" s="12">
        <v>0</v>
      </c>
      <c r="E131" s="12">
        <v>0</v>
      </c>
      <c r="F131" s="12">
        <v>0</v>
      </c>
      <c r="G131" s="64">
        <v>471195.9</v>
      </c>
      <c r="H131" s="64">
        <v>461023.14</v>
      </c>
      <c r="I131" s="35">
        <v>650000</v>
      </c>
      <c r="J131" s="25">
        <f>D131+F131+H131</f>
        <v>461023.14</v>
      </c>
    </row>
    <row r="132" spans="1:10">
      <c r="A132" s="6" t="s">
        <v>410</v>
      </c>
      <c r="B132" s="7" t="s">
        <v>193</v>
      </c>
      <c r="C132" s="8">
        <v>0</v>
      </c>
      <c r="D132" s="8">
        <v>0</v>
      </c>
      <c r="E132" s="8">
        <f>E133</f>
        <v>571500</v>
      </c>
      <c r="F132" s="8">
        <f>F133</f>
        <v>571500</v>
      </c>
      <c r="G132" s="8">
        <v>0</v>
      </c>
      <c r="H132" s="8">
        <v>0</v>
      </c>
      <c r="I132" s="8">
        <v>571500</v>
      </c>
      <c r="J132" s="8">
        <f t="shared" si="42"/>
        <v>571500</v>
      </c>
    </row>
    <row r="133" spans="1:10" outlineLevel="1">
      <c r="A133" s="10" t="s">
        <v>194</v>
      </c>
      <c r="B133" s="11" t="s">
        <v>195</v>
      </c>
      <c r="C133" s="12">
        <v>0</v>
      </c>
      <c r="D133" s="12">
        <v>0</v>
      </c>
      <c r="E133" s="12">
        <v>571500</v>
      </c>
      <c r="F133" s="12">
        <v>571500</v>
      </c>
      <c r="G133" s="12">
        <v>0</v>
      </c>
      <c r="H133" s="12">
        <v>0</v>
      </c>
      <c r="I133" s="12">
        <v>571500</v>
      </c>
      <c r="J133" s="34">
        <f t="shared" si="42"/>
        <v>571500</v>
      </c>
    </row>
    <row r="134" spans="1:10">
      <c r="A134" s="3" t="s">
        <v>411</v>
      </c>
      <c r="B134" s="4" t="s">
        <v>196</v>
      </c>
      <c r="C134" s="5">
        <f>C135+C138+C142+C149+C152+C154+C159+C162+C169</f>
        <v>70363762.319999993</v>
      </c>
      <c r="D134" s="5">
        <f t="shared" ref="D134:J134" si="44">D135+D138+D142+D149+D152+D154+D159+D162+D169</f>
        <v>70363731.679999992</v>
      </c>
      <c r="E134" s="5">
        <f t="shared" si="44"/>
        <v>674518483.76999998</v>
      </c>
      <c r="F134" s="5">
        <f t="shared" si="44"/>
        <v>664745123.77999997</v>
      </c>
      <c r="G134" s="5">
        <f t="shared" si="44"/>
        <v>145729732.24999997</v>
      </c>
      <c r="H134" s="5">
        <f t="shared" si="44"/>
        <v>114552312.38</v>
      </c>
      <c r="I134" s="5">
        <f t="shared" si="44"/>
        <v>890611978.34000003</v>
      </c>
      <c r="J134" s="5">
        <f t="shared" si="44"/>
        <v>849661167.84000003</v>
      </c>
    </row>
    <row r="135" spans="1:10" ht="25.5">
      <c r="A135" s="6" t="s">
        <v>443</v>
      </c>
      <c r="B135" s="7" t="s">
        <v>197</v>
      </c>
      <c r="C135" s="8">
        <f>C136+C137</f>
        <v>4731862.32</v>
      </c>
      <c r="D135" s="8">
        <f>D136+D137</f>
        <v>4731862.0199999996</v>
      </c>
      <c r="E135" s="8">
        <f t="shared" ref="E135:H135" si="45">E136+E137</f>
        <v>32803.660000000003</v>
      </c>
      <c r="F135" s="8">
        <f t="shared" si="45"/>
        <v>32803.96</v>
      </c>
      <c r="G135" s="8">
        <f t="shared" si="45"/>
        <v>0</v>
      </c>
      <c r="H135" s="8">
        <f t="shared" si="45"/>
        <v>0</v>
      </c>
      <c r="I135" s="8">
        <f>C135+E135+G135</f>
        <v>4764665.9800000004</v>
      </c>
      <c r="J135" s="8">
        <f>D135+F135+H135</f>
        <v>4764665.9799999995</v>
      </c>
    </row>
    <row r="136" spans="1:10" ht="89.25" outlineLevel="1">
      <c r="A136" s="10" t="s">
        <v>198</v>
      </c>
      <c r="B136" s="11" t="s">
        <v>199</v>
      </c>
      <c r="C136" s="48">
        <v>1484300</v>
      </c>
      <c r="D136" s="48">
        <v>1484300</v>
      </c>
      <c r="E136" s="12">
        <v>0</v>
      </c>
      <c r="F136" s="12">
        <v>0</v>
      </c>
      <c r="G136" s="12">
        <v>0</v>
      </c>
      <c r="H136" s="12">
        <v>0</v>
      </c>
      <c r="I136" s="25">
        <f t="shared" ref="I136:I137" si="46">C136+E136+G136</f>
        <v>1484300</v>
      </c>
      <c r="J136" s="25">
        <f t="shared" ref="J136:J137" si="47">D136+F136+H136</f>
        <v>1484300</v>
      </c>
    </row>
    <row r="137" spans="1:10" ht="38.25" outlineLevel="1">
      <c r="A137" s="10" t="s">
        <v>200</v>
      </c>
      <c r="B137" s="11" t="s">
        <v>201</v>
      </c>
      <c r="C137" s="48">
        <v>3247562.32</v>
      </c>
      <c r="D137" s="48">
        <v>3247562.02</v>
      </c>
      <c r="E137" s="48">
        <v>32803.660000000003</v>
      </c>
      <c r="F137" s="48">
        <v>32803.96</v>
      </c>
      <c r="G137" s="12">
        <v>0</v>
      </c>
      <c r="H137" s="12">
        <v>0</v>
      </c>
      <c r="I137" s="25">
        <f t="shared" si="46"/>
        <v>3280365.98</v>
      </c>
      <c r="J137" s="25">
        <f t="shared" si="47"/>
        <v>3280365.98</v>
      </c>
    </row>
    <row r="138" spans="1:10" ht="25.5">
      <c r="A138" s="6" t="s">
        <v>412</v>
      </c>
      <c r="B138" s="7" t="s">
        <v>202</v>
      </c>
      <c r="C138" s="8">
        <f>C139+C140</f>
        <v>0</v>
      </c>
      <c r="D138" s="8">
        <f t="shared" ref="D138" si="48">D139+D140</f>
        <v>0</v>
      </c>
      <c r="E138" s="8">
        <f>E139+E140+E141</f>
        <v>15342610.76</v>
      </c>
      <c r="F138" s="8">
        <f>F139+F140+F141</f>
        <v>5758836.8499999996</v>
      </c>
      <c r="G138" s="8">
        <f>G139+G140+G141</f>
        <v>23346648.68</v>
      </c>
      <c r="H138" s="8">
        <f>H139+H140+H141</f>
        <v>2097156.77</v>
      </c>
      <c r="I138" s="8">
        <f t="shared" ref="I138:J141" si="49">C138+E138+G138</f>
        <v>38689259.439999998</v>
      </c>
      <c r="J138" s="8">
        <f t="shared" si="49"/>
        <v>7855993.6199999992</v>
      </c>
    </row>
    <row r="139" spans="1:10" ht="25.5" outlineLevel="1">
      <c r="A139" s="10" t="s">
        <v>203</v>
      </c>
      <c r="B139" s="11" t="s">
        <v>204</v>
      </c>
      <c r="C139" s="12">
        <v>0</v>
      </c>
      <c r="D139" s="12">
        <v>0</v>
      </c>
      <c r="E139" s="12">
        <v>0</v>
      </c>
      <c r="F139" s="12">
        <v>0</v>
      </c>
      <c r="G139" s="12">
        <v>22191828.510000002</v>
      </c>
      <c r="H139" s="12">
        <v>1663695.9</v>
      </c>
      <c r="I139" s="12">
        <f>C139+E139+G139</f>
        <v>22191828.510000002</v>
      </c>
      <c r="J139" s="13">
        <f>D139+F139+H139</f>
        <v>1663695.9</v>
      </c>
    </row>
    <row r="140" spans="1:10" ht="38.25" outlineLevel="1">
      <c r="A140" s="10" t="s">
        <v>205</v>
      </c>
      <c r="B140" s="11" t="s">
        <v>206</v>
      </c>
      <c r="C140" s="12">
        <v>0</v>
      </c>
      <c r="D140" s="12">
        <v>0</v>
      </c>
      <c r="E140" s="48">
        <v>9002510.7599999998</v>
      </c>
      <c r="F140" s="48">
        <v>5758836.8499999996</v>
      </c>
      <c r="G140" s="48">
        <v>677608.34</v>
      </c>
      <c r="H140" s="48">
        <v>433460.87</v>
      </c>
      <c r="I140" s="12">
        <f>C140+E140+G140</f>
        <v>9680119.0999999996</v>
      </c>
      <c r="J140" s="13">
        <f>D140+F140+H140</f>
        <v>6192297.7199999997</v>
      </c>
    </row>
    <row r="141" spans="1:10" ht="38.25" outlineLevel="1">
      <c r="A141" s="10" t="s">
        <v>489</v>
      </c>
      <c r="B141" s="11" t="s">
        <v>488</v>
      </c>
      <c r="C141" s="12">
        <v>0</v>
      </c>
      <c r="D141" s="12">
        <v>0</v>
      </c>
      <c r="E141" s="48">
        <v>6340100</v>
      </c>
      <c r="F141" s="48">
        <v>0</v>
      </c>
      <c r="G141" s="48">
        <v>477211.83</v>
      </c>
      <c r="H141" s="48">
        <v>0</v>
      </c>
      <c r="I141" s="12">
        <f>C141+E141+G141</f>
        <v>6817311.8300000001</v>
      </c>
      <c r="J141" s="13">
        <f>D141+F141+H141</f>
        <v>0</v>
      </c>
    </row>
    <row r="142" spans="1:10" ht="25.5">
      <c r="A142" s="6" t="s">
        <v>413</v>
      </c>
      <c r="B142" s="7" t="s">
        <v>207</v>
      </c>
      <c r="C142" s="8">
        <f>C143+C144+C145+C146+C147+C148</f>
        <v>0</v>
      </c>
      <c r="D142" s="8">
        <f t="shared" ref="D142:H142" si="50">D143+D144+D145+D146+D147+D148</f>
        <v>0</v>
      </c>
      <c r="E142" s="8">
        <f t="shared" si="50"/>
        <v>7427100</v>
      </c>
      <c r="F142" s="8">
        <f t="shared" si="50"/>
        <v>7427100</v>
      </c>
      <c r="G142" s="8">
        <f t="shared" si="50"/>
        <v>106262176.95</v>
      </c>
      <c r="H142" s="8">
        <f t="shared" si="50"/>
        <v>96335714.400000006</v>
      </c>
      <c r="I142" s="8">
        <f>C142+E142+G142</f>
        <v>113689276.95</v>
      </c>
      <c r="J142" s="8">
        <f>H142+F142+D142</f>
        <v>103762814.40000001</v>
      </c>
    </row>
    <row r="143" spans="1:10" outlineLevel="1">
      <c r="A143" s="10" t="s">
        <v>208</v>
      </c>
      <c r="B143" s="11" t="s">
        <v>209</v>
      </c>
      <c r="C143" s="12">
        <v>0</v>
      </c>
      <c r="D143" s="12">
        <v>0</v>
      </c>
      <c r="E143" s="12">
        <v>0</v>
      </c>
      <c r="F143" s="12">
        <v>0</v>
      </c>
      <c r="G143" s="12">
        <v>2097087.34</v>
      </c>
      <c r="H143" s="12">
        <v>2097087.34</v>
      </c>
      <c r="I143" s="12">
        <f>C143+E143+G143</f>
        <v>2097087.34</v>
      </c>
      <c r="J143" s="13">
        <f>D143+F143+H143</f>
        <v>2097087.34</v>
      </c>
    </row>
    <row r="144" spans="1:10" ht="25.5" outlineLevel="1">
      <c r="A144" s="10" t="s">
        <v>212</v>
      </c>
      <c r="B144" s="11" t="s">
        <v>213</v>
      </c>
      <c r="C144" s="12">
        <v>0</v>
      </c>
      <c r="D144" s="12">
        <v>0</v>
      </c>
      <c r="E144" s="12">
        <v>0</v>
      </c>
      <c r="F144" s="12">
        <v>0</v>
      </c>
      <c r="G144" s="63">
        <v>36770396.990000002</v>
      </c>
      <c r="H144" s="63">
        <v>34970396.990000002</v>
      </c>
      <c r="I144" s="12">
        <f>C144+E144+G144</f>
        <v>36770396.990000002</v>
      </c>
      <c r="J144" s="13">
        <f>D144+F144+H144</f>
        <v>34970396.990000002</v>
      </c>
    </row>
    <row r="145" spans="1:10" ht="25.5" outlineLevel="1">
      <c r="A145" s="10" t="s">
        <v>214</v>
      </c>
      <c r="B145" s="11" t="s">
        <v>215</v>
      </c>
      <c r="C145" s="12">
        <v>0</v>
      </c>
      <c r="D145" s="12">
        <v>0</v>
      </c>
      <c r="E145" s="12">
        <v>0</v>
      </c>
      <c r="F145" s="12">
        <v>0</v>
      </c>
      <c r="G145" s="64">
        <v>38069172.859999999</v>
      </c>
      <c r="H145" s="64">
        <v>31442710.309999999</v>
      </c>
      <c r="I145" s="12">
        <f>C145+E145+G145</f>
        <v>38069172.859999999</v>
      </c>
      <c r="J145" s="13">
        <f>D145+F145+H145</f>
        <v>31442710.309999999</v>
      </c>
    </row>
    <row r="146" spans="1:10" ht="25.5" outlineLevel="1">
      <c r="A146" s="10" t="s">
        <v>210</v>
      </c>
      <c r="B146" s="11" t="s">
        <v>211</v>
      </c>
      <c r="C146" s="12">
        <v>0</v>
      </c>
      <c r="D146" s="12">
        <v>0</v>
      </c>
      <c r="E146" s="12">
        <v>0</v>
      </c>
      <c r="F146" s="12">
        <v>0</v>
      </c>
      <c r="G146" s="12">
        <v>22195618.25</v>
      </c>
      <c r="H146" s="12">
        <v>20695618.25</v>
      </c>
      <c r="I146" s="12">
        <f>C146+E146+G146</f>
        <v>22195618.25</v>
      </c>
      <c r="J146" s="13">
        <f>D146+F146+H146</f>
        <v>20695618.25</v>
      </c>
    </row>
    <row r="147" spans="1:10" outlineLevel="1">
      <c r="A147" s="10" t="s">
        <v>218</v>
      </c>
      <c r="B147" s="11" t="s">
        <v>219</v>
      </c>
      <c r="C147" s="12">
        <v>0</v>
      </c>
      <c r="D147" s="12">
        <v>0</v>
      </c>
      <c r="E147" s="64">
        <v>0</v>
      </c>
      <c r="F147" s="64">
        <v>0</v>
      </c>
      <c r="G147" s="64">
        <v>6570872.4800000004</v>
      </c>
      <c r="H147" s="64">
        <v>6570872.4800000004</v>
      </c>
      <c r="I147" s="12">
        <f>C147+E147+G147</f>
        <v>6570872.4800000004</v>
      </c>
      <c r="J147" s="13">
        <f>D147+F147+H147</f>
        <v>6570872.4800000004</v>
      </c>
    </row>
    <row r="148" spans="1:10" ht="63.75" outlineLevel="1">
      <c r="A148" s="10" t="s">
        <v>216</v>
      </c>
      <c r="B148" s="11" t="s">
        <v>217</v>
      </c>
      <c r="C148" s="12">
        <v>0</v>
      </c>
      <c r="D148" s="12">
        <v>0</v>
      </c>
      <c r="E148" s="63">
        <v>7427100</v>
      </c>
      <c r="F148" s="63">
        <v>7427100</v>
      </c>
      <c r="G148" s="63">
        <v>559029.03</v>
      </c>
      <c r="H148" s="63">
        <v>559029.03</v>
      </c>
      <c r="I148" s="12">
        <f>C148+E148+G148</f>
        <v>7986129.0300000003</v>
      </c>
      <c r="J148" s="13">
        <f>D148+F148+H148</f>
        <v>7986129.0300000003</v>
      </c>
    </row>
    <row r="149" spans="1:10" ht="51">
      <c r="A149" s="6" t="s">
        <v>414</v>
      </c>
      <c r="B149" s="7" t="s">
        <v>220</v>
      </c>
      <c r="C149" s="8">
        <f>C150+C151</f>
        <v>0</v>
      </c>
      <c r="D149" s="8">
        <f t="shared" ref="D149:J149" si="51">D150+D151</f>
        <v>0</v>
      </c>
      <c r="E149" s="8">
        <f t="shared" si="51"/>
        <v>639925200</v>
      </c>
      <c r="F149" s="8">
        <f t="shared" si="51"/>
        <v>639925200</v>
      </c>
      <c r="G149" s="8">
        <f t="shared" si="51"/>
        <v>0</v>
      </c>
      <c r="H149" s="8">
        <f t="shared" si="51"/>
        <v>0</v>
      </c>
      <c r="I149" s="8">
        <f t="shared" si="51"/>
        <v>639925200</v>
      </c>
      <c r="J149" s="8">
        <f t="shared" si="51"/>
        <v>639925200</v>
      </c>
    </row>
    <row r="150" spans="1:10" ht="38.25" outlineLevel="1">
      <c r="A150" s="10" t="s">
        <v>221</v>
      </c>
      <c r="B150" s="11" t="s">
        <v>222</v>
      </c>
      <c r="C150" s="12">
        <v>0</v>
      </c>
      <c r="D150" s="12">
        <v>0</v>
      </c>
      <c r="E150" s="12">
        <v>184469400</v>
      </c>
      <c r="F150" s="12">
        <v>184469400</v>
      </c>
      <c r="G150" s="12">
        <v>0</v>
      </c>
      <c r="H150" s="12">
        <v>0</v>
      </c>
      <c r="I150" s="12">
        <f>C150+E150+G150</f>
        <v>184469400</v>
      </c>
      <c r="J150" s="13">
        <f>D150+F150+H150</f>
        <v>184469400</v>
      </c>
    </row>
    <row r="151" spans="1:10" ht="63.75" outlineLevel="1">
      <c r="A151" s="10" t="s">
        <v>223</v>
      </c>
      <c r="B151" s="11" t="s">
        <v>224</v>
      </c>
      <c r="C151" s="12">
        <v>0</v>
      </c>
      <c r="D151" s="12">
        <v>0</v>
      </c>
      <c r="E151" s="12">
        <v>455455800</v>
      </c>
      <c r="F151" s="13">
        <v>455455800</v>
      </c>
      <c r="G151" s="12">
        <v>0</v>
      </c>
      <c r="H151" s="12">
        <v>0</v>
      </c>
      <c r="I151" s="12">
        <f>C151+E151+G151</f>
        <v>455455800</v>
      </c>
      <c r="J151" s="13">
        <f>D151+F151+H151</f>
        <v>455455800</v>
      </c>
    </row>
    <row r="152" spans="1:10" ht="25.5">
      <c r="A152" s="6" t="s">
        <v>415</v>
      </c>
      <c r="B152" s="7" t="s">
        <v>225</v>
      </c>
      <c r="C152" s="8">
        <f>C153</f>
        <v>43693600</v>
      </c>
      <c r="D152" s="8">
        <f>D153</f>
        <v>43693600</v>
      </c>
      <c r="E152" s="8">
        <v>0</v>
      </c>
      <c r="F152" s="8">
        <v>0</v>
      </c>
      <c r="G152" s="8">
        <v>0</v>
      </c>
      <c r="H152" s="8">
        <v>0</v>
      </c>
      <c r="I152" s="36">
        <f t="shared" ref="I152:I158" si="52">C152+E152+G152</f>
        <v>43693600</v>
      </c>
      <c r="J152" s="37">
        <f t="shared" ref="J152:J158" si="53">D152+F152+H152</f>
        <v>43693600</v>
      </c>
    </row>
    <row r="153" spans="1:10" ht="76.5" outlineLevel="1">
      <c r="A153" s="10" t="s">
        <v>226</v>
      </c>
      <c r="B153" s="11" t="s">
        <v>227</v>
      </c>
      <c r="C153" s="48">
        <v>43693600</v>
      </c>
      <c r="D153" s="48">
        <v>43693600</v>
      </c>
      <c r="E153" s="12">
        <v>0</v>
      </c>
      <c r="F153" s="12">
        <v>0</v>
      </c>
      <c r="G153" s="12">
        <v>0</v>
      </c>
      <c r="H153" s="12">
        <v>0</v>
      </c>
      <c r="I153" s="12">
        <f t="shared" si="52"/>
        <v>43693600</v>
      </c>
      <c r="J153" s="13">
        <f t="shared" si="53"/>
        <v>43693600</v>
      </c>
    </row>
    <row r="154" spans="1:10" ht="25.5">
      <c r="A154" s="6" t="s">
        <v>416</v>
      </c>
      <c r="B154" s="7" t="s">
        <v>228</v>
      </c>
      <c r="C154" s="8">
        <f>C155+C156+C157+C158</f>
        <v>0</v>
      </c>
      <c r="D154" s="8">
        <f>D155+D156+D157+D158</f>
        <v>0</v>
      </c>
      <c r="E154" s="8">
        <f t="shared" ref="E154:H154" si="54">E155+E156+E157+E158</f>
        <v>4073300</v>
      </c>
      <c r="F154" s="8">
        <f t="shared" si="54"/>
        <v>4073300</v>
      </c>
      <c r="G154" s="8">
        <f t="shared" si="54"/>
        <v>116000</v>
      </c>
      <c r="H154" s="8">
        <f t="shared" si="54"/>
        <v>116000</v>
      </c>
      <c r="I154" s="36">
        <f t="shared" si="52"/>
        <v>4189300</v>
      </c>
      <c r="J154" s="37">
        <f t="shared" si="53"/>
        <v>4189300</v>
      </c>
    </row>
    <row r="155" spans="1:10" ht="25.5">
      <c r="A155" s="42" t="s">
        <v>495</v>
      </c>
      <c r="B155" s="41" t="s">
        <v>490</v>
      </c>
      <c r="C155" s="34">
        <v>0</v>
      </c>
      <c r="D155" s="34">
        <v>0</v>
      </c>
      <c r="E155" s="25">
        <v>200000</v>
      </c>
      <c r="F155" s="25">
        <v>200000</v>
      </c>
      <c r="G155" s="25">
        <v>0</v>
      </c>
      <c r="H155" s="25">
        <v>0</v>
      </c>
      <c r="I155" s="12">
        <f t="shared" si="52"/>
        <v>200000</v>
      </c>
      <c r="J155" s="13">
        <f t="shared" si="53"/>
        <v>200000</v>
      </c>
    </row>
    <row r="156" spans="1:10" outlineLevel="1">
      <c r="A156" s="10" t="s">
        <v>118</v>
      </c>
      <c r="B156" s="11" t="s">
        <v>229</v>
      </c>
      <c r="C156" s="12">
        <v>0</v>
      </c>
      <c r="D156" s="12">
        <v>0</v>
      </c>
      <c r="E156" s="12">
        <v>0</v>
      </c>
      <c r="F156" s="12">
        <v>0</v>
      </c>
      <c r="G156" s="48">
        <v>50000</v>
      </c>
      <c r="H156" s="48">
        <v>50000</v>
      </c>
      <c r="I156" s="12">
        <f t="shared" si="52"/>
        <v>50000</v>
      </c>
      <c r="J156" s="13">
        <f t="shared" si="53"/>
        <v>50000</v>
      </c>
    </row>
    <row r="157" spans="1:10" ht="51" outlineLevel="1">
      <c r="A157" s="10" t="s">
        <v>471</v>
      </c>
      <c r="B157" s="11" t="s">
        <v>470</v>
      </c>
      <c r="C157" s="12">
        <v>0</v>
      </c>
      <c r="D157" s="12">
        <v>0</v>
      </c>
      <c r="E157" s="12">
        <v>0</v>
      </c>
      <c r="F157" s="12">
        <v>0</v>
      </c>
      <c r="G157" s="12">
        <v>66000</v>
      </c>
      <c r="H157" s="12">
        <v>66000</v>
      </c>
      <c r="I157" s="12">
        <f t="shared" si="52"/>
        <v>66000</v>
      </c>
      <c r="J157" s="13">
        <f t="shared" si="53"/>
        <v>66000</v>
      </c>
    </row>
    <row r="158" spans="1:10" ht="102" outlineLevel="1">
      <c r="A158" s="10" t="s">
        <v>230</v>
      </c>
      <c r="B158" s="11" t="s">
        <v>231</v>
      </c>
      <c r="C158" s="12">
        <v>0</v>
      </c>
      <c r="D158" s="12">
        <v>0</v>
      </c>
      <c r="E158" s="12">
        <v>3873300</v>
      </c>
      <c r="F158" s="12">
        <v>3873300</v>
      </c>
      <c r="G158" s="12">
        <v>0</v>
      </c>
      <c r="H158" s="12">
        <v>0</v>
      </c>
      <c r="I158" s="12">
        <f t="shared" si="52"/>
        <v>3873300</v>
      </c>
      <c r="J158" s="13">
        <f t="shared" si="53"/>
        <v>3873300</v>
      </c>
    </row>
    <row r="159" spans="1:10" ht="25.5">
      <c r="A159" s="6" t="s">
        <v>417</v>
      </c>
      <c r="B159" s="7" t="s">
        <v>232</v>
      </c>
      <c r="C159" s="8">
        <f>C160+C161</f>
        <v>0</v>
      </c>
      <c r="D159" s="8">
        <f t="shared" ref="D159:H159" si="55">D160+D161</f>
        <v>0</v>
      </c>
      <c r="E159" s="8">
        <f t="shared" si="55"/>
        <v>0</v>
      </c>
      <c r="F159" s="8">
        <f t="shared" si="55"/>
        <v>0</v>
      </c>
      <c r="G159" s="8">
        <f t="shared" si="55"/>
        <v>3340285.6</v>
      </c>
      <c r="H159" s="8">
        <f t="shared" si="55"/>
        <v>3340285.6</v>
      </c>
      <c r="I159" s="8">
        <f>C159+E159+G159</f>
        <v>3340285.6</v>
      </c>
      <c r="J159" s="8">
        <f>D159+F159+H159</f>
        <v>3340285.6</v>
      </c>
    </row>
    <row r="160" spans="1:10" outlineLevel="1">
      <c r="A160" s="10" t="s">
        <v>233</v>
      </c>
      <c r="B160" s="11" t="s">
        <v>234</v>
      </c>
      <c r="C160" s="12">
        <v>0</v>
      </c>
      <c r="D160" s="12">
        <v>0</v>
      </c>
      <c r="E160" s="12">
        <v>0</v>
      </c>
      <c r="F160" s="12">
        <v>0</v>
      </c>
      <c r="G160" s="48">
        <v>2447910</v>
      </c>
      <c r="H160" s="48">
        <v>2447910</v>
      </c>
      <c r="I160" s="12">
        <f>G160</f>
        <v>2447910</v>
      </c>
      <c r="J160" s="25">
        <f t="shared" ref="J160:J161" si="56">D160+F160+H160</f>
        <v>2447910</v>
      </c>
    </row>
    <row r="161" spans="1:10" outlineLevel="1">
      <c r="A161" s="10" t="s">
        <v>235</v>
      </c>
      <c r="B161" s="11" t="s">
        <v>236</v>
      </c>
      <c r="C161" s="12">
        <v>0</v>
      </c>
      <c r="D161" s="12">
        <v>0</v>
      </c>
      <c r="E161" s="12">
        <v>0</v>
      </c>
      <c r="F161" s="12">
        <v>0</v>
      </c>
      <c r="G161" s="48">
        <v>892375.6</v>
      </c>
      <c r="H161" s="48">
        <v>892375.6</v>
      </c>
      <c r="I161" s="12">
        <f>G161</f>
        <v>892375.6</v>
      </c>
      <c r="J161" s="25">
        <f t="shared" si="56"/>
        <v>892375.6</v>
      </c>
    </row>
    <row r="162" spans="1:10">
      <c r="A162" s="6" t="s">
        <v>418</v>
      </c>
      <c r="B162" s="7" t="s">
        <v>237</v>
      </c>
      <c r="C162" s="8">
        <f>C163+C164+C165+C166+C167+C168</f>
        <v>21938300</v>
      </c>
      <c r="D162" s="8">
        <f t="shared" ref="D162:H162" si="57">D163+D164+D165+D166+D167+D168</f>
        <v>21938269.66</v>
      </c>
      <c r="E162" s="8">
        <f t="shared" si="57"/>
        <v>4408669.3499999996</v>
      </c>
      <c r="F162" s="8">
        <f t="shared" si="57"/>
        <v>4219082.97</v>
      </c>
      <c r="G162" s="8">
        <f t="shared" si="57"/>
        <v>7786258.0099999988</v>
      </c>
      <c r="H162" s="8">
        <f t="shared" si="57"/>
        <v>7786226.5199999996</v>
      </c>
      <c r="I162" s="8">
        <f>C162+E162+G162</f>
        <v>34133227.359999999</v>
      </c>
      <c r="J162" s="8">
        <f>D162+F162+H162</f>
        <v>33943579.149999999</v>
      </c>
    </row>
    <row r="163" spans="1:10" ht="63.75" outlineLevel="1">
      <c r="A163" s="10" t="s">
        <v>246</v>
      </c>
      <c r="B163" s="11" t="s">
        <v>247</v>
      </c>
      <c r="C163" s="12">
        <v>0</v>
      </c>
      <c r="D163" s="12">
        <v>0</v>
      </c>
      <c r="E163" s="64">
        <v>447800</v>
      </c>
      <c r="F163" s="64">
        <v>432974.13</v>
      </c>
      <c r="G163" s="64">
        <v>0</v>
      </c>
      <c r="H163" s="64">
        <v>0</v>
      </c>
      <c r="I163" s="25">
        <f>C163+E163+G163</f>
        <v>447800</v>
      </c>
      <c r="J163" s="25">
        <f>D163+F163+H163</f>
        <v>432974.13</v>
      </c>
    </row>
    <row r="164" spans="1:10" ht="102" outlineLevel="1">
      <c r="A164" s="10" t="s">
        <v>240</v>
      </c>
      <c r="B164" s="11" t="s">
        <v>241</v>
      </c>
      <c r="C164" s="12">
        <v>0</v>
      </c>
      <c r="D164" s="12">
        <v>0</v>
      </c>
      <c r="E164" s="12">
        <v>1963300</v>
      </c>
      <c r="F164" s="12">
        <v>1788603.62</v>
      </c>
      <c r="G164" s="12">
        <v>0</v>
      </c>
      <c r="H164" s="12">
        <v>0</v>
      </c>
      <c r="I164" s="25">
        <f>C164+E164+G164</f>
        <v>1963300</v>
      </c>
      <c r="J164" s="25">
        <f>D164+F164+H164</f>
        <v>1788603.62</v>
      </c>
    </row>
    <row r="165" spans="1:10" ht="25.5" outlineLevel="1">
      <c r="A165" s="10" t="s">
        <v>244</v>
      </c>
      <c r="B165" s="11" t="s">
        <v>245</v>
      </c>
      <c r="C165" s="64">
        <v>0</v>
      </c>
      <c r="D165" s="64">
        <v>0</v>
      </c>
      <c r="E165" s="64">
        <v>0</v>
      </c>
      <c r="F165" s="64">
        <v>0</v>
      </c>
      <c r="G165" s="48">
        <v>4228003.55</v>
      </c>
      <c r="H165" s="48">
        <v>4228003.55</v>
      </c>
      <c r="I165" s="25">
        <f>C165+E165+G165</f>
        <v>4228003.55</v>
      </c>
      <c r="J165" s="25">
        <f>D165+F165+H165</f>
        <v>4228003.55</v>
      </c>
    </row>
    <row r="166" spans="1:10" ht="51" outlineLevel="1">
      <c r="A166" s="10" t="s">
        <v>248</v>
      </c>
      <c r="B166" s="11" t="s">
        <v>249</v>
      </c>
      <c r="C166" s="12">
        <v>0</v>
      </c>
      <c r="D166" s="12">
        <v>0</v>
      </c>
      <c r="E166" s="12">
        <v>0</v>
      </c>
      <c r="F166" s="12">
        <v>0</v>
      </c>
      <c r="G166" s="64">
        <v>2818551.81</v>
      </c>
      <c r="H166" s="64">
        <v>2818551.81</v>
      </c>
      <c r="I166" s="25">
        <f>C166+E166+G166</f>
        <v>2818551.81</v>
      </c>
      <c r="J166" s="25">
        <f>D166+F166+H166</f>
        <v>2818551.81</v>
      </c>
    </row>
    <row r="167" spans="1:10" ht="38.25" outlineLevel="1">
      <c r="A167" s="10" t="s">
        <v>242</v>
      </c>
      <c r="B167" s="11" t="s">
        <v>243</v>
      </c>
      <c r="C167" s="63">
        <v>21938300</v>
      </c>
      <c r="D167" s="63">
        <v>21938269.66</v>
      </c>
      <c r="E167" s="63">
        <v>110769.35</v>
      </c>
      <c r="F167" s="63">
        <v>110799.69</v>
      </c>
      <c r="G167" s="63">
        <v>110769.35</v>
      </c>
      <c r="H167" s="63">
        <v>110769.35</v>
      </c>
      <c r="I167" s="25">
        <f>C167+E167+G167</f>
        <v>22159838.700000003</v>
      </c>
      <c r="J167" s="25">
        <f>D167+F167+H167</f>
        <v>22159838.700000003</v>
      </c>
    </row>
    <row r="168" spans="1:10" ht="63.75" outlineLevel="1">
      <c r="A168" s="10" t="s">
        <v>238</v>
      </c>
      <c r="B168" s="11" t="s">
        <v>239</v>
      </c>
      <c r="C168" s="12">
        <v>0</v>
      </c>
      <c r="D168" s="12">
        <v>0</v>
      </c>
      <c r="E168" s="63">
        <v>1886800</v>
      </c>
      <c r="F168" s="63">
        <v>1886705.53</v>
      </c>
      <c r="G168" s="63">
        <v>628933.30000000005</v>
      </c>
      <c r="H168" s="63">
        <v>628901.81000000006</v>
      </c>
      <c r="I168" s="25">
        <f>C168+E168+G168</f>
        <v>2515733.2999999998</v>
      </c>
      <c r="J168" s="25">
        <f>D168+F168+H168</f>
        <v>2515607.34</v>
      </c>
    </row>
    <row r="169" spans="1:10" ht="25.5">
      <c r="A169" s="6" t="s">
        <v>419</v>
      </c>
      <c r="B169" s="7" t="s">
        <v>250</v>
      </c>
      <c r="C169" s="8">
        <f>C170+C171+C172</f>
        <v>0</v>
      </c>
      <c r="D169" s="8">
        <f t="shared" ref="D169:H169" si="58">D170+D171+D172</f>
        <v>0</v>
      </c>
      <c r="E169" s="8">
        <f t="shared" si="58"/>
        <v>3308800</v>
      </c>
      <c r="F169" s="8">
        <f t="shared" si="58"/>
        <v>3308800</v>
      </c>
      <c r="G169" s="8">
        <f t="shared" si="58"/>
        <v>4878363.01</v>
      </c>
      <c r="H169" s="8">
        <f t="shared" si="58"/>
        <v>4876929.09</v>
      </c>
      <c r="I169" s="8">
        <f>C169+E169+G169</f>
        <v>8187163.0099999998</v>
      </c>
      <c r="J169" s="8">
        <f>D169+F169+H169</f>
        <v>8185729.0899999999</v>
      </c>
    </row>
    <row r="170" spans="1:10" outlineLevel="1">
      <c r="A170" s="10" t="s">
        <v>173</v>
      </c>
      <c r="B170" s="11" t="s">
        <v>253</v>
      </c>
      <c r="C170" s="12">
        <v>0</v>
      </c>
      <c r="D170" s="12">
        <v>0</v>
      </c>
      <c r="E170" s="12">
        <v>0</v>
      </c>
      <c r="F170" s="12">
        <v>0</v>
      </c>
      <c r="G170" s="12">
        <v>4878363.01</v>
      </c>
      <c r="H170" s="12">
        <v>4876929.09</v>
      </c>
      <c r="I170" s="25">
        <f>C170+E170+G170</f>
        <v>4878363.01</v>
      </c>
      <c r="J170" s="25">
        <f>D170+F170+H170</f>
        <v>4876929.09</v>
      </c>
    </row>
    <row r="171" spans="1:10" ht="25.5" outlineLevel="1">
      <c r="A171" s="10" t="s">
        <v>141</v>
      </c>
      <c r="B171" s="11" t="s">
        <v>254</v>
      </c>
      <c r="C171" s="12">
        <v>0</v>
      </c>
      <c r="D171" s="12">
        <v>0</v>
      </c>
      <c r="E171" s="12">
        <v>2557700</v>
      </c>
      <c r="F171" s="12">
        <v>2557700</v>
      </c>
      <c r="G171" s="12">
        <v>0</v>
      </c>
      <c r="H171" s="12">
        <v>0</v>
      </c>
      <c r="I171" s="25">
        <f>C171+E171+G171</f>
        <v>2557700</v>
      </c>
      <c r="J171" s="25">
        <f>D171+F171+H171</f>
        <v>2557700</v>
      </c>
    </row>
    <row r="172" spans="1:10" ht="38.25" outlineLevel="1">
      <c r="A172" s="10" t="s">
        <v>251</v>
      </c>
      <c r="B172" s="11" t="s">
        <v>252</v>
      </c>
      <c r="C172" s="12">
        <v>0</v>
      </c>
      <c r="D172" s="12">
        <v>0</v>
      </c>
      <c r="E172" s="12">
        <v>751100</v>
      </c>
      <c r="F172" s="12">
        <v>751100</v>
      </c>
      <c r="G172" s="12">
        <v>0</v>
      </c>
      <c r="H172" s="12">
        <v>0</v>
      </c>
      <c r="I172" s="25">
        <f>C172+E172+G172</f>
        <v>751100</v>
      </c>
      <c r="J172" s="25">
        <f>D172+F172+H172</f>
        <v>751100</v>
      </c>
    </row>
    <row r="173" spans="1:10" ht="30">
      <c r="A173" s="3" t="s">
        <v>420</v>
      </c>
      <c r="B173" s="4" t="s">
        <v>255</v>
      </c>
      <c r="C173" s="5">
        <f>C174+C177+C182+C188</f>
        <v>0</v>
      </c>
      <c r="D173" s="5">
        <f t="shared" ref="D173:H173" si="59">D174+D177+D182+D188</f>
        <v>0</v>
      </c>
      <c r="E173" s="5">
        <f t="shared" si="59"/>
        <v>7023809.9100000001</v>
      </c>
      <c r="F173" s="5">
        <f t="shared" si="59"/>
        <v>7023616.21</v>
      </c>
      <c r="G173" s="5">
        <f t="shared" si="59"/>
        <v>15557164.66</v>
      </c>
      <c r="H173" s="5">
        <f t="shared" si="59"/>
        <v>15173346.789999999</v>
      </c>
      <c r="I173" s="5">
        <f>C173+E173+G173</f>
        <v>22580974.57</v>
      </c>
      <c r="J173" s="5">
        <f>D173+F173+H173</f>
        <v>22196963</v>
      </c>
    </row>
    <row r="174" spans="1:10" ht="25.5">
      <c r="A174" s="6" t="s">
        <v>421</v>
      </c>
      <c r="B174" s="7" t="s">
        <v>256</v>
      </c>
      <c r="C174" s="8">
        <f>C175+C176</f>
        <v>0</v>
      </c>
      <c r="D174" s="8">
        <f t="shared" ref="D174:H174" si="60">D175+D176</f>
        <v>0</v>
      </c>
      <c r="E174" s="8">
        <f t="shared" si="60"/>
        <v>440000</v>
      </c>
      <c r="F174" s="8">
        <f t="shared" si="60"/>
        <v>439806.3</v>
      </c>
      <c r="G174" s="8">
        <f t="shared" si="60"/>
        <v>1516221.61</v>
      </c>
      <c r="H174" s="8">
        <f t="shared" si="60"/>
        <v>1516205.31</v>
      </c>
      <c r="I174" s="39">
        <f t="shared" ref="I174:J191" si="61">C174+E174+G174</f>
        <v>1956221.61</v>
      </c>
      <c r="J174" s="39">
        <f t="shared" ref="J174:J191" si="62">D174+F174+H174</f>
        <v>1956011.61</v>
      </c>
    </row>
    <row r="175" spans="1:10" ht="51" outlineLevel="1">
      <c r="A175" s="10" t="s">
        <v>257</v>
      </c>
      <c r="B175" s="11" t="s">
        <v>258</v>
      </c>
      <c r="C175" s="12">
        <v>0</v>
      </c>
      <c r="D175" s="12">
        <v>0</v>
      </c>
      <c r="E175" s="12">
        <v>0</v>
      </c>
      <c r="F175" s="12">
        <v>0</v>
      </c>
      <c r="G175" s="12">
        <v>1483101.61</v>
      </c>
      <c r="H175" s="12">
        <v>1483101.61</v>
      </c>
      <c r="I175" s="27">
        <f>C175+E175+G175</f>
        <v>1483101.61</v>
      </c>
      <c r="J175" s="27">
        <f>D175+F175+H175</f>
        <v>1483101.61</v>
      </c>
    </row>
    <row r="176" spans="1:10" ht="38.25" outlineLevel="1">
      <c r="A176" s="10" t="s">
        <v>259</v>
      </c>
      <c r="B176" s="11" t="s">
        <v>260</v>
      </c>
      <c r="C176" s="12">
        <v>0</v>
      </c>
      <c r="D176" s="12">
        <v>0</v>
      </c>
      <c r="E176" s="48">
        <v>440000</v>
      </c>
      <c r="F176" s="48">
        <v>439806.3</v>
      </c>
      <c r="G176" s="48">
        <v>33120</v>
      </c>
      <c r="H176" s="48">
        <v>33103.699999999997</v>
      </c>
      <c r="I176" s="27">
        <f>C176+E176+G176</f>
        <v>473120</v>
      </c>
      <c r="J176" s="27">
        <f>D176+F176+H176</f>
        <v>472910</v>
      </c>
    </row>
    <row r="177" spans="1:10" ht="63.75">
      <c r="A177" s="6" t="s">
        <v>422</v>
      </c>
      <c r="B177" s="7" t="s">
        <v>261</v>
      </c>
      <c r="C177" s="8">
        <f>C178+C179+C180</f>
        <v>0</v>
      </c>
      <c r="D177" s="8">
        <f t="shared" ref="D177" si="63">D178+D179+D180</f>
        <v>0</v>
      </c>
      <c r="E177" s="8">
        <f>E178+E179+E180+E181</f>
        <v>6583809.9100000001</v>
      </c>
      <c r="F177" s="8">
        <f>F178+F179+F180+F181</f>
        <v>6583809.9100000001</v>
      </c>
      <c r="G177" s="8">
        <f>G178+G179+G180+G181</f>
        <v>6913201.8999999994</v>
      </c>
      <c r="H177" s="8">
        <f>H178+H179+H180+H181</f>
        <v>6907715.6599999992</v>
      </c>
      <c r="I177" s="39">
        <f t="shared" si="61"/>
        <v>13497011.809999999</v>
      </c>
      <c r="J177" s="39">
        <f t="shared" si="62"/>
        <v>13491525.57</v>
      </c>
    </row>
    <row r="178" spans="1:10" ht="51" outlineLevel="1">
      <c r="A178" s="10" t="s">
        <v>262</v>
      </c>
      <c r="B178" s="11" t="s">
        <v>263</v>
      </c>
      <c r="C178" s="12">
        <v>0</v>
      </c>
      <c r="D178" s="12">
        <v>0</v>
      </c>
      <c r="E178" s="12">
        <v>0</v>
      </c>
      <c r="F178" s="12">
        <v>0</v>
      </c>
      <c r="G178" s="12">
        <v>501603.22</v>
      </c>
      <c r="H178" s="12">
        <v>501603.22</v>
      </c>
      <c r="I178" s="27">
        <f t="shared" si="61"/>
        <v>501603.22</v>
      </c>
      <c r="J178" s="27">
        <f t="shared" si="62"/>
        <v>501603.22</v>
      </c>
    </row>
    <row r="179" spans="1:10" ht="25.5" outlineLevel="1">
      <c r="A179" s="10" t="s">
        <v>264</v>
      </c>
      <c r="B179" s="11" t="s">
        <v>265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27">
        <f t="shared" si="61"/>
        <v>0</v>
      </c>
      <c r="J179" s="27">
        <f t="shared" si="62"/>
        <v>0</v>
      </c>
    </row>
    <row r="180" spans="1:10" ht="38.25" outlineLevel="1">
      <c r="A180" s="10" t="s">
        <v>266</v>
      </c>
      <c r="B180" s="11" t="s">
        <v>267</v>
      </c>
      <c r="C180" s="12">
        <v>0</v>
      </c>
      <c r="D180" s="12">
        <v>0</v>
      </c>
      <c r="E180" s="48">
        <v>6391648.6699999999</v>
      </c>
      <c r="F180" s="48">
        <v>6391648.6699999999</v>
      </c>
      <c r="G180" s="48">
        <v>6391648.6799999997</v>
      </c>
      <c r="H180" s="48">
        <v>6391648.6799999997</v>
      </c>
      <c r="I180" s="27">
        <f t="shared" si="61"/>
        <v>12783297.35</v>
      </c>
      <c r="J180" s="27">
        <f t="shared" si="62"/>
        <v>12783297.35</v>
      </c>
    </row>
    <row r="181" spans="1:10" ht="25.5" outlineLevel="1">
      <c r="A181" s="10" t="s">
        <v>473</v>
      </c>
      <c r="B181" s="11" t="s">
        <v>472</v>
      </c>
      <c r="C181" s="12">
        <v>0</v>
      </c>
      <c r="D181" s="12">
        <v>0</v>
      </c>
      <c r="E181" s="48">
        <v>192161.24</v>
      </c>
      <c r="F181" s="48">
        <v>192161.24</v>
      </c>
      <c r="G181" s="48">
        <v>19950</v>
      </c>
      <c r="H181" s="48">
        <v>14463.76</v>
      </c>
      <c r="I181" s="27">
        <f t="shared" si="61"/>
        <v>212111.24</v>
      </c>
      <c r="J181" s="27">
        <f t="shared" si="62"/>
        <v>206625</v>
      </c>
    </row>
    <row r="182" spans="1:10" ht="38.25">
      <c r="A182" s="6" t="s">
        <v>423</v>
      </c>
      <c r="B182" s="7" t="s">
        <v>268</v>
      </c>
      <c r="C182" s="8">
        <f t="shared" ref="C182:G182" si="64">C183+C184+C185+C186+C187</f>
        <v>0</v>
      </c>
      <c r="D182" s="8">
        <f t="shared" si="64"/>
        <v>0</v>
      </c>
      <c r="E182" s="8">
        <f t="shared" si="64"/>
        <v>0</v>
      </c>
      <c r="F182" s="8">
        <f t="shared" si="64"/>
        <v>0</v>
      </c>
      <c r="G182" s="8">
        <f t="shared" si="64"/>
        <v>6976741.1500000004</v>
      </c>
      <c r="H182" s="8">
        <f>H183+H184+H185+H186+H187</f>
        <v>6606755.8200000003</v>
      </c>
      <c r="I182" s="39">
        <f t="shared" si="61"/>
        <v>6976741.1500000004</v>
      </c>
      <c r="J182" s="39">
        <f t="shared" si="62"/>
        <v>6606755.8200000003</v>
      </c>
    </row>
    <row r="183" spans="1:10" ht="38.25" outlineLevel="1">
      <c r="A183" s="10" t="s">
        <v>273</v>
      </c>
      <c r="B183" s="11" t="s">
        <v>274</v>
      </c>
      <c r="C183" s="12">
        <v>0</v>
      </c>
      <c r="D183" s="12">
        <v>0</v>
      </c>
      <c r="E183" s="12">
        <v>0</v>
      </c>
      <c r="F183" s="12">
        <v>0</v>
      </c>
      <c r="G183" s="63">
        <v>1428</v>
      </c>
      <c r="H183" s="63">
        <v>1428</v>
      </c>
      <c r="I183" s="27">
        <f>C183+E183+G183</f>
        <v>1428</v>
      </c>
      <c r="J183" s="27">
        <f>D183+F183+H183</f>
        <v>1428</v>
      </c>
    </row>
    <row r="184" spans="1:10" ht="25.5" outlineLevel="1">
      <c r="A184" s="10" t="s">
        <v>271</v>
      </c>
      <c r="B184" s="11" t="s">
        <v>272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27">
        <f>C184+E184+G184</f>
        <v>0</v>
      </c>
      <c r="J184" s="27">
        <f>D184+F184+H184</f>
        <v>0</v>
      </c>
    </row>
    <row r="185" spans="1:10" ht="25.5" outlineLevel="1">
      <c r="A185" s="10" t="s">
        <v>269</v>
      </c>
      <c r="B185" s="11" t="s">
        <v>270</v>
      </c>
      <c r="C185" s="12">
        <v>0</v>
      </c>
      <c r="D185" s="12">
        <v>0</v>
      </c>
      <c r="E185" s="12">
        <v>0</v>
      </c>
      <c r="F185" s="12">
        <v>0</v>
      </c>
      <c r="G185" s="64">
        <v>2599013.15</v>
      </c>
      <c r="H185" s="64">
        <v>2599013.15</v>
      </c>
      <c r="I185" s="27">
        <f>C185+E185+G185</f>
        <v>2599013.15</v>
      </c>
      <c r="J185" s="27">
        <f>D185+F185+H185</f>
        <v>2599013.15</v>
      </c>
    </row>
    <row r="186" spans="1:10" outlineLevel="1">
      <c r="A186" s="10" t="s">
        <v>275</v>
      </c>
      <c r="B186" s="11" t="s">
        <v>276</v>
      </c>
      <c r="C186" s="12">
        <v>0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27">
        <f>C186+E186+G186</f>
        <v>0</v>
      </c>
      <c r="J186" s="27">
        <f>D186+F186+H186</f>
        <v>0</v>
      </c>
    </row>
    <row r="187" spans="1:10" outlineLevel="1">
      <c r="A187" s="10" t="s">
        <v>277</v>
      </c>
      <c r="B187" s="11" t="s">
        <v>278</v>
      </c>
      <c r="C187" s="12">
        <v>0</v>
      </c>
      <c r="D187" s="12">
        <v>0</v>
      </c>
      <c r="E187" s="12">
        <v>0</v>
      </c>
      <c r="F187" s="12">
        <v>0</v>
      </c>
      <c r="G187" s="12">
        <v>4376300</v>
      </c>
      <c r="H187" s="12">
        <v>4006314.67</v>
      </c>
      <c r="I187" s="27">
        <f>C187+E187+G187</f>
        <v>4376300</v>
      </c>
      <c r="J187" s="27">
        <f>D187+F187+H187</f>
        <v>4006314.67</v>
      </c>
    </row>
    <row r="188" spans="1:10" ht="25.5">
      <c r="A188" s="6" t="s">
        <v>424</v>
      </c>
      <c r="B188" s="7" t="s">
        <v>279</v>
      </c>
      <c r="C188" s="8">
        <v>0</v>
      </c>
      <c r="D188" s="8">
        <v>0</v>
      </c>
      <c r="E188" s="8">
        <v>0</v>
      </c>
      <c r="F188" s="8">
        <v>0</v>
      </c>
      <c r="G188" s="8">
        <f>G189+G190+G191</f>
        <v>151000</v>
      </c>
      <c r="H188" s="8">
        <f>H189+H190+H191</f>
        <v>142670</v>
      </c>
      <c r="I188" s="39">
        <f t="shared" si="61"/>
        <v>151000</v>
      </c>
      <c r="J188" s="39">
        <f t="shared" si="61"/>
        <v>142670</v>
      </c>
    </row>
    <row r="189" spans="1:10" ht="51" outlineLevel="1">
      <c r="A189" s="10" t="s">
        <v>280</v>
      </c>
      <c r="B189" s="11" t="s">
        <v>281</v>
      </c>
      <c r="C189" s="12">
        <v>0</v>
      </c>
      <c r="D189" s="12">
        <v>0</v>
      </c>
      <c r="E189" s="12">
        <v>0</v>
      </c>
      <c r="F189" s="12">
        <v>0</v>
      </c>
      <c r="G189" s="48">
        <v>11000</v>
      </c>
      <c r="H189" s="48">
        <v>11000</v>
      </c>
      <c r="I189" s="27">
        <f>C189+E189+G189</f>
        <v>11000</v>
      </c>
      <c r="J189" s="27">
        <f>D189+F189+H189</f>
        <v>11000</v>
      </c>
    </row>
    <row r="190" spans="1:10" outlineLevel="1">
      <c r="A190" s="10" t="s">
        <v>284</v>
      </c>
      <c r="B190" s="11" t="s">
        <v>285</v>
      </c>
      <c r="C190" s="12">
        <v>0</v>
      </c>
      <c r="D190" s="12">
        <v>0</v>
      </c>
      <c r="E190" s="12">
        <v>0</v>
      </c>
      <c r="F190" s="12">
        <v>0</v>
      </c>
      <c r="G190" s="63">
        <v>140000</v>
      </c>
      <c r="H190" s="63">
        <v>131670</v>
      </c>
      <c r="I190" s="27">
        <f>C190+E190+G190</f>
        <v>140000</v>
      </c>
      <c r="J190" s="27">
        <f>D190+F190+H190</f>
        <v>131670</v>
      </c>
    </row>
    <row r="191" spans="1:10" ht="38.25" outlineLevel="1">
      <c r="A191" s="10" t="s">
        <v>282</v>
      </c>
      <c r="B191" s="11" t="s">
        <v>283</v>
      </c>
      <c r="C191" s="12">
        <v>0</v>
      </c>
      <c r="D191" s="12">
        <v>0</v>
      </c>
      <c r="E191" s="12">
        <v>0</v>
      </c>
      <c r="F191" s="12">
        <v>0</v>
      </c>
      <c r="G191" s="64">
        <v>0</v>
      </c>
      <c r="H191" s="64">
        <v>0</v>
      </c>
      <c r="I191" s="27">
        <f>C191+E191+G191</f>
        <v>0</v>
      </c>
      <c r="J191" s="27">
        <f>D191+F191+H191</f>
        <v>0</v>
      </c>
    </row>
    <row r="192" spans="1:10" ht="45">
      <c r="A192" s="3" t="s">
        <v>425</v>
      </c>
      <c r="B192" s="4" t="s">
        <v>286</v>
      </c>
      <c r="C192" s="5">
        <f>C193+C195+C197</f>
        <v>345437.98</v>
      </c>
      <c r="D192" s="5">
        <f t="shared" ref="D192:H192" si="65">D193+D195+D197</f>
        <v>345437.98</v>
      </c>
      <c r="E192" s="5">
        <f t="shared" si="65"/>
        <v>436789.28</v>
      </c>
      <c r="F192" s="5">
        <f t="shared" si="65"/>
        <v>429544.93999999994</v>
      </c>
      <c r="G192" s="5">
        <f t="shared" si="65"/>
        <v>80657.81</v>
      </c>
      <c r="H192" s="5">
        <f t="shared" si="65"/>
        <v>80557.81</v>
      </c>
      <c r="I192" s="5">
        <f>C192+E192+G192</f>
        <v>862885.07000000007</v>
      </c>
      <c r="J192" s="5">
        <f>D192+F192+H192</f>
        <v>855540.73</v>
      </c>
    </row>
    <row r="193" spans="1:10" ht="25.5">
      <c r="A193" s="6" t="s">
        <v>426</v>
      </c>
      <c r="B193" s="7" t="s">
        <v>287</v>
      </c>
      <c r="C193" s="8">
        <f>C194</f>
        <v>345437.98</v>
      </c>
      <c r="D193" s="8">
        <f t="shared" ref="D193:H193" si="66">D194</f>
        <v>345437.98</v>
      </c>
      <c r="E193" s="8">
        <f t="shared" si="66"/>
        <v>3489.28</v>
      </c>
      <c r="F193" s="8">
        <f t="shared" si="66"/>
        <v>3489.28</v>
      </c>
      <c r="G193" s="8">
        <f t="shared" si="66"/>
        <v>262.64</v>
      </c>
      <c r="H193" s="8">
        <f t="shared" si="66"/>
        <v>262.64</v>
      </c>
      <c r="I193" s="8">
        <f>I194</f>
        <v>349189.9</v>
      </c>
      <c r="J193" s="8">
        <f t="shared" ref="J193" si="67">J194</f>
        <v>349189.9</v>
      </c>
    </row>
    <row r="194" spans="1:10" ht="25.5" outlineLevel="1">
      <c r="A194" s="10" t="s">
        <v>288</v>
      </c>
      <c r="B194" s="11" t="s">
        <v>289</v>
      </c>
      <c r="C194" s="12">
        <v>345437.98</v>
      </c>
      <c r="D194" s="12">
        <v>345437.98</v>
      </c>
      <c r="E194" s="12">
        <v>3489.28</v>
      </c>
      <c r="F194" s="12">
        <v>3489.28</v>
      </c>
      <c r="G194" s="12">
        <v>262.64</v>
      </c>
      <c r="H194" s="12">
        <v>262.64</v>
      </c>
      <c r="I194" s="27">
        <f t="shared" ref="I194:I199" si="68">C194+E194+G194</f>
        <v>349189.9</v>
      </c>
      <c r="J194" s="27">
        <f t="shared" ref="J194:J199" si="69">D194+F194+H194</f>
        <v>349189.9</v>
      </c>
    </row>
    <row r="195" spans="1:10" ht="25.5">
      <c r="A195" s="6" t="s">
        <v>427</v>
      </c>
      <c r="B195" s="7" t="s">
        <v>290</v>
      </c>
      <c r="C195" s="8">
        <f>C196</f>
        <v>0</v>
      </c>
      <c r="D195" s="8">
        <f t="shared" ref="D195:H195" si="70">D196</f>
        <v>0</v>
      </c>
      <c r="E195" s="8">
        <f t="shared" si="70"/>
        <v>57200</v>
      </c>
      <c r="F195" s="8">
        <f t="shared" si="70"/>
        <v>57200</v>
      </c>
      <c r="G195" s="8">
        <f t="shared" si="70"/>
        <v>4405.38</v>
      </c>
      <c r="H195" s="8">
        <f t="shared" si="70"/>
        <v>4305.38</v>
      </c>
      <c r="I195" s="38">
        <f t="shared" si="68"/>
        <v>61605.38</v>
      </c>
      <c r="J195" s="38">
        <f t="shared" si="69"/>
        <v>61505.38</v>
      </c>
    </row>
    <row r="196" spans="1:10" ht="38.25" outlineLevel="1">
      <c r="A196" s="10" t="s">
        <v>291</v>
      </c>
      <c r="B196" s="11" t="s">
        <v>292</v>
      </c>
      <c r="C196" s="12">
        <v>0</v>
      </c>
      <c r="D196" s="12">
        <v>0</v>
      </c>
      <c r="E196" s="48">
        <v>57200</v>
      </c>
      <c r="F196" s="48">
        <v>57200</v>
      </c>
      <c r="G196" s="48">
        <v>4405.38</v>
      </c>
      <c r="H196" s="48">
        <v>4305.38</v>
      </c>
      <c r="I196" s="27">
        <f t="shared" si="68"/>
        <v>61605.38</v>
      </c>
      <c r="J196" s="27">
        <f t="shared" si="69"/>
        <v>61505.38</v>
      </c>
    </row>
    <row r="197" spans="1:10" ht="25.5">
      <c r="A197" s="6" t="s">
        <v>428</v>
      </c>
      <c r="B197" s="7" t="s">
        <v>293</v>
      </c>
      <c r="C197" s="8">
        <v>0</v>
      </c>
      <c r="D197" s="8">
        <v>0</v>
      </c>
      <c r="E197" s="8">
        <f>E198+E199</f>
        <v>376100</v>
      </c>
      <c r="F197" s="8">
        <f t="shared" ref="F197:G197" si="71">F198+F199</f>
        <v>368855.66</v>
      </c>
      <c r="G197" s="8">
        <f t="shared" si="71"/>
        <v>75989.789999999994</v>
      </c>
      <c r="H197" s="8">
        <f>H198+H199</f>
        <v>75989.789999999994</v>
      </c>
      <c r="I197" s="39">
        <f t="shared" si="68"/>
        <v>452089.79</v>
      </c>
      <c r="J197" s="39">
        <f t="shared" si="69"/>
        <v>444845.44999999995</v>
      </c>
    </row>
    <row r="198" spans="1:10" ht="51" outlineLevel="1">
      <c r="A198" s="10" t="s">
        <v>296</v>
      </c>
      <c r="B198" s="11" t="s">
        <v>297</v>
      </c>
      <c r="C198" s="12">
        <v>0</v>
      </c>
      <c r="D198" s="12">
        <v>0</v>
      </c>
      <c r="E198" s="12">
        <v>376100</v>
      </c>
      <c r="F198" s="12">
        <v>368855.66</v>
      </c>
      <c r="G198" s="12">
        <v>0</v>
      </c>
      <c r="H198" s="12">
        <v>0</v>
      </c>
      <c r="I198" s="27">
        <f>C198+E198+G198</f>
        <v>376100</v>
      </c>
      <c r="J198" s="27">
        <f>D198+F198+H198</f>
        <v>368855.66</v>
      </c>
    </row>
    <row r="199" spans="1:10" outlineLevel="1">
      <c r="A199" s="10" t="s">
        <v>294</v>
      </c>
      <c r="B199" s="11" t="s">
        <v>295</v>
      </c>
      <c r="C199" s="12">
        <v>0</v>
      </c>
      <c r="D199" s="12">
        <v>0</v>
      </c>
      <c r="E199" s="12">
        <v>0</v>
      </c>
      <c r="F199" s="12">
        <v>0</v>
      </c>
      <c r="G199" s="12">
        <v>75989.789999999994</v>
      </c>
      <c r="H199" s="12">
        <v>75989.789999999994</v>
      </c>
      <c r="I199" s="27">
        <f>C199+E199+G199</f>
        <v>75989.789999999994</v>
      </c>
      <c r="J199" s="27">
        <f>D199+F199+H199</f>
        <v>75989.789999999994</v>
      </c>
    </row>
    <row r="200" spans="1:10">
      <c r="A200" s="3" t="s">
        <v>429</v>
      </c>
      <c r="B200" s="4" t="s">
        <v>298</v>
      </c>
      <c r="C200" s="5">
        <f>C201+C210</f>
        <v>0</v>
      </c>
      <c r="D200" s="5">
        <f t="shared" ref="D200:H200" si="72">D201+D210</f>
        <v>0</v>
      </c>
      <c r="E200" s="5">
        <f t="shared" si="72"/>
        <v>198771566.74000001</v>
      </c>
      <c r="F200" s="5">
        <f t="shared" si="72"/>
        <v>194540387.5</v>
      </c>
      <c r="G200" s="5">
        <f t="shared" si="72"/>
        <v>36786581.780000001</v>
      </c>
      <c r="H200" s="5">
        <f t="shared" si="72"/>
        <v>27794422.479999997</v>
      </c>
      <c r="I200" s="5">
        <f>I201+I210</f>
        <v>235558148.52000001</v>
      </c>
      <c r="J200" s="5">
        <f>J201+J210</f>
        <v>222334809.98000002</v>
      </c>
    </row>
    <row r="201" spans="1:10" ht="25.5">
      <c r="A201" s="6" t="s">
        <v>430</v>
      </c>
      <c r="B201" s="7" t="s">
        <v>299</v>
      </c>
      <c r="C201" s="8">
        <f>C202+C203+C204+C205+C206+C207+C208+C209</f>
        <v>0</v>
      </c>
      <c r="D201" s="8">
        <f t="shared" ref="D201:H201" si="73">D202+D203+D204+D205+D206+D207+D208+D209</f>
        <v>0</v>
      </c>
      <c r="E201" s="8">
        <f t="shared" si="73"/>
        <v>162676979.75</v>
      </c>
      <c r="F201" s="8">
        <f t="shared" si="73"/>
        <v>162637326.14000002</v>
      </c>
      <c r="G201" s="8">
        <f t="shared" si="73"/>
        <v>33824801.780000001</v>
      </c>
      <c r="H201" s="8">
        <f t="shared" si="73"/>
        <v>25393116.879999995</v>
      </c>
      <c r="I201" s="8">
        <f>C201+E201+G201</f>
        <v>196501781.53</v>
      </c>
      <c r="J201" s="8">
        <f>D201+F201+H201</f>
        <v>188030443.02000001</v>
      </c>
    </row>
    <row r="202" spans="1:10" ht="25.5" outlineLevel="1">
      <c r="A202" s="10" t="s">
        <v>308</v>
      </c>
      <c r="B202" s="11" t="s">
        <v>309</v>
      </c>
      <c r="C202" s="12">
        <v>0</v>
      </c>
      <c r="D202" s="12">
        <v>0</v>
      </c>
      <c r="E202" s="64">
        <v>0</v>
      </c>
      <c r="F202" s="64">
        <v>0</v>
      </c>
      <c r="G202" s="64">
        <v>50000</v>
      </c>
      <c r="H202" s="64">
        <v>50000</v>
      </c>
      <c r="I202" s="25">
        <f>C202+E202+G202</f>
        <v>50000</v>
      </c>
      <c r="J202" s="25">
        <f>D202+F202+H202</f>
        <v>50000</v>
      </c>
    </row>
    <row r="203" spans="1:10" ht="25.5" outlineLevel="1">
      <c r="A203" s="10" t="s">
        <v>300</v>
      </c>
      <c r="B203" s="11" t="s">
        <v>301</v>
      </c>
      <c r="C203" s="12">
        <v>0</v>
      </c>
      <c r="D203" s="12">
        <v>0</v>
      </c>
      <c r="E203" s="63">
        <v>128811779.75</v>
      </c>
      <c r="F203" s="63">
        <v>128811779.75</v>
      </c>
      <c r="G203" s="63">
        <v>9695510.3000000007</v>
      </c>
      <c r="H203" s="63">
        <v>9695510.3000000007</v>
      </c>
      <c r="I203" s="25">
        <f>C203+E203+G203</f>
        <v>138507290.05000001</v>
      </c>
      <c r="J203" s="25">
        <f>D203+F203+H203</f>
        <v>138507290.05000001</v>
      </c>
    </row>
    <row r="204" spans="1:10" ht="38.25" outlineLevel="1">
      <c r="A204" s="10" t="s">
        <v>302</v>
      </c>
      <c r="B204" s="11" t="s">
        <v>303</v>
      </c>
      <c r="C204" s="12">
        <v>0</v>
      </c>
      <c r="D204" s="12">
        <v>0</v>
      </c>
      <c r="E204" s="64">
        <v>0</v>
      </c>
      <c r="F204" s="64">
        <v>0</v>
      </c>
      <c r="G204" s="64">
        <v>2949756.18</v>
      </c>
      <c r="H204" s="64">
        <v>2949756.18</v>
      </c>
      <c r="I204" s="25">
        <f>C204+E204+G204</f>
        <v>2949756.18</v>
      </c>
      <c r="J204" s="25">
        <f>D204+F204+H204</f>
        <v>2949756.18</v>
      </c>
    </row>
    <row r="205" spans="1:10" outlineLevel="1">
      <c r="A205" s="10" t="s">
        <v>310</v>
      </c>
      <c r="B205" s="11" t="s">
        <v>311</v>
      </c>
      <c r="C205" s="12">
        <v>0</v>
      </c>
      <c r="D205" s="12">
        <v>0</v>
      </c>
      <c r="E205" s="63">
        <v>27778800</v>
      </c>
      <c r="F205" s="63">
        <v>27739146.52</v>
      </c>
      <c r="G205" s="63">
        <v>2090880</v>
      </c>
      <c r="H205" s="63">
        <v>2087893.28</v>
      </c>
      <c r="I205" s="25">
        <f>C205+E205+G205</f>
        <v>29869680</v>
      </c>
      <c r="J205" s="25">
        <f>D205+F205+H205</f>
        <v>29827039.800000001</v>
      </c>
    </row>
    <row r="206" spans="1:10" ht="25.5" outlineLevel="1">
      <c r="A206" s="10" t="s">
        <v>312</v>
      </c>
      <c r="B206" s="11" t="s">
        <v>313</v>
      </c>
      <c r="C206" s="12">
        <v>0</v>
      </c>
      <c r="D206" s="12">
        <v>0</v>
      </c>
      <c r="E206" s="12">
        <v>0</v>
      </c>
      <c r="F206" s="12">
        <v>0</v>
      </c>
      <c r="G206" s="12">
        <v>17476356.52</v>
      </c>
      <c r="H206" s="12">
        <v>9047742.2100000009</v>
      </c>
      <c r="I206" s="25">
        <f>C206+E206+G206</f>
        <v>17476356.52</v>
      </c>
      <c r="J206" s="25">
        <f>D206+F206+H206</f>
        <v>9047742.2100000009</v>
      </c>
    </row>
    <row r="207" spans="1:10" ht="38.25" outlineLevel="1">
      <c r="A207" s="10" t="s">
        <v>304</v>
      </c>
      <c r="B207" s="11" t="s">
        <v>305</v>
      </c>
      <c r="C207" s="12">
        <v>0</v>
      </c>
      <c r="D207" s="12">
        <v>0</v>
      </c>
      <c r="E207" s="48">
        <v>6086400</v>
      </c>
      <c r="F207" s="48">
        <v>6086399.8700000001</v>
      </c>
      <c r="G207" s="48">
        <v>458200</v>
      </c>
      <c r="H207" s="48">
        <v>458116.13</v>
      </c>
      <c r="I207" s="25">
        <f>C207+E207+G207</f>
        <v>6544600</v>
      </c>
      <c r="J207" s="25">
        <f>D207+F207+H207</f>
        <v>6544516</v>
      </c>
    </row>
    <row r="208" spans="1:10" ht="51" outlineLevel="1">
      <c r="A208" s="10" t="s">
        <v>306</v>
      </c>
      <c r="B208" s="11" t="s">
        <v>307</v>
      </c>
      <c r="C208" s="12">
        <v>0</v>
      </c>
      <c r="D208" s="12">
        <v>0</v>
      </c>
      <c r="E208" s="12">
        <v>0</v>
      </c>
      <c r="F208" s="12">
        <v>0</v>
      </c>
      <c r="G208" s="12">
        <v>768716.58</v>
      </c>
      <c r="H208" s="12">
        <v>768716.58</v>
      </c>
      <c r="I208" s="25">
        <f>C208+E208+G208</f>
        <v>768716.58</v>
      </c>
      <c r="J208" s="25">
        <f>D208+F208+H208</f>
        <v>768716.58</v>
      </c>
    </row>
    <row r="209" spans="1:10" ht="38.25" outlineLevel="1">
      <c r="A209" s="10" t="s">
        <v>314</v>
      </c>
      <c r="B209" s="11" t="s">
        <v>315</v>
      </c>
      <c r="C209" s="12">
        <v>0</v>
      </c>
      <c r="D209" s="12">
        <v>0</v>
      </c>
      <c r="E209" s="12">
        <v>0</v>
      </c>
      <c r="F209" s="12">
        <v>0</v>
      </c>
      <c r="G209" s="12">
        <v>335382.2</v>
      </c>
      <c r="H209" s="12">
        <v>335382.2</v>
      </c>
      <c r="I209" s="25">
        <f>C209+E209+G209</f>
        <v>335382.2</v>
      </c>
      <c r="J209" s="25">
        <f>D209+F209+H209</f>
        <v>335382.2</v>
      </c>
    </row>
    <row r="210" spans="1:10" ht="25.5">
      <c r="A210" s="6" t="s">
        <v>431</v>
      </c>
      <c r="B210" s="7" t="s">
        <v>316</v>
      </c>
      <c r="C210" s="8">
        <f>C211</f>
        <v>0</v>
      </c>
      <c r="D210" s="8">
        <f t="shared" ref="D210:H210" si="74">D211</f>
        <v>0</v>
      </c>
      <c r="E210" s="8">
        <f t="shared" si="74"/>
        <v>36094586.990000002</v>
      </c>
      <c r="F210" s="8">
        <f t="shared" si="74"/>
        <v>31903061.359999999</v>
      </c>
      <c r="G210" s="8">
        <f t="shared" si="74"/>
        <v>2961780</v>
      </c>
      <c r="H210" s="8">
        <f t="shared" si="74"/>
        <v>2401305.6000000001</v>
      </c>
      <c r="I210" s="8">
        <f t="shared" ref="I202:I211" si="75">C210+E210+G210</f>
        <v>39056366.990000002</v>
      </c>
      <c r="J210" s="8">
        <f t="shared" ref="J202:J211" si="76">D210+F210+H210</f>
        <v>34304366.960000001</v>
      </c>
    </row>
    <row r="211" spans="1:10" ht="25.5" outlineLevel="1">
      <c r="A211" s="10" t="s">
        <v>317</v>
      </c>
      <c r="B211" s="11" t="s">
        <v>318</v>
      </c>
      <c r="C211" s="12">
        <v>0</v>
      </c>
      <c r="D211" s="12">
        <v>0</v>
      </c>
      <c r="E211" s="48">
        <v>36094586.990000002</v>
      </c>
      <c r="F211" s="48">
        <v>31903061.359999999</v>
      </c>
      <c r="G211" s="48">
        <v>2961780</v>
      </c>
      <c r="H211" s="48">
        <v>2401305.6000000001</v>
      </c>
      <c r="I211" s="25">
        <f t="shared" si="75"/>
        <v>39056366.990000002</v>
      </c>
      <c r="J211" s="25">
        <f t="shared" si="76"/>
        <v>34304366.960000001</v>
      </c>
    </row>
    <row r="212" spans="1:10" ht="45">
      <c r="A212" s="3" t="s">
        <v>432</v>
      </c>
      <c r="B212" s="4" t="s">
        <v>319</v>
      </c>
      <c r="C212" s="5">
        <f t="shared" ref="C212:H212" si="77">C215+C213</f>
        <v>0</v>
      </c>
      <c r="D212" s="5">
        <f t="shared" si="77"/>
        <v>0</v>
      </c>
      <c r="E212" s="5">
        <f t="shared" si="77"/>
        <v>399900</v>
      </c>
      <c r="F212" s="5">
        <f t="shared" si="77"/>
        <v>399900</v>
      </c>
      <c r="G212" s="5">
        <f t="shared" si="77"/>
        <v>1593488.1</v>
      </c>
      <c r="H212" s="5">
        <f t="shared" si="77"/>
        <v>1593488.1</v>
      </c>
      <c r="I212" s="5">
        <f t="shared" ref="I212:J214" si="78">C212+E212+G212</f>
        <v>1993388.1</v>
      </c>
      <c r="J212" s="5">
        <f t="shared" si="78"/>
        <v>1993388.1</v>
      </c>
    </row>
    <row r="213" spans="1:10" ht="45">
      <c r="A213" s="49" t="s">
        <v>494</v>
      </c>
      <c r="B213" s="50" t="s">
        <v>492</v>
      </c>
      <c r="C213" s="40">
        <f t="shared" ref="C213:H213" si="79">C214</f>
        <v>0</v>
      </c>
      <c r="D213" s="40">
        <f t="shared" si="79"/>
        <v>0</v>
      </c>
      <c r="E213" s="40">
        <f t="shared" si="79"/>
        <v>399900</v>
      </c>
      <c r="F213" s="40">
        <f t="shared" si="79"/>
        <v>399900</v>
      </c>
      <c r="G213" s="40">
        <f t="shared" si="79"/>
        <v>30100</v>
      </c>
      <c r="H213" s="40">
        <f t="shared" si="79"/>
        <v>30100</v>
      </c>
      <c r="I213" s="38">
        <f t="shared" si="78"/>
        <v>430000</v>
      </c>
      <c r="J213" s="38">
        <f t="shared" si="78"/>
        <v>430000</v>
      </c>
    </row>
    <row r="214" spans="1:10" ht="58.5" customHeight="1">
      <c r="A214" s="51" t="s">
        <v>493</v>
      </c>
      <c r="B214" s="52" t="s">
        <v>491</v>
      </c>
      <c r="C214" s="27">
        <v>0</v>
      </c>
      <c r="D214" s="27">
        <v>0</v>
      </c>
      <c r="E214" s="48">
        <v>399900</v>
      </c>
      <c r="F214" s="48">
        <v>399900</v>
      </c>
      <c r="G214" s="27">
        <v>30100</v>
      </c>
      <c r="H214" s="27">
        <v>30100</v>
      </c>
      <c r="I214" s="27">
        <f t="shared" si="78"/>
        <v>430000</v>
      </c>
      <c r="J214" s="27">
        <f t="shared" si="78"/>
        <v>430000</v>
      </c>
    </row>
    <row r="215" spans="1:10" ht="25.5">
      <c r="A215" s="6" t="s">
        <v>433</v>
      </c>
      <c r="B215" s="7" t="s">
        <v>320</v>
      </c>
      <c r="C215" s="8">
        <v>0</v>
      </c>
      <c r="D215" s="8">
        <v>0</v>
      </c>
      <c r="E215" s="8">
        <v>0</v>
      </c>
      <c r="F215" s="8">
        <v>0</v>
      </c>
      <c r="G215" s="8">
        <f>G216+G217</f>
        <v>1563388.1</v>
      </c>
      <c r="H215" s="8">
        <f>H216+H217</f>
        <v>1563388.1</v>
      </c>
      <c r="I215" s="39">
        <f t="shared" ref="I215:I217" si="80">C215+E215+G215</f>
        <v>1563388.1</v>
      </c>
      <c r="J215" s="39">
        <f t="shared" ref="J215:J217" si="81">D215+F215+H215</f>
        <v>1563388.1</v>
      </c>
    </row>
    <row r="216" spans="1:10" outlineLevel="1">
      <c r="A216" s="10" t="s">
        <v>321</v>
      </c>
      <c r="B216" s="11" t="s">
        <v>322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27">
        <f t="shared" si="80"/>
        <v>0</v>
      </c>
      <c r="J216" s="27">
        <f t="shared" si="81"/>
        <v>0</v>
      </c>
    </row>
    <row r="217" spans="1:10" outlineLevel="1">
      <c r="A217" s="10" t="s">
        <v>323</v>
      </c>
      <c r="B217" s="11" t="s">
        <v>324</v>
      </c>
      <c r="C217" s="12">
        <v>0</v>
      </c>
      <c r="D217" s="12">
        <v>0</v>
      </c>
      <c r="E217" s="12">
        <v>0</v>
      </c>
      <c r="F217" s="12">
        <v>0</v>
      </c>
      <c r="G217" s="12">
        <v>1563388.1</v>
      </c>
      <c r="H217" s="12">
        <v>1563388.1</v>
      </c>
      <c r="I217" s="27">
        <f t="shared" si="80"/>
        <v>1563388.1</v>
      </c>
      <c r="J217" s="27">
        <f t="shared" si="81"/>
        <v>1563388.1</v>
      </c>
    </row>
    <row r="218" spans="1:10" ht="30">
      <c r="A218" s="3" t="s">
        <v>434</v>
      </c>
      <c r="B218" s="4" t="s">
        <v>325</v>
      </c>
      <c r="C218" s="5">
        <f>C219+C225+C227</f>
        <v>4886800</v>
      </c>
      <c r="D218" s="5">
        <f t="shared" ref="D218:H218" si="82">D219+D225+D227</f>
        <v>4886800</v>
      </c>
      <c r="E218" s="5">
        <f t="shared" si="82"/>
        <v>29799100</v>
      </c>
      <c r="F218" s="5">
        <f t="shared" si="82"/>
        <v>29799100</v>
      </c>
      <c r="G218" s="5">
        <f t="shared" si="82"/>
        <v>41198203.089999996</v>
      </c>
      <c r="H218" s="5">
        <f t="shared" si="82"/>
        <v>41198203.089999996</v>
      </c>
      <c r="I218" s="5">
        <f>C218+E218+G218</f>
        <v>75884103.090000004</v>
      </c>
      <c r="J218" s="5">
        <f>D218+F218+H218</f>
        <v>75884103.090000004</v>
      </c>
    </row>
    <row r="219" spans="1:10" ht="25.5">
      <c r="A219" s="6" t="s">
        <v>435</v>
      </c>
      <c r="B219" s="7" t="s">
        <v>326</v>
      </c>
      <c r="C219" s="8">
        <f>C220+C221+C222+C223+C224</f>
        <v>1264500</v>
      </c>
      <c r="D219" s="8">
        <f t="shared" ref="D219:J219" si="83">D220+D221+D222+D223+D224</f>
        <v>1264500</v>
      </c>
      <c r="E219" s="8">
        <f t="shared" si="83"/>
        <v>29799100</v>
      </c>
      <c r="F219" s="8">
        <f t="shared" si="83"/>
        <v>29799100</v>
      </c>
      <c r="G219" s="8">
        <f t="shared" si="83"/>
        <v>671990.42999999993</v>
      </c>
      <c r="H219" s="8">
        <f t="shared" si="83"/>
        <v>671990.42999999993</v>
      </c>
      <c r="I219" s="8">
        <f t="shared" si="83"/>
        <v>31735590.43</v>
      </c>
      <c r="J219" s="8">
        <f t="shared" si="83"/>
        <v>31735590.43</v>
      </c>
    </row>
    <row r="220" spans="1:10" ht="38.25" outlineLevel="1">
      <c r="A220" s="10" t="s">
        <v>335</v>
      </c>
      <c r="B220" s="11" t="s">
        <v>336</v>
      </c>
      <c r="C220" s="12">
        <v>0</v>
      </c>
      <c r="D220" s="12">
        <v>0</v>
      </c>
      <c r="E220" s="12">
        <v>6742400</v>
      </c>
      <c r="F220" s="12">
        <v>6742400</v>
      </c>
      <c r="G220" s="12">
        <v>0</v>
      </c>
      <c r="H220" s="12">
        <v>0</v>
      </c>
      <c r="I220" s="12">
        <f>C220+E220+G220</f>
        <v>6742400</v>
      </c>
      <c r="J220" s="13">
        <f>D220+F220+H220</f>
        <v>6742400</v>
      </c>
    </row>
    <row r="221" spans="1:10" ht="25.5" outlineLevel="1">
      <c r="A221" s="10" t="s">
        <v>327</v>
      </c>
      <c r="B221" s="11" t="s">
        <v>328</v>
      </c>
      <c r="C221" s="12">
        <v>1264500</v>
      </c>
      <c r="D221" s="12">
        <v>1264500</v>
      </c>
      <c r="E221" s="12">
        <v>0</v>
      </c>
      <c r="F221" s="12">
        <v>0</v>
      </c>
      <c r="G221" s="12">
        <v>0</v>
      </c>
      <c r="H221" s="12">
        <v>0</v>
      </c>
      <c r="I221" s="12">
        <f>C221+E221+G221</f>
        <v>1264500</v>
      </c>
      <c r="J221" s="13">
        <f>D221+F221+H221</f>
        <v>1264500</v>
      </c>
    </row>
    <row r="222" spans="1:10" ht="25.5" outlineLevel="1">
      <c r="A222" s="10" t="s">
        <v>333</v>
      </c>
      <c r="B222" s="11" t="s">
        <v>334</v>
      </c>
      <c r="C222" s="12">
        <v>0</v>
      </c>
      <c r="D222" s="12">
        <v>0</v>
      </c>
      <c r="E222" s="64">
        <v>0</v>
      </c>
      <c r="F222" s="64">
        <v>0</v>
      </c>
      <c r="G222" s="64">
        <v>0</v>
      </c>
      <c r="H222" s="64">
        <v>0</v>
      </c>
      <c r="I222" s="12">
        <f>C222+E222+G222</f>
        <v>0</v>
      </c>
      <c r="J222" s="13">
        <f>D222+F222+H222</f>
        <v>0</v>
      </c>
    </row>
    <row r="223" spans="1:10" ht="25.5" outlineLevel="1">
      <c r="A223" s="10" t="s">
        <v>329</v>
      </c>
      <c r="B223" s="11" t="s">
        <v>330</v>
      </c>
      <c r="C223" s="12">
        <v>0</v>
      </c>
      <c r="D223" s="12">
        <v>0</v>
      </c>
      <c r="E223" s="12">
        <v>0</v>
      </c>
      <c r="F223" s="12">
        <v>0</v>
      </c>
      <c r="G223" s="12">
        <v>439094.47</v>
      </c>
      <c r="H223" s="12">
        <v>439094.47</v>
      </c>
      <c r="I223" s="12">
        <f>C223+E223+G223</f>
        <v>439094.47</v>
      </c>
      <c r="J223" s="13">
        <f>D223+F223+H223</f>
        <v>439094.47</v>
      </c>
    </row>
    <row r="224" spans="1:10" ht="25.5" outlineLevel="1">
      <c r="A224" s="10" t="s">
        <v>331</v>
      </c>
      <c r="B224" s="11" t="s">
        <v>332</v>
      </c>
      <c r="C224" s="12">
        <v>0</v>
      </c>
      <c r="D224" s="12">
        <v>0</v>
      </c>
      <c r="E224" s="63">
        <v>23056700</v>
      </c>
      <c r="F224" s="63">
        <v>23056700</v>
      </c>
      <c r="G224" s="63">
        <v>232895.96</v>
      </c>
      <c r="H224" s="63">
        <v>232895.96</v>
      </c>
      <c r="I224" s="12">
        <f>C224+E224+G224</f>
        <v>23289595.960000001</v>
      </c>
      <c r="J224" s="13">
        <f>D224+F224+H224</f>
        <v>23289595.960000001</v>
      </c>
    </row>
    <row r="225" spans="1:10" ht="25.5">
      <c r="A225" s="6" t="s">
        <v>436</v>
      </c>
      <c r="B225" s="7" t="s">
        <v>337</v>
      </c>
      <c r="C225" s="8">
        <v>0</v>
      </c>
      <c r="D225" s="8">
        <v>0</v>
      </c>
      <c r="E225" s="8">
        <v>0</v>
      </c>
      <c r="F225" s="8">
        <v>0</v>
      </c>
      <c r="G225" s="8">
        <f>G226</f>
        <v>74776.25</v>
      </c>
      <c r="H225" s="8">
        <f>H226</f>
        <v>74776.25</v>
      </c>
      <c r="I225" s="8">
        <f t="shared" ref="I225:J227" si="84">C225+E225+G225</f>
        <v>74776.25</v>
      </c>
      <c r="J225" s="9">
        <f t="shared" si="84"/>
        <v>74776.25</v>
      </c>
    </row>
    <row r="226" spans="1:10" outlineLevel="1">
      <c r="A226" s="10" t="s">
        <v>338</v>
      </c>
      <c r="B226" s="11" t="s">
        <v>339</v>
      </c>
      <c r="C226" s="12">
        <v>0</v>
      </c>
      <c r="D226" s="12">
        <v>0</v>
      </c>
      <c r="E226" s="12">
        <v>0</v>
      </c>
      <c r="F226" s="12">
        <v>0</v>
      </c>
      <c r="G226" s="48">
        <v>74776.25</v>
      </c>
      <c r="H226" s="48">
        <v>74776.25</v>
      </c>
      <c r="I226" s="25">
        <f t="shared" si="84"/>
        <v>74776.25</v>
      </c>
      <c r="J226" s="26">
        <f t="shared" si="84"/>
        <v>74776.25</v>
      </c>
    </row>
    <row r="227" spans="1:10" ht="38.25">
      <c r="A227" s="6" t="s">
        <v>437</v>
      </c>
      <c r="B227" s="7" t="s">
        <v>340</v>
      </c>
      <c r="C227" s="8">
        <f>C228+C229+C230</f>
        <v>3622300</v>
      </c>
      <c r="D227" s="8">
        <f t="shared" ref="D227:F227" si="85">D228+D229+D230</f>
        <v>3622300</v>
      </c>
      <c r="E227" s="8">
        <f t="shared" si="85"/>
        <v>0</v>
      </c>
      <c r="F227" s="8">
        <f t="shared" si="85"/>
        <v>0</v>
      </c>
      <c r="G227" s="8">
        <f>G228+G229</f>
        <v>40451436.409999996</v>
      </c>
      <c r="H227" s="8">
        <f>H228+H229</f>
        <v>40451436.409999996</v>
      </c>
      <c r="I227" s="36">
        <f t="shared" si="84"/>
        <v>44073736.409999996</v>
      </c>
      <c r="J227" s="37">
        <f t="shared" si="84"/>
        <v>44073736.409999996</v>
      </c>
    </row>
    <row r="228" spans="1:10" outlineLevel="1">
      <c r="A228" s="10" t="s">
        <v>173</v>
      </c>
      <c r="B228" s="11" t="s">
        <v>343</v>
      </c>
      <c r="C228" s="12">
        <v>0</v>
      </c>
      <c r="D228" s="12">
        <v>0</v>
      </c>
      <c r="E228" s="12">
        <v>0</v>
      </c>
      <c r="F228" s="12">
        <v>0</v>
      </c>
      <c r="G228" s="12">
        <v>10869033.02</v>
      </c>
      <c r="H228" s="12">
        <v>10869033.02</v>
      </c>
      <c r="I228" s="32">
        <f>C228+E228+G228</f>
        <v>10869033.02</v>
      </c>
      <c r="J228" s="33">
        <f>D228+F228+H228</f>
        <v>10869033.02</v>
      </c>
    </row>
    <row r="229" spans="1:10" ht="38.25" outlineLevel="1">
      <c r="A229" s="10" t="s">
        <v>341</v>
      </c>
      <c r="B229" s="11" t="s">
        <v>342</v>
      </c>
      <c r="C229" s="12">
        <v>0</v>
      </c>
      <c r="D229" s="12">
        <v>0</v>
      </c>
      <c r="E229" s="12">
        <v>0</v>
      </c>
      <c r="F229" s="12">
        <v>0</v>
      </c>
      <c r="G229" s="12">
        <v>29582403.390000001</v>
      </c>
      <c r="H229" s="12">
        <v>29582403.390000001</v>
      </c>
      <c r="I229" s="32">
        <f>C229+E229+G229</f>
        <v>29582403.390000001</v>
      </c>
      <c r="J229" s="33">
        <f>D229+F229+H229</f>
        <v>29582403.390000001</v>
      </c>
    </row>
    <row r="230" spans="1:10" s="46" customFormat="1" ht="63.75" outlineLevel="1">
      <c r="A230" s="44" t="s">
        <v>475</v>
      </c>
      <c r="B230" s="45" t="s">
        <v>474</v>
      </c>
      <c r="C230" s="35">
        <v>3622300</v>
      </c>
      <c r="D230" s="35">
        <v>3622300</v>
      </c>
      <c r="E230" s="35">
        <v>0</v>
      </c>
      <c r="F230" s="35">
        <v>0</v>
      </c>
      <c r="G230" s="35">
        <v>0</v>
      </c>
      <c r="H230" s="35">
        <v>0</v>
      </c>
      <c r="I230" s="32">
        <f>C230+E230+G230</f>
        <v>3622300</v>
      </c>
      <c r="J230" s="33">
        <f>D230+F230+H230</f>
        <v>3622300</v>
      </c>
    </row>
    <row r="231" spans="1:10" ht="30">
      <c r="A231" s="3" t="s">
        <v>438</v>
      </c>
      <c r="B231" s="4" t="s">
        <v>344</v>
      </c>
      <c r="C231" s="5">
        <f>C232+C234+C236+C240</f>
        <v>4478000</v>
      </c>
      <c r="D231" s="5">
        <f t="shared" ref="D231:J231" si="86">D232+D234+D236+D240</f>
        <v>4478000</v>
      </c>
      <c r="E231" s="5">
        <f t="shared" si="86"/>
        <v>10000000</v>
      </c>
      <c r="F231" s="5">
        <f t="shared" si="86"/>
        <v>10000000</v>
      </c>
      <c r="G231" s="5">
        <f t="shared" si="86"/>
        <v>139185680.03999999</v>
      </c>
      <c r="H231" s="5">
        <f t="shared" si="86"/>
        <v>126934225.5</v>
      </c>
      <c r="I231" s="5">
        <f t="shared" si="86"/>
        <v>153663680.03999999</v>
      </c>
      <c r="J231" s="5">
        <f t="shared" si="86"/>
        <v>141412225.5</v>
      </c>
    </row>
    <row r="232" spans="1:10" ht="38.25">
      <c r="A232" s="6" t="s">
        <v>439</v>
      </c>
      <c r="B232" s="7" t="s">
        <v>345</v>
      </c>
      <c r="C232" s="8">
        <f>C233</f>
        <v>6600</v>
      </c>
      <c r="D232" s="8">
        <f>D233</f>
        <v>6600</v>
      </c>
      <c r="E232" s="8">
        <v>0</v>
      </c>
      <c r="F232" s="8">
        <v>0</v>
      </c>
      <c r="G232" s="8">
        <v>0</v>
      </c>
      <c r="H232" s="8">
        <v>0</v>
      </c>
      <c r="I232" s="23">
        <f>C232+E232+G232</f>
        <v>6600</v>
      </c>
      <c r="J232" s="24">
        <f>D232+F232+H232</f>
        <v>6600</v>
      </c>
    </row>
    <row r="233" spans="1:10" ht="51" outlineLevel="1">
      <c r="A233" s="10" t="s">
        <v>346</v>
      </c>
      <c r="B233" s="11" t="s">
        <v>347</v>
      </c>
      <c r="C233" s="12">
        <v>6600</v>
      </c>
      <c r="D233" s="12">
        <v>6600</v>
      </c>
      <c r="E233" s="12">
        <v>0</v>
      </c>
      <c r="F233" s="12">
        <v>0</v>
      </c>
      <c r="G233" s="12">
        <v>0</v>
      </c>
      <c r="H233" s="12">
        <v>0</v>
      </c>
      <c r="I233" s="25">
        <f t="shared" ref="I233:I244" si="87">C233+E233+G233</f>
        <v>6600</v>
      </c>
      <c r="J233" s="26">
        <f t="shared" ref="J233:J244" si="88">D233+F233+H233</f>
        <v>6600</v>
      </c>
    </row>
    <row r="234" spans="1:10" ht="51">
      <c r="A234" s="6" t="s">
        <v>440</v>
      </c>
      <c r="B234" s="7" t="s">
        <v>348</v>
      </c>
      <c r="C234" s="8">
        <f>C235</f>
        <v>4471400</v>
      </c>
      <c r="D234" s="8">
        <f>D235</f>
        <v>4471400</v>
      </c>
      <c r="E234" s="8">
        <v>0</v>
      </c>
      <c r="F234" s="8">
        <v>0</v>
      </c>
      <c r="G234" s="8">
        <v>0</v>
      </c>
      <c r="H234" s="8">
        <v>0</v>
      </c>
      <c r="I234" s="8">
        <f t="shared" si="87"/>
        <v>4471400</v>
      </c>
      <c r="J234" s="9">
        <f t="shared" si="88"/>
        <v>4471400</v>
      </c>
    </row>
    <row r="235" spans="1:10" ht="76.5" outlineLevel="1">
      <c r="A235" s="10" t="s">
        <v>349</v>
      </c>
      <c r="B235" s="11" t="s">
        <v>350</v>
      </c>
      <c r="C235" s="12">
        <v>4471400</v>
      </c>
      <c r="D235" s="12">
        <v>4471400</v>
      </c>
      <c r="E235" s="12">
        <v>0</v>
      </c>
      <c r="F235" s="12">
        <v>0</v>
      </c>
      <c r="G235" s="12">
        <v>0</v>
      </c>
      <c r="H235" s="12">
        <v>0</v>
      </c>
      <c r="I235" s="25">
        <f t="shared" si="87"/>
        <v>4471400</v>
      </c>
      <c r="J235" s="26">
        <f t="shared" si="88"/>
        <v>4471400</v>
      </c>
    </row>
    <row r="236" spans="1:10" ht="25.5">
      <c r="A236" s="6" t="s">
        <v>441</v>
      </c>
      <c r="B236" s="7" t="s">
        <v>351</v>
      </c>
      <c r="C236" s="8">
        <v>0</v>
      </c>
      <c r="D236" s="8">
        <v>0</v>
      </c>
      <c r="E236" s="8">
        <v>0</v>
      </c>
      <c r="F236" s="8">
        <v>0</v>
      </c>
      <c r="G236" s="8">
        <f>G237+G239+G238</f>
        <v>622240</v>
      </c>
      <c r="H236" s="8">
        <f>H237+H239+H238</f>
        <v>622240</v>
      </c>
      <c r="I236" s="8">
        <f t="shared" si="87"/>
        <v>622240</v>
      </c>
      <c r="J236" s="9">
        <f t="shared" si="88"/>
        <v>622240</v>
      </c>
    </row>
    <row r="237" spans="1:10" ht="25.5" outlineLevel="1">
      <c r="A237" s="10" t="s">
        <v>352</v>
      </c>
      <c r="B237" s="11" t="s">
        <v>353</v>
      </c>
      <c r="C237" s="12">
        <v>0</v>
      </c>
      <c r="D237" s="12">
        <v>0</v>
      </c>
      <c r="E237" s="12">
        <v>0</v>
      </c>
      <c r="F237" s="12">
        <v>0</v>
      </c>
      <c r="G237" s="12">
        <v>80500</v>
      </c>
      <c r="H237" s="12">
        <v>80500</v>
      </c>
      <c r="I237" s="25">
        <f t="shared" si="87"/>
        <v>80500</v>
      </c>
      <c r="J237" s="26">
        <f t="shared" si="88"/>
        <v>80500</v>
      </c>
    </row>
    <row r="238" spans="1:10" ht="25.5" outlineLevel="1">
      <c r="A238" s="10" t="s">
        <v>476</v>
      </c>
      <c r="B238" s="11" t="s">
        <v>448</v>
      </c>
      <c r="C238" s="12"/>
      <c r="D238" s="12"/>
      <c r="E238" s="12"/>
      <c r="F238" s="12"/>
      <c r="G238" s="48">
        <v>318600</v>
      </c>
      <c r="H238" s="48">
        <v>318600</v>
      </c>
      <c r="I238" s="25">
        <f t="shared" si="87"/>
        <v>318600</v>
      </c>
      <c r="J238" s="26">
        <f t="shared" si="88"/>
        <v>318600</v>
      </c>
    </row>
    <row r="239" spans="1:10" outlineLevel="1">
      <c r="A239" s="10" t="s">
        <v>354</v>
      </c>
      <c r="B239" s="11" t="s">
        <v>355</v>
      </c>
      <c r="C239" s="12">
        <v>0</v>
      </c>
      <c r="D239" s="12">
        <v>0</v>
      </c>
      <c r="E239" s="12">
        <v>0</v>
      </c>
      <c r="F239" s="12">
        <v>0</v>
      </c>
      <c r="G239" s="48">
        <v>223140</v>
      </c>
      <c r="H239" s="48">
        <v>223140</v>
      </c>
      <c r="I239" s="25">
        <f t="shared" si="87"/>
        <v>223140</v>
      </c>
      <c r="J239" s="26">
        <f t="shared" si="88"/>
        <v>223140</v>
      </c>
    </row>
    <row r="240" spans="1:10" ht="38.25">
      <c r="A240" s="6" t="s">
        <v>442</v>
      </c>
      <c r="B240" s="7" t="s">
        <v>356</v>
      </c>
      <c r="C240" s="8">
        <f>C241+C242+C243+C244</f>
        <v>0</v>
      </c>
      <c r="D240" s="8">
        <f t="shared" ref="D240:H240" si="89">D241+D242+D243+D244</f>
        <v>0</v>
      </c>
      <c r="E240" s="8">
        <f t="shared" si="89"/>
        <v>10000000</v>
      </c>
      <c r="F240" s="8">
        <f t="shared" si="89"/>
        <v>10000000</v>
      </c>
      <c r="G240" s="8">
        <f t="shared" si="89"/>
        <v>138563440.03999999</v>
      </c>
      <c r="H240" s="8">
        <f t="shared" si="89"/>
        <v>126311985.5</v>
      </c>
      <c r="I240" s="8">
        <f t="shared" si="87"/>
        <v>148563440.03999999</v>
      </c>
      <c r="J240" s="9">
        <f t="shared" si="88"/>
        <v>136311985.5</v>
      </c>
    </row>
    <row r="241" spans="1:10" outlineLevel="1">
      <c r="A241" s="10" t="s">
        <v>173</v>
      </c>
      <c r="B241" s="11" t="s">
        <v>359</v>
      </c>
      <c r="C241" s="12">
        <v>0</v>
      </c>
      <c r="D241" s="12">
        <v>0</v>
      </c>
      <c r="E241" s="12">
        <v>0</v>
      </c>
      <c r="F241" s="12">
        <v>0</v>
      </c>
      <c r="G241" s="12">
        <v>82654313.120000005</v>
      </c>
      <c r="H241" s="12">
        <v>82633684.450000003</v>
      </c>
      <c r="I241" s="25">
        <f>C241+E241+G241</f>
        <v>82654313.120000005</v>
      </c>
      <c r="J241" s="26">
        <f>D241+F241+H241</f>
        <v>82633684.450000003</v>
      </c>
    </row>
    <row r="242" spans="1:10" outlineLevel="1">
      <c r="A242" s="10" t="s">
        <v>357</v>
      </c>
      <c r="B242" s="11" t="s">
        <v>358</v>
      </c>
      <c r="C242" s="12">
        <v>0</v>
      </c>
      <c r="D242" s="12">
        <v>0</v>
      </c>
      <c r="E242" s="12">
        <v>0</v>
      </c>
      <c r="F242" s="12">
        <v>0</v>
      </c>
      <c r="G242" s="12">
        <v>53059445.390000001</v>
      </c>
      <c r="H242" s="12">
        <v>40828619.520000003</v>
      </c>
      <c r="I242" s="25">
        <f>C242+E242+G242</f>
        <v>53059445.390000001</v>
      </c>
      <c r="J242" s="26">
        <f>D242+F242+H242</f>
        <v>40828619.520000003</v>
      </c>
    </row>
    <row r="243" spans="1:10" ht="25.5" outlineLevel="1">
      <c r="A243" s="10" t="s">
        <v>360</v>
      </c>
      <c r="B243" s="11" t="s">
        <v>361</v>
      </c>
      <c r="C243" s="12">
        <v>0</v>
      </c>
      <c r="D243" s="12">
        <v>0</v>
      </c>
      <c r="E243" s="12">
        <v>10000000</v>
      </c>
      <c r="F243" s="12">
        <v>10000000</v>
      </c>
      <c r="G243" s="12">
        <v>0</v>
      </c>
      <c r="H243" s="12">
        <v>0</v>
      </c>
      <c r="I243" s="25">
        <f>C243+E243+G243</f>
        <v>10000000</v>
      </c>
      <c r="J243" s="26">
        <f>D243+F243+H243</f>
        <v>10000000</v>
      </c>
    </row>
    <row r="244" spans="1:10" ht="25.5" outlineLevel="1">
      <c r="A244" s="10" t="s">
        <v>329</v>
      </c>
      <c r="B244" s="11" t="s">
        <v>362</v>
      </c>
      <c r="C244" s="12">
        <v>0</v>
      </c>
      <c r="D244" s="12">
        <v>0</v>
      </c>
      <c r="E244" s="12">
        <v>0</v>
      </c>
      <c r="F244" s="12">
        <v>0</v>
      </c>
      <c r="G244" s="48">
        <v>2849681.53</v>
      </c>
      <c r="H244" s="48">
        <v>2849681.53</v>
      </c>
      <c r="I244" s="25">
        <f>C244+E244+G244</f>
        <v>2849681.53</v>
      </c>
      <c r="J244" s="26">
        <f>D244+F244+H244</f>
        <v>2849681.53</v>
      </c>
    </row>
    <row r="245" spans="1:10" ht="30" outlineLevel="1">
      <c r="A245" s="3" t="s">
        <v>453</v>
      </c>
      <c r="B245" s="4" t="s">
        <v>449</v>
      </c>
      <c r="C245" s="5">
        <f>C246</f>
        <v>0</v>
      </c>
      <c r="D245" s="5">
        <f t="shared" ref="D245:H245" si="90">D246</f>
        <v>0</v>
      </c>
      <c r="E245" s="5">
        <f t="shared" si="90"/>
        <v>0</v>
      </c>
      <c r="F245" s="5">
        <f t="shared" si="90"/>
        <v>0</v>
      </c>
      <c r="G245" s="5">
        <f t="shared" si="90"/>
        <v>0</v>
      </c>
      <c r="H245" s="5">
        <f t="shared" si="90"/>
        <v>0</v>
      </c>
      <c r="I245" s="5">
        <f>C245+E245+G245</f>
        <v>0</v>
      </c>
      <c r="J245" s="5">
        <f>D245+F245+H245</f>
        <v>0</v>
      </c>
    </row>
    <row r="246" spans="1:10" ht="63.75" outlineLevel="1">
      <c r="A246" s="6" t="s">
        <v>454</v>
      </c>
      <c r="B246" s="7" t="s">
        <v>450</v>
      </c>
      <c r="C246" s="8">
        <f>C247+C248</f>
        <v>0</v>
      </c>
      <c r="D246" s="8">
        <f t="shared" ref="D246:H246" si="91">D247+D248</f>
        <v>0</v>
      </c>
      <c r="E246" s="8">
        <f t="shared" si="91"/>
        <v>0</v>
      </c>
      <c r="F246" s="8">
        <f t="shared" si="91"/>
        <v>0</v>
      </c>
      <c r="G246" s="8">
        <f t="shared" si="91"/>
        <v>0</v>
      </c>
      <c r="H246" s="8">
        <f t="shared" si="91"/>
        <v>0</v>
      </c>
      <c r="I246" s="23">
        <f>C246+E246+G246</f>
        <v>0</v>
      </c>
      <c r="J246" s="24">
        <f>D246+F246+H246</f>
        <v>0</v>
      </c>
    </row>
    <row r="247" spans="1:10" ht="38.25" outlineLevel="1">
      <c r="A247" s="10" t="s">
        <v>455</v>
      </c>
      <c r="B247" s="11" t="s">
        <v>451</v>
      </c>
      <c r="C247" s="12">
        <v>0</v>
      </c>
      <c r="D247" s="12">
        <v>0</v>
      </c>
      <c r="E247" s="12">
        <v>0</v>
      </c>
      <c r="F247" s="12">
        <v>0</v>
      </c>
      <c r="G247" s="12">
        <v>0</v>
      </c>
      <c r="H247" s="12">
        <v>0</v>
      </c>
      <c r="I247" s="25">
        <f t="shared" ref="I247:I248" si="92">C247+E247+G247</f>
        <v>0</v>
      </c>
      <c r="J247" s="26">
        <f t="shared" ref="J247:J248" si="93">D247+F247+H247</f>
        <v>0</v>
      </c>
    </row>
    <row r="248" spans="1:10" ht="25.5" outlineLevel="1">
      <c r="A248" s="10" t="s">
        <v>456</v>
      </c>
      <c r="B248" s="11" t="s">
        <v>452</v>
      </c>
      <c r="C248" s="12">
        <v>0</v>
      </c>
      <c r="D248" s="12">
        <v>0</v>
      </c>
      <c r="E248" s="12">
        <v>0</v>
      </c>
      <c r="F248" s="12">
        <v>0</v>
      </c>
      <c r="G248" s="12">
        <v>0</v>
      </c>
      <c r="H248" s="12">
        <v>0</v>
      </c>
      <c r="I248" s="25">
        <f t="shared" si="92"/>
        <v>0</v>
      </c>
      <c r="J248" s="26">
        <f t="shared" si="93"/>
        <v>0</v>
      </c>
    </row>
    <row r="249" spans="1:10">
      <c r="A249" s="14" t="s">
        <v>363</v>
      </c>
      <c r="B249" s="15"/>
      <c r="C249" s="16">
        <f t="shared" ref="C249:J249" si="94">C7+C26+C37+C55+C64+C72+C78+C85+C100+C120+C128+C134+C173+C192+C200+C218+C231+C212+C245</f>
        <v>86775744.299999997</v>
      </c>
      <c r="D249" s="16">
        <f t="shared" si="94"/>
        <v>86775713.649999991</v>
      </c>
      <c r="E249" s="16">
        <f t="shared" si="94"/>
        <v>1313268192.73</v>
      </c>
      <c r="F249" s="16">
        <f t="shared" si="94"/>
        <v>1248760710.6500001</v>
      </c>
      <c r="G249" s="16">
        <f t="shared" si="94"/>
        <v>666840757.25999999</v>
      </c>
      <c r="H249" s="16">
        <f t="shared" si="94"/>
        <v>576482567.07000005</v>
      </c>
      <c r="I249" s="16">
        <f t="shared" si="94"/>
        <v>2066884694.2899997</v>
      </c>
      <c r="J249" s="16">
        <f t="shared" si="94"/>
        <v>1912018991.3699996</v>
      </c>
    </row>
    <row r="250" spans="1:10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2" spans="1:10">
      <c r="I252" s="65"/>
      <c r="J252" s="65"/>
    </row>
    <row r="254" spans="1:10">
      <c r="I254" s="65"/>
      <c r="J254" s="65"/>
    </row>
  </sheetData>
  <sortState ref="A241:J244">
    <sortCondition ref="B241:B244"/>
  </sortState>
  <mergeCells count="9">
    <mergeCell ref="A1:J1"/>
    <mergeCell ref="A2:J2"/>
    <mergeCell ref="A3:J3"/>
    <mergeCell ref="A4:A5"/>
    <mergeCell ref="C4:D4"/>
    <mergeCell ref="E4:F4"/>
    <mergeCell ref="G4:H4"/>
    <mergeCell ref="I4:J4"/>
    <mergeCell ref="B4:B5"/>
  </mergeCells>
  <pageMargins left="0.70866141732283472" right="0.31496062992125984" top="0.15748031496062992" bottom="0.15748031496062992" header="0.11811023622047245" footer="0.11811023622047245"/>
  <pageSetup paperSize="9" scale="57" fitToHeight="8"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lt;ShortPrimaryServiceReportArguments xmlns:xsi=&quot;http://www.w3.org/2001/XMLSchema-instance&quot; xmlns:xsd=&quot;http://www.w3.org/2001/XMLSchema&quot;&gt;&lt;DateInfo&gt;&lt;string&gt;01.01.2025&lt;/string&gt;&lt;string&gt;31.03.2025&lt;/string&gt;&lt;/DateInfo&gt;&lt;Code&gt;MAKET_GENERATOR&lt;/Code&gt;&lt;ObjectCode&gt;MAKET_GENERATOR&lt;/ObjectCode&gt;&lt;DocName&gt;Исполнение муниципальных программ по Алатырскому муниципальному округу от 05.05.2025_&lt;/DocName&gt;&lt;VariantName&gt;Исполнение муниципальных программ по Алатырскому муниципальному округу от 05.05.2025_&lt;/VariantName&gt;&lt;VariantLink&gt;1888&lt;/VariantLink&gt;&lt;ReportCode&gt;MAKET_87f1d261_227c_464f_880c_3476837aa5bf&lt;/ReportCode&gt;&lt;SvodReportLink xsi:nil=&quot;true&quot; /&gt;&lt;ReportLink xsi:nil=&quot;true&quot; /&gt;&lt;SilentMode&gt;false&lt;/SilentMode&gt;&lt;/ShortPrimaryServiceReportArguments&gt;"/>
  </Parameters>
</MailMerge>
</file>

<file path=customXml/itemProps1.xml><?xml version="1.0" encoding="utf-8"?>
<ds:datastoreItem xmlns:ds="http://schemas.openxmlformats.org/officeDocument/2006/customXml" ds:itemID="{137575C5-A33A-4557-883B-5FB7F5CD40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Манушина Ольга Николаевна</dc:creator>
  <cp:lastModifiedBy>alatr_finance</cp:lastModifiedBy>
  <cp:lastPrinted>2026-01-21T05:34:26Z</cp:lastPrinted>
  <dcterms:created xsi:type="dcterms:W3CDTF">2025-05-05T12:17:23Z</dcterms:created>
  <dcterms:modified xsi:type="dcterms:W3CDTF">2026-01-21T05:34:28Z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муниципальных программ по Алатырскому муниципальному округу от 05.05.2025_</vt:lpwstr>
  </property>
  <property fmtid="{D5CDD505-2E9C-101B-9397-08002B2CF9AE}" pid="3" name="Название отчета">
    <vt:lpwstr>Исполнение муниципальных программ по Алатырскому муниципальному округу(23).xlsx</vt:lpwstr>
  </property>
  <property fmtid="{D5CDD505-2E9C-101B-9397-08002B2CF9AE}" pid="4" name="Версия клиента">
    <vt:lpwstr>24.1.156.224 (.NET Core 6)</vt:lpwstr>
  </property>
  <property fmtid="{D5CDD505-2E9C-101B-9397-08002B2CF9AE}" pid="5" name="Версия базы">
    <vt:lpwstr>24.1.5201.64674597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192.168.24.139:5432</vt:lpwstr>
  </property>
  <property fmtid="{D5CDD505-2E9C-101B-9397-08002B2CF9AE}" pid="8" name="База">
    <vt:lpwstr>fobudg2025pg</vt:lpwstr>
  </property>
  <property fmtid="{D5CDD505-2E9C-101B-9397-08002B2CF9AE}" pid="9" name="Пользователь">
    <vt:lpwstr>fo22_budg4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