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9155" windowHeight="11760"/>
  </bookViews>
  <sheets>
    <sheet name="Лист1" sheetId="1" r:id="rId1"/>
  </sheets>
  <definedNames>
    <definedName name="_xlnm.Print_Area" localSheetId="0">Лист1!$A$1:$I$54</definedName>
  </definedNames>
  <calcPr calcId="145621"/>
</workbook>
</file>

<file path=xl/calcChain.xml><?xml version="1.0" encoding="utf-8"?>
<calcChain xmlns="http://schemas.openxmlformats.org/spreadsheetml/2006/main">
  <c r="F28" i="1"/>
  <c r="C22"/>
  <c r="D52" l="1"/>
  <c r="E52"/>
  <c r="G52"/>
  <c r="H52"/>
  <c r="F24" l="1"/>
  <c r="C24"/>
  <c r="F22"/>
  <c r="F21"/>
  <c r="C21"/>
  <c r="F17"/>
  <c r="C17"/>
  <c r="I24" l="1"/>
  <c r="I22"/>
  <c r="I21"/>
  <c r="I17"/>
  <c r="F37" l="1"/>
  <c r="C37"/>
  <c r="F29"/>
  <c r="C29"/>
  <c r="F13"/>
  <c r="C13"/>
  <c r="I37" l="1"/>
  <c r="I29"/>
  <c r="I13"/>
  <c r="F41" l="1"/>
  <c r="C41"/>
  <c r="F40"/>
  <c r="C40"/>
  <c r="F39"/>
  <c r="C39"/>
  <c r="C28"/>
  <c r="I28" l="1"/>
  <c r="I39"/>
  <c r="I41"/>
  <c r="I40"/>
  <c r="C9"/>
  <c r="F48" l="1"/>
  <c r="C48"/>
  <c r="I48" s="1"/>
  <c r="F27"/>
  <c r="C27"/>
  <c r="F12"/>
  <c r="C12"/>
  <c r="F46"/>
  <c r="C46"/>
  <c r="F45"/>
  <c r="C45"/>
  <c r="F44"/>
  <c r="C44"/>
  <c r="F35"/>
  <c r="C35"/>
  <c r="F34"/>
  <c r="C34"/>
  <c r="F33"/>
  <c r="C33"/>
  <c r="F19"/>
  <c r="C19"/>
  <c r="F18"/>
  <c r="C18"/>
  <c r="I27" l="1"/>
  <c r="I18"/>
  <c r="I19"/>
  <c r="I34"/>
  <c r="I12"/>
  <c r="I45"/>
  <c r="I46"/>
  <c r="I44"/>
  <c r="I33"/>
  <c r="I35"/>
  <c r="F23" l="1"/>
  <c r="C23"/>
  <c r="F11"/>
  <c r="C11"/>
  <c r="F42"/>
  <c r="C42"/>
  <c r="F50"/>
  <c r="F47"/>
  <c r="F43"/>
  <c r="C50"/>
  <c r="C47"/>
  <c r="C43"/>
  <c r="I11" l="1"/>
  <c r="I23"/>
  <c r="I50"/>
  <c r="I43"/>
  <c r="I42"/>
  <c r="I47"/>
  <c r="F10" l="1"/>
  <c r="F14"/>
  <c r="F15"/>
  <c r="F16"/>
  <c r="F20"/>
  <c r="F25"/>
  <c r="F26"/>
  <c r="F30"/>
  <c r="F31"/>
  <c r="F32"/>
  <c r="F36"/>
  <c r="F38"/>
  <c r="F49"/>
  <c r="F51"/>
  <c r="C10"/>
  <c r="C14"/>
  <c r="C15"/>
  <c r="C16"/>
  <c r="C20"/>
  <c r="C25"/>
  <c r="C26"/>
  <c r="C30"/>
  <c r="C31"/>
  <c r="C32"/>
  <c r="C36"/>
  <c r="C38"/>
  <c r="C49"/>
  <c r="C51"/>
  <c r="F9"/>
  <c r="C52" l="1"/>
  <c r="F52"/>
  <c r="I51"/>
  <c r="I38"/>
  <c r="I32"/>
  <c r="I30"/>
  <c r="I25"/>
  <c r="I16"/>
  <c r="I14"/>
  <c r="I49"/>
  <c r="I36"/>
  <c r="I31"/>
  <c r="I26"/>
  <c r="I20"/>
  <c r="I15"/>
  <c r="I10"/>
  <c r="I9"/>
  <c r="I52" l="1"/>
</calcChain>
</file>

<file path=xl/sharedStrings.xml><?xml version="1.0" encoding="utf-8"?>
<sst xmlns="http://schemas.openxmlformats.org/spreadsheetml/2006/main" count="96" uniqueCount="93">
  <si>
    <t>№ п/п</t>
  </si>
  <si>
    <t>Наименование муниципальной программы</t>
  </si>
  <si>
    <t>средства республиканского бюджета ЧР</t>
  </si>
  <si>
    <t>средства местного бюджета</t>
  </si>
  <si>
    <t>% освоения (гр.6/гр.3*100)</t>
  </si>
  <si>
    <t>Всего (гр.4+гр.5)</t>
  </si>
  <si>
    <t>в том числе:</t>
  </si>
  <si>
    <t>ПЛАН</t>
  </si>
  <si>
    <t>Объем финансирования</t>
  </si>
  <si>
    <t>Всего (гр.7+гр.8)</t>
  </si>
  <si>
    <t>2</t>
  </si>
  <si>
    <t>3</t>
  </si>
  <si>
    <t>4</t>
  </si>
  <si>
    <t>5</t>
  </si>
  <si>
    <t>6</t>
  </si>
  <si>
    <t>7</t>
  </si>
  <si>
    <t>8</t>
  </si>
  <si>
    <t>9</t>
  </si>
  <si>
    <t xml:space="preserve"> </t>
  </si>
  <si>
    <t>2.1</t>
  </si>
  <si>
    <t>6.1</t>
  </si>
  <si>
    <t>17.1</t>
  </si>
  <si>
    <t>16.1</t>
  </si>
  <si>
    <t>Модернизация и развитие сферы жилищно-коммунального хозяйства</t>
  </si>
  <si>
    <t>Обеспечение общественного порядка и противодействие преступности</t>
  </si>
  <si>
    <t>Развитие земельных и имущественных отношений</t>
  </si>
  <si>
    <t>5.1</t>
  </si>
  <si>
    <t>5.2</t>
  </si>
  <si>
    <t>Реализация программ формирования современной городской среды</t>
  </si>
  <si>
    <t>Социальная поддержка граждан</t>
  </si>
  <si>
    <t xml:space="preserve">Развитие культуры </t>
  </si>
  <si>
    <t>Развитие физической культуры и спорта</t>
  </si>
  <si>
    <t>Содействие занятости населения</t>
  </si>
  <si>
    <t>Развитие образования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</si>
  <si>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</si>
  <si>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</si>
  <si>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Развитие сельского хозяйства и регулирование рынка сельскохозяйственной продукции, сырья и продовольствия</t>
  </si>
  <si>
    <t>Развитие транспортной системы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</si>
  <si>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</si>
  <si>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Развитие потенциала муниципального управления</t>
  </si>
  <si>
    <t>2.2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</si>
  <si>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</si>
  <si>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10</t>
  </si>
  <si>
    <t>16.2</t>
  </si>
  <si>
    <t>16.3</t>
  </si>
  <si>
    <t xml:space="preserve">Всего по муниципальным программам </t>
  </si>
  <si>
    <t>тыс.рублей</t>
  </si>
  <si>
    <t>В.А. Облинова</t>
  </si>
  <si>
    <t xml:space="preserve">Начальник финансового отдела                                                                                                                                                                                                                                                                                                                                                                                                                                                                                                администрации Ядринского муниципального округа  Чувашской Республики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</si>
  <si>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6.2</t>
  </si>
  <si>
    <t>14.1</t>
  </si>
  <si>
    <t>2.3</t>
  </si>
  <si>
    <t>13.1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</si>
  <si>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</t>
  </si>
  <si>
    <t>Обеспечение бесплатным двухразовым питанием обучающихся общеобразовательных организаций, находящихся на территории ЧР,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ВС РФ, а также лиц, принимающих (принимавших) участие в СВО</t>
  </si>
  <si>
    <t>2025 год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</si>
  <si>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</si>
  <si>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Обеспечение жильем молодых семей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</si>
  <si>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</si>
  <si>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5.3</t>
  </si>
  <si>
    <t>Реализация мероприятий по благоустройству муниципального образования</t>
  </si>
  <si>
    <t>Реализация инициативных проектов на территории муниципальных округов Чувашской Республики</t>
  </si>
  <si>
    <t>Реализация инициативных проектов на территории муниципальных округов Чувашской Республики за счет средств Дорожного фонда Чувашской Республики</t>
  </si>
  <si>
    <t>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</si>
  <si>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6.3</t>
  </si>
  <si>
    <t>Молодежь</t>
  </si>
  <si>
    <t>Организация и проведение мероприятий, связанных с празднованием юбилейных дат муниципального образования, выполнением других обязательств муниципального образования</t>
  </si>
  <si>
    <t>Создание модельных муниципальных библиотек</t>
  </si>
  <si>
    <t>Обеспечение деятельности муниципальных учреждений культурно-досугового типа и народного творчества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</si>
  <si>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</si>
  <si>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Субсидии на подготовку проектов межевания земельных участков и на проведение кадастровых работ</t>
  </si>
  <si>
    <t>Реализация комплекса мероприятий по борьбе с распространением борщевика Сосновского на территории Чувашской Республики</t>
  </si>
  <si>
    <t>Развитие потенциала природно-сырьевых ресурсов и обеспечение экологической безопасности</t>
  </si>
  <si>
    <t>Капитальный ремонт и ремонт автомобильных дорог общего пользования местного значения</t>
  </si>
  <si>
    <t>Содержание автомобильных дорог общего пользования местного значения</t>
  </si>
  <si>
    <t>Разработка проектной документации, проведение экспертизы проектной документации и результатов инженерных изысканий, государственной экспертизы в части проверки достоверности определения сметной стоимости капитального ремонта гидротехнических сооружений, находящихся в муниципальной собственности</t>
  </si>
  <si>
    <t>Обеспечение граждан в Ядринском муниципальном округе Чувашской Республики доступным и комфортным жильем</t>
  </si>
  <si>
    <t>Формирование современной городской среды на территории Ядринского муниципального округа Чувашской Республики</t>
  </si>
  <si>
    <t>Комплексное развитие сельских территорий Ядринского муниципального округа Чувашской Республики</t>
  </si>
  <si>
    <t>9.1</t>
  </si>
  <si>
    <t>9.2</t>
  </si>
  <si>
    <t>9.3</t>
  </si>
  <si>
    <t>12.1</t>
  </si>
  <si>
    <t>12.2</t>
  </si>
  <si>
    <t>12.3</t>
  </si>
  <si>
    <t>Повышение безопасности жизнедеятельности населения и территорий Ядринского муниципального округа Чувашской Республики</t>
  </si>
  <si>
    <t>14.2</t>
  </si>
  <si>
    <t>14.3</t>
  </si>
  <si>
    <t>Экономическое развитие Ядринского муниципального округа Чувашской Республики</t>
  </si>
  <si>
    <t>Управление общественными финансами и муниципальным долгом Ядринского муниципального округа Чувашской Республики</t>
  </si>
  <si>
    <t xml:space="preserve">Цифровое общество Ядринского муниципального округа Чувашской Республики </t>
  </si>
  <si>
    <t xml:space="preserve">Финансирование муниципальных программ Ядринского муниципального округа Чувашской Республики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  январь-июнь 2025 года </t>
  </si>
  <si>
    <t>Исполнение (на 01.07.2025)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</si>
</sst>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horizontal="right" vertical="center"/>
    </xf>
    <xf numFmtId="4" fontId="10" fillId="2" borderId="1" xfId="0" applyNumberFormat="1" applyFont="1" applyFill="1" applyBorder="1" applyAlignment="1">
      <alignment vertical="center"/>
    </xf>
    <xf numFmtId="4" fontId="10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"/>
  <sheetViews>
    <sheetView tabSelected="1" view="pageBreakPreview" topLeftCell="A13" zoomScale="90" zoomScaleSheetLayoutView="90" workbookViewId="0">
      <selection activeCell="D52" sqref="D52"/>
    </sheetView>
  </sheetViews>
  <sheetFormatPr defaultRowHeight="15"/>
  <cols>
    <col min="1" max="1" width="5" style="5" customWidth="1"/>
    <col min="2" max="2" width="87" style="8" customWidth="1"/>
    <col min="3" max="4" width="13.7109375" customWidth="1"/>
    <col min="5" max="8" width="11.7109375" customWidth="1"/>
    <col min="9" max="9" width="13.140625" customWidth="1"/>
  </cols>
  <sheetData>
    <row r="1" spans="1:9" ht="46.5" customHeight="1">
      <c r="A1" s="39" t="s">
        <v>91</v>
      </c>
      <c r="B1" s="39"/>
      <c r="C1" s="39"/>
      <c r="D1" s="39"/>
      <c r="E1" s="39"/>
      <c r="F1" s="39"/>
      <c r="G1" s="39"/>
      <c r="H1" s="39"/>
      <c r="I1" s="39"/>
    </row>
    <row r="2" spans="1:9" ht="15.75">
      <c r="A2" s="15"/>
      <c r="B2" s="16"/>
      <c r="C2" s="1"/>
      <c r="D2" s="2"/>
      <c r="E2" s="2"/>
      <c r="F2" s="2"/>
      <c r="G2" s="2"/>
      <c r="H2" s="41" t="s">
        <v>46</v>
      </c>
      <c r="I2" s="41"/>
    </row>
    <row r="3" spans="1:9">
      <c r="A3" s="40" t="s">
        <v>0</v>
      </c>
      <c r="B3" s="40" t="s">
        <v>1</v>
      </c>
      <c r="C3" s="36" t="s">
        <v>8</v>
      </c>
      <c r="D3" s="36"/>
      <c r="E3" s="36"/>
      <c r="F3" s="36"/>
      <c r="G3" s="36"/>
      <c r="H3" s="36"/>
      <c r="I3" s="36"/>
    </row>
    <row r="4" spans="1:9">
      <c r="A4" s="40"/>
      <c r="B4" s="40"/>
      <c r="C4" s="36" t="s">
        <v>55</v>
      </c>
      <c r="D4" s="36"/>
      <c r="E4" s="36"/>
      <c r="F4" s="36"/>
      <c r="G4" s="36"/>
      <c r="H4" s="36"/>
      <c r="I4" s="36"/>
    </row>
    <row r="5" spans="1:9" ht="15" customHeight="1">
      <c r="A5" s="40"/>
      <c r="B5" s="40"/>
      <c r="C5" s="36" t="s">
        <v>7</v>
      </c>
      <c r="D5" s="36"/>
      <c r="E5" s="36"/>
      <c r="F5" s="36" t="s">
        <v>92</v>
      </c>
      <c r="G5" s="36"/>
      <c r="H5" s="36"/>
      <c r="I5" s="40" t="s">
        <v>4</v>
      </c>
    </row>
    <row r="6" spans="1:9" ht="15" customHeight="1">
      <c r="A6" s="40"/>
      <c r="B6" s="40"/>
      <c r="C6" s="40" t="s">
        <v>5</v>
      </c>
      <c r="D6" s="36" t="s">
        <v>6</v>
      </c>
      <c r="E6" s="36"/>
      <c r="F6" s="40" t="s">
        <v>9</v>
      </c>
      <c r="G6" s="36" t="s">
        <v>6</v>
      </c>
      <c r="H6" s="36"/>
      <c r="I6" s="36"/>
    </row>
    <row r="7" spans="1:9" ht="55.5" customHeight="1">
      <c r="A7" s="40"/>
      <c r="B7" s="40"/>
      <c r="C7" s="36"/>
      <c r="D7" s="23" t="s">
        <v>2</v>
      </c>
      <c r="E7" s="23" t="s">
        <v>3</v>
      </c>
      <c r="F7" s="40"/>
      <c r="G7" s="23" t="s">
        <v>2</v>
      </c>
      <c r="H7" s="23" t="s">
        <v>3</v>
      </c>
      <c r="I7" s="36"/>
    </row>
    <row r="8" spans="1:9">
      <c r="A8" s="23">
        <v>1</v>
      </c>
      <c r="B8" s="23">
        <v>2</v>
      </c>
      <c r="C8" s="22">
        <v>3</v>
      </c>
      <c r="D8" s="23">
        <v>4</v>
      </c>
      <c r="E8" s="23">
        <v>5</v>
      </c>
      <c r="F8" s="23">
        <v>6</v>
      </c>
      <c r="G8" s="23">
        <v>7</v>
      </c>
      <c r="H8" s="23">
        <v>8</v>
      </c>
      <c r="I8" s="22">
        <v>9</v>
      </c>
    </row>
    <row r="9" spans="1:9" ht="20.100000000000001" customHeight="1">
      <c r="A9" s="17">
        <v>1</v>
      </c>
      <c r="B9" s="18" t="s">
        <v>23</v>
      </c>
      <c r="C9" s="20">
        <f>AVERAGE(D9+E9)</f>
        <v>18271.015149999999</v>
      </c>
      <c r="D9" s="20">
        <v>0</v>
      </c>
      <c r="E9" s="20">
        <v>18271.015149999999</v>
      </c>
      <c r="F9" s="19">
        <f>SUM(G9+H9)</f>
        <v>5959.7250100000001</v>
      </c>
      <c r="G9" s="19">
        <v>0</v>
      </c>
      <c r="H9" s="19">
        <v>5959.7250100000001</v>
      </c>
      <c r="I9" s="20">
        <f>SUM(F9/C9*100)</f>
        <v>32.618466796028031</v>
      </c>
    </row>
    <row r="10" spans="1:9" ht="29.25" customHeight="1">
      <c r="A10" s="21" t="s">
        <v>10</v>
      </c>
      <c r="B10" s="18" t="s">
        <v>76</v>
      </c>
      <c r="C10" s="19">
        <f t="shared" ref="C10:C12" si="0">SUM(D10+E10)</f>
        <v>62957.076969999995</v>
      </c>
      <c r="D10" s="20">
        <v>61182.177089999997</v>
      </c>
      <c r="E10" s="20">
        <v>1774.8998799999999</v>
      </c>
      <c r="F10" s="19">
        <f t="shared" ref="F10:F51" si="1">SUM(G10+H10)</f>
        <v>53426.025089999996</v>
      </c>
      <c r="G10" s="19">
        <v>51707.645089999998</v>
      </c>
      <c r="H10" s="20">
        <v>1718.38</v>
      </c>
      <c r="I10" s="20">
        <f t="shared" ref="I10:I51" si="2">SUM(F10/C10*100)</f>
        <v>84.861031771628006</v>
      </c>
    </row>
    <row r="11" spans="1:9" ht="30" customHeight="1">
      <c r="A11" s="11" t="s">
        <v>19</v>
      </c>
      <c r="B11" s="12" t="s">
        <v>57</v>
      </c>
      <c r="C11" s="13">
        <f t="shared" si="0"/>
        <v>18225.76959</v>
      </c>
      <c r="D11" s="13">
        <v>16507.389589999999</v>
      </c>
      <c r="E11" s="13">
        <v>1718.38</v>
      </c>
      <c r="F11" s="13">
        <f>SUM(G11+H11)</f>
        <v>18225.76959</v>
      </c>
      <c r="G11" s="13">
        <v>16507.389589999999</v>
      </c>
      <c r="H11" s="13">
        <v>1718.38</v>
      </c>
      <c r="I11" s="14">
        <f t="shared" si="2"/>
        <v>100</v>
      </c>
    </row>
    <row r="12" spans="1:9" ht="30" customHeight="1">
      <c r="A12" s="11" t="s">
        <v>40</v>
      </c>
      <c r="B12" s="12" t="s">
        <v>56</v>
      </c>
      <c r="C12" s="13">
        <f t="shared" si="0"/>
        <v>33058.574999999997</v>
      </c>
      <c r="D12" s="14">
        <v>33058.574999999997</v>
      </c>
      <c r="E12" s="14">
        <v>0</v>
      </c>
      <c r="F12" s="13">
        <f>SUM(G12+H12)</f>
        <v>28867.308000000001</v>
      </c>
      <c r="G12" s="14">
        <v>28867.308000000001</v>
      </c>
      <c r="H12" s="13">
        <v>0</v>
      </c>
      <c r="I12" s="14">
        <f t="shared" ref="I12" si="3">SUM(F12/C12*100)</f>
        <v>87.321694900642271</v>
      </c>
    </row>
    <row r="13" spans="1:9" ht="32.25" customHeight="1">
      <c r="A13" s="11" t="s">
        <v>51</v>
      </c>
      <c r="B13" s="12" t="s">
        <v>41</v>
      </c>
      <c r="C13" s="13">
        <f t="shared" ref="C13" si="4">SUM(D13+E13)</f>
        <v>11613.7125</v>
      </c>
      <c r="D13" s="14">
        <v>11613.7125</v>
      </c>
      <c r="E13" s="14">
        <v>0</v>
      </c>
      <c r="F13" s="13">
        <f>SUM(G13+H13)</f>
        <v>6332.9475000000002</v>
      </c>
      <c r="G13" s="14">
        <v>6332.9475000000002</v>
      </c>
      <c r="H13" s="14">
        <v>0</v>
      </c>
      <c r="I13" s="14">
        <f t="shared" ref="I13" si="5">SUM(F13/C13*100)</f>
        <v>54.529914529914535</v>
      </c>
    </row>
    <row r="14" spans="1:9" ht="20.100000000000001" customHeight="1">
      <c r="A14" s="21" t="s">
        <v>11</v>
      </c>
      <c r="B14" s="18" t="s">
        <v>24</v>
      </c>
      <c r="C14" s="19">
        <f t="shared" ref="C14:C51" si="6">SUM(D14+E14)</f>
        <v>1948.5</v>
      </c>
      <c r="D14" s="20">
        <v>1143.5</v>
      </c>
      <c r="E14" s="20">
        <v>805</v>
      </c>
      <c r="F14" s="19">
        <f t="shared" si="1"/>
        <v>797.27216999999996</v>
      </c>
      <c r="G14" s="19">
        <v>323.03217000000001</v>
      </c>
      <c r="H14" s="19">
        <v>474.24</v>
      </c>
      <c r="I14" s="20">
        <f t="shared" si="2"/>
        <v>40.917227097767508</v>
      </c>
    </row>
    <row r="15" spans="1:9" ht="20.100000000000001" customHeight="1">
      <c r="A15" s="21" t="s">
        <v>12</v>
      </c>
      <c r="B15" s="18" t="s">
        <v>25</v>
      </c>
      <c r="C15" s="19">
        <f t="shared" si="6"/>
        <v>2017.816</v>
      </c>
      <c r="D15" s="19">
        <v>0</v>
      </c>
      <c r="E15" s="19">
        <v>2017.816</v>
      </c>
      <c r="F15" s="19">
        <f t="shared" si="1"/>
        <v>175.52500000000001</v>
      </c>
      <c r="G15" s="19">
        <v>0</v>
      </c>
      <c r="H15" s="19">
        <v>175.52500000000001</v>
      </c>
      <c r="I15" s="20">
        <f t="shared" si="2"/>
        <v>8.6987614331534697</v>
      </c>
    </row>
    <row r="16" spans="1:9" ht="30.75" customHeight="1">
      <c r="A16" s="21" t="s">
        <v>13</v>
      </c>
      <c r="B16" s="18" t="s">
        <v>77</v>
      </c>
      <c r="C16" s="19">
        <f t="shared" si="6"/>
        <v>131473.45391000001</v>
      </c>
      <c r="D16" s="19">
        <v>97729.333570000003</v>
      </c>
      <c r="E16" s="19">
        <v>33744.120340000001</v>
      </c>
      <c r="F16" s="19">
        <f t="shared" si="1"/>
        <v>29240.421670000003</v>
      </c>
      <c r="G16" s="19">
        <v>19235.201410000001</v>
      </c>
      <c r="H16" s="19">
        <v>10005.22026</v>
      </c>
      <c r="I16" s="20">
        <f t="shared" si="2"/>
        <v>22.240551837952395</v>
      </c>
    </row>
    <row r="17" spans="1:9" ht="33" customHeight="1">
      <c r="A17" s="11" t="s">
        <v>26</v>
      </c>
      <c r="B17" s="12" t="s">
        <v>58</v>
      </c>
      <c r="C17" s="13">
        <f t="shared" ref="C17" si="7">SUM(D17+E17)</f>
        <v>74439.107900000003</v>
      </c>
      <c r="D17" s="13">
        <v>71400.406770000001</v>
      </c>
      <c r="E17" s="13">
        <v>3038.7011299999999</v>
      </c>
      <c r="F17" s="13">
        <f>SUM(G17+H17)</f>
        <v>0</v>
      </c>
      <c r="G17" s="13">
        <v>0</v>
      </c>
      <c r="H17" s="13">
        <v>0</v>
      </c>
      <c r="I17" s="14">
        <f t="shared" ref="I17" si="8">SUM(F17/C17*100)</f>
        <v>0</v>
      </c>
    </row>
    <row r="18" spans="1:9" ht="20.100000000000001" customHeight="1">
      <c r="A18" s="11" t="s">
        <v>27</v>
      </c>
      <c r="B18" s="12" t="s">
        <v>60</v>
      </c>
      <c r="C18" s="13">
        <f t="shared" si="6"/>
        <v>46849.932970000002</v>
      </c>
      <c r="D18" s="13">
        <v>20000</v>
      </c>
      <c r="E18" s="13">
        <v>26849.932970000002</v>
      </c>
      <c r="F18" s="13">
        <f>SUM(G18+H18)</f>
        <v>27923.926079999997</v>
      </c>
      <c r="G18" s="13">
        <v>18085.258849999998</v>
      </c>
      <c r="H18" s="13">
        <v>9838.6672299999991</v>
      </c>
      <c r="I18" s="14">
        <f t="shared" si="2"/>
        <v>59.602915756316811</v>
      </c>
    </row>
    <row r="19" spans="1:9" ht="20.100000000000001" customHeight="1">
      <c r="A19" s="11" t="s">
        <v>59</v>
      </c>
      <c r="B19" s="12" t="s">
        <v>28</v>
      </c>
      <c r="C19" s="13">
        <f t="shared" si="6"/>
        <v>9884.4130399999995</v>
      </c>
      <c r="D19" s="13">
        <v>6328.9268000000002</v>
      </c>
      <c r="E19" s="13">
        <v>3555.4862400000002</v>
      </c>
      <c r="F19" s="13">
        <f t="shared" si="1"/>
        <v>1316.49559</v>
      </c>
      <c r="G19" s="13">
        <v>1149.94256</v>
      </c>
      <c r="H19" s="13">
        <v>166.55303000000001</v>
      </c>
      <c r="I19" s="14">
        <f t="shared" si="2"/>
        <v>13.318905074812617</v>
      </c>
    </row>
    <row r="20" spans="1:9" ht="34.5" customHeight="1">
      <c r="A20" s="21" t="s">
        <v>14</v>
      </c>
      <c r="B20" s="18" t="s">
        <v>78</v>
      </c>
      <c r="C20" s="19">
        <f t="shared" si="6"/>
        <v>425828.81494000001</v>
      </c>
      <c r="D20" s="19">
        <v>252286.39739</v>
      </c>
      <c r="E20" s="19">
        <v>173542.41755000001</v>
      </c>
      <c r="F20" s="19">
        <f>SUM(G20+H20)</f>
        <v>74106.412860000011</v>
      </c>
      <c r="G20" s="19">
        <v>41688.526960000003</v>
      </c>
      <c r="H20" s="19">
        <v>32417.885900000001</v>
      </c>
      <c r="I20" s="20">
        <f t="shared" si="2"/>
        <v>17.402864780402833</v>
      </c>
    </row>
    <row r="21" spans="1:9" ht="20.100000000000001" customHeight="1">
      <c r="A21" s="11" t="s">
        <v>20</v>
      </c>
      <c r="B21" s="12" t="s">
        <v>61</v>
      </c>
      <c r="C21" s="13">
        <f t="shared" si="6"/>
        <v>306406.21024000004</v>
      </c>
      <c r="D21" s="13">
        <v>183107.26242000001</v>
      </c>
      <c r="E21" s="13">
        <v>123298.94782</v>
      </c>
      <c r="F21" s="13">
        <f t="shared" ref="F21:F22" si="9">SUM(G21+H21)</f>
        <v>56000.637210000001</v>
      </c>
      <c r="G21" s="13">
        <v>30876.498950000001</v>
      </c>
      <c r="H21" s="13">
        <v>25124.13826</v>
      </c>
      <c r="I21" s="14">
        <f t="shared" si="2"/>
        <v>18.276599931227292</v>
      </c>
    </row>
    <row r="22" spans="1:9" ht="30" customHeight="1">
      <c r="A22" s="11" t="s">
        <v>49</v>
      </c>
      <c r="B22" s="12" t="s">
        <v>62</v>
      </c>
      <c r="C22" s="13">
        <f>SUM(D22+E22)</f>
        <v>114661.57177000001</v>
      </c>
      <c r="D22" s="13">
        <v>68851.778560000006</v>
      </c>
      <c r="E22" s="13">
        <v>45809.793210000003</v>
      </c>
      <c r="F22" s="13">
        <f t="shared" si="9"/>
        <v>17373.742719999998</v>
      </c>
      <c r="G22" s="13">
        <v>10484.6716</v>
      </c>
      <c r="H22" s="13">
        <v>6889.0711199999996</v>
      </c>
      <c r="I22" s="14">
        <f t="shared" si="2"/>
        <v>15.152193059807379</v>
      </c>
    </row>
    <row r="23" spans="1:9" ht="29.25" customHeight="1">
      <c r="A23" s="11" t="s">
        <v>64</v>
      </c>
      <c r="B23" s="12" t="s">
        <v>63</v>
      </c>
      <c r="C23" s="13">
        <f>SUM(D23+E23)</f>
        <v>332.03292999999996</v>
      </c>
      <c r="D23" s="13">
        <v>327.35640999999998</v>
      </c>
      <c r="E23" s="13">
        <v>4.67652</v>
      </c>
      <c r="F23" s="13">
        <f>SUM(G23+H23)</f>
        <v>332.03292999999996</v>
      </c>
      <c r="G23" s="13">
        <v>327.35640999999998</v>
      </c>
      <c r="H23" s="13">
        <v>4.67652</v>
      </c>
      <c r="I23" s="14">
        <f>SUM(F23/C23*100)</f>
        <v>100</v>
      </c>
    </row>
    <row r="24" spans="1:9" ht="20.100000000000001" customHeight="1">
      <c r="A24" s="21" t="s">
        <v>15</v>
      </c>
      <c r="B24" s="18" t="s">
        <v>65</v>
      </c>
      <c r="C24" s="19">
        <f>SUM(D24+E24)</f>
        <v>2133.4749999999999</v>
      </c>
      <c r="D24" s="19">
        <v>0</v>
      </c>
      <c r="E24" s="19">
        <v>2133.4749999999999</v>
      </c>
      <c r="F24" s="19">
        <f>SUM(G24+H24)</f>
        <v>373.38900000000001</v>
      </c>
      <c r="G24" s="19">
        <v>0</v>
      </c>
      <c r="H24" s="19">
        <v>373.38900000000001</v>
      </c>
      <c r="I24" s="20">
        <f>SUM(F24/C24*100)</f>
        <v>17.5014471695239</v>
      </c>
    </row>
    <row r="25" spans="1:9" ht="20.100000000000001" customHeight="1">
      <c r="A25" s="21" t="s">
        <v>16</v>
      </c>
      <c r="B25" s="18" t="s">
        <v>29</v>
      </c>
      <c r="C25" s="19">
        <f t="shared" si="6"/>
        <v>11696.17014</v>
      </c>
      <c r="D25" s="19">
        <v>9634.6507000000001</v>
      </c>
      <c r="E25" s="19">
        <v>2061.51944</v>
      </c>
      <c r="F25" s="19">
        <f t="shared" si="1"/>
        <v>7091.63159</v>
      </c>
      <c r="G25" s="19">
        <v>6030.8125</v>
      </c>
      <c r="H25" s="19">
        <v>1060.81909</v>
      </c>
      <c r="I25" s="20">
        <f t="shared" si="2"/>
        <v>60.632083024742997</v>
      </c>
    </row>
    <row r="26" spans="1:9" ht="20.100000000000001" customHeight="1">
      <c r="A26" s="21" t="s">
        <v>17</v>
      </c>
      <c r="B26" s="18" t="s">
        <v>30</v>
      </c>
      <c r="C26" s="19">
        <f t="shared" si="6"/>
        <v>101941.61538</v>
      </c>
      <c r="D26" s="19">
        <v>10225.1</v>
      </c>
      <c r="E26" s="19">
        <v>91716.515379999997</v>
      </c>
      <c r="F26" s="19">
        <f t="shared" si="1"/>
        <v>48269.88278</v>
      </c>
      <c r="G26" s="19">
        <v>5998.8570499999996</v>
      </c>
      <c r="H26" s="19">
        <v>42271.025730000001</v>
      </c>
      <c r="I26" s="20">
        <f t="shared" si="2"/>
        <v>47.350517843049701</v>
      </c>
    </row>
    <row r="27" spans="1:9" ht="30" customHeight="1">
      <c r="A27" s="11" t="s">
        <v>79</v>
      </c>
      <c r="B27" s="12" t="s">
        <v>67</v>
      </c>
      <c r="C27" s="13">
        <f>SUM(D27+E27)</f>
        <v>5263.1578900000004</v>
      </c>
      <c r="D27" s="13">
        <v>5000</v>
      </c>
      <c r="E27" s="13">
        <v>263.15789000000001</v>
      </c>
      <c r="F27" s="13">
        <f>SUM(G27+H27)</f>
        <v>854.48110000000008</v>
      </c>
      <c r="G27" s="13">
        <v>811.75705000000005</v>
      </c>
      <c r="H27" s="13">
        <v>42.724049999999998</v>
      </c>
      <c r="I27" s="14">
        <f t="shared" si="2"/>
        <v>16.235140914611627</v>
      </c>
    </row>
    <row r="28" spans="1:9" ht="32.25" customHeight="1">
      <c r="A28" s="11" t="s">
        <v>80</v>
      </c>
      <c r="B28" s="12" t="s">
        <v>68</v>
      </c>
      <c r="C28" s="13">
        <f>SUM(D28+E28)</f>
        <v>42976.861190000003</v>
      </c>
      <c r="D28" s="13">
        <v>0</v>
      </c>
      <c r="E28" s="13">
        <v>42976.861190000003</v>
      </c>
      <c r="F28" s="13">
        <f>H28</f>
        <v>19334.681189999999</v>
      </c>
      <c r="G28" s="13">
        <v>0</v>
      </c>
      <c r="H28" s="13">
        <v>19334.681189999999</v>
      </c>
      <c r="I28" s="14">
        <f t="shared" ref="I28" si="10">SUM(F28/C28*100)</f>
        <v>44.988583750967038</v>
      </c>
    </row>
    <row r="29" spans="1:9" ht="32.25" customHeight="1">
      <c r="A29" s="11" t="s">
        <v>81</v>
      </c>
      <c r="B29" s="12" t="s">
        <v>66</v>
      </c>
      <c r="C29" s="13">
        <f>SUM(D29+E29)</f>
        <v>7091.3549999999996</v>
      </c>
      <c r="D29" s="13">
        <v>0</v>
      </c>
      <c r="E29" s="13">
        <v>7091.3549999999996</v>
      </c>
      <c r="F29" s="13">
        <f>SUM(G29+H29)</f>
        <v>4352.43</v>
      </c>
      <c r="G29" s="13">
        <v>0</v>
      </c>
      <c r="H29" s="13">
        <v>4352.43</v>
      </c>
      <c r="I29" s="14">
        <f t="shared" ref="I29" si="11">SUM(F29/C29*100)</f>
        <v>61.376563435337829</v>
      </c>
    </row>
    <row r="30" spans="1:9" ht="20.100000000000001" customHeight="1">
      <c r="A30" s="21" t="s">
        <v>42</v>
      </c>
      <c r="B30" s="18" t="s">
        <v>31</v>
      </c>
      <c r="C30" s="19">
        <f t="shared" si="6"/>
        <v>28679.27853</v>
      </c>
      <c r="D30" s="19">
        <v>0</v>
      </c>
      <c r="E30" s="19">
        <v>28679.27853</v>
      </c>
      <c r="F30" s="19">
        <f t="shared" si="1"/>
        <v>14772.945</v>
      </c>
      <c r="G30" s="19">
        <v>0</v>
      </c>
      <c r="H30" s="19">
        <v>14772.945</v>
      </c>
      <c r="I30" s="20">
        <f t="shared" si="2"/>
        <v>51.510866929747692</v>
      </c>
    </row>
    <row r="31" spans="1:9" ht="20.100000000000001" customHeight="1">
      <c r="A31" s="17">
        <v>11</v>
      </c>
      <c r="B31" s="18" t="s">
        <v>32</v>
      </c>
      <c r="C31" s="19">
        <f t="shared" si="6"/>
        <v>690.94</v>
      </c>
      <c r="D31" s="19">
        <v>285.7</v>
      </c>
      <c r="E31" s="19">
        <v>405.24</v>
      </c>
      <c r="F31" s="19">
        <f t="shared" si="1"/>
        <v>476.24880999999999</v>
      </c>
      <c r="G31" s="19">
        <v>90.039810000000003</v>
      </c>
      <c r="H31" s="19">
        <v>386.209</v>
      </c>
      <c r="I31" s="20">
        <f t="shared" si="2"/>
        <v>68.927665209714291</v>
      </c>
    </row>
    <row r="32" spans="1:9" ht="20.100000000000001" customHeight="1">
      <c r="A32" s="17">
        <v>12</v>
      </c>
      <c r="B32" s="18" t="s">
        <v>33</v>
      </c>
      <c r="C32" s="19">
        <f t="shared" si="6"/>
        <v>550255.33883999998</v>
      </c>
      <c r="D32" s="19">
        <v>439786.84304000001</v>
      </c>
      <c r="E32" s="19">
        <v>110468.4958</v>
      </c>
      <c r="F32" s="19">
        <f t="shared" si="1"/>
        <v>270567.18502999999</v>
      </c>
      <c r="G32" s="19">
        <v>219186.13636</v>
      </c>
      <c r="H32" s="19">
        <v>51381.048669999996</v>
      </c>
      <c r="I32" s="20">
        <f t="shared" si="2"/>
        <v>49.17120578973136</v>
      </c>
    </row>
    <row r="33" spans="1:9" ht="39" customHeight="1">
      <c r="A33" s="11" t="s">
        <v>82</v>
      </c>
      <c r="B33" s="12" t="s">
        <v>34</v>
      </c>
      <c r="C33" s="33">
        <f t="shared" ref="C33:C35" si="12">SUM(D33+E33)</f>
        <v>2228.8888900000002</v>
      </c>
      <c r="D33" s="33">
        <v>2006</v>
      </c>
      <c r="E33" s="33">
        <v>222.88889</v>
      </c>
      <c r="F33" s="33">
        <f t="shared" ref="F33:F35" si="13">SUM(G33+H33)</f>
        <v>975.78</v>
      </c>
      <c r="G33" s="33">
        <v>878.202</v>
      </c>
      <c r="H33" s="33">
        <v>97.578000000000003</v>
      </c>
      <c r="I33" s="34">
        <f t="shared" ref="I33:I35" si="14">SUM(F33/C33*100)</f>
        <v>43.778763687049462</v>
      </c>
    </row>
    <row r="34" spans="1:9" ht="54" customHeight="1">
      <c r="A34" s="11" t="s">
        <v>83</v>
      </c>
      <c r="B34" s="12" t="s">
        <v>54</v>
      </c>
      <c r="C34" s="33">
        <f t="shared" si="12"/>
        <v>1512.4</v>
      </c>
      <c r="D34" s="33">
        <v>1512.4</v>
      </c>
      <c r="E34" s="33">
        <v>0</v>
      </c>
      <c r="F34" s="33">
        <f t="shared" si="13"/>
        <v>989.73</v>
      </c>
      <c r="G34" s="33">
        <v>989.73</v>
      </c>
      <c r="H34" s="33">
        <v>0</v>
      </c>
      <c r="I34" s="34">
        <f t="shared" si="14"/>
        <v>65.441020893943403</v>
      </c>
    </row>
    <row r="35" spans="1:9" ht="30" customHeight="1">
      <c r="A35" s="11" t="s">
        <v>84</v>
      </c>
      <c r="B35" s="12" t="s">
        <v>35</v>
      </c>
      <c r="C35" s="33">
        <f t="shared" si="12"/>
        <v>9318.484840000001</v>
      </c>
      <c r="D35" s="33">
        <v>9271.8924200000001</v>
      </c>
      <c r="E35" s="33">
        <v>46.592419999999997</v>
      </c>
      <c r="F35" s="33">
        <f t="shared" si="13"/>
        <v>5226.3499999999995</v>
      </c>
      <c r="G35" s="33">
        <v>5200.2182499999999</v>
      </c>
      <c r="H35" s="33">
        <v>26.13175</v>
      </c>
      <c r="I35" s="34">
        <f t="shared" si="14"/>
        <v>56.085834658073011</v>
      </c>
    </row>
    <row r="36" spans="1:9" ht="30" customHeight="1">
      <c r="A36" s="17">
        <v>13</v>
      </c>
      <c r="B36" s="18" t="s">
        <v>85</v>
      </c>
      <c r="C36" s="19">
        <f t="shared" si="6"/>
        <v>12991.00677</v>
      </c>
      <c r="D36" s="19">
        <v>3634.9133999999999</v>
      </c>
      <c r="E36" s="19">
        <v>9356.0933700000005</v>
      </c>
      <c r="F36" s="19">
        <f t="shared" si="1"/>
        <v>7073.5810000000001</v>
      </c>
      <c r="G36" s="19">
        <v>2335.9154600000002</v>
      </c>
      <c r="H36" s="19">
        <v>4737.66554</v>
      </c>
      <c r="I36" s="20">
        <f t="shared" si="2"/>
        <v>54.449829218278509</v>
      </c>
    </row>
    <row r="37" spans="1:9" ht="30" customHeight="1">
      <c r="A37" s="11" t="s">
        <v>52</v>
      </c>
      <c r="B37" s="12" t="s">
        <v>53</v>
      </c>
      <c r="C37" s="13">
        <f t="shared" ref="C37" si="15">SUM(D37+E37)</f>
        <v>5348.0568000000003</v>
      </c>
      <c r="D37" s="13">
        <v>2602.0284000000001</v>
      </c>
      <c r="E37" s="13">
        <v>2746.0284000000001</v>
      </c>
      <c r="F37" s="13">
        <f t="shared" si="1"/>
        <v>4731.8309200000003</v>
      </c>
      <c r="G37" s="13">
        <v>2335.9154600000002</v>
      </c>
      <c r="H37" s="13">
        <v>2395.9154600000002</v>
      </c>
      <c r="I37" s="14">
        <f t="shared" si="2"/>
        <v>88.477574134964314</v>
      </c>
    </row>
    <row r="38" spans="1:9" ht="30" customHeight="1">
      <c r="A38" s="17">
        <v>14</v>
      </c>
      <c r="B38" s="18" t="s">
        <v>36</v>
      </c>
      <c r="C38" s="19">
        <f t="shared" si="6"/>
        <v>3064.2165199999999</v>
      </c>
      <c r="D38" s="19">
        <v>2751.0838399999998</v>
      </c>
      <c r="E38" s="19">
        <v>313.13267999999999</v>
      </c>
      <c r="F38" s="19">
        <f t="shared" si="1"/>
        <v>102.58449999999999</v>
      </c>
      <c r="G38" s="19">
        <v>35.731499999999997</v>
      </c>
      <c r="H38" s="19">
        <v>66.852999999999994</v>
      </c>
      <c r="I38" s="20">
        <f t="shared" si="2"/>
        <v>3.3478215175212225</v>
      </c>
    </row>
    <row r="39" spans="1:9" ht="37.5" customHeight="1">
      <c r="A39" s="11" t="s">
        <v>50</v>
      </c>
      <c r="B39" s="12" t="s">
        <v>69</v>
      </c>
      <c r="C39" s="33">
        <f t="shared" ref="C39" si="16">SUM(D39+E39)</f>
        <v>376.1</v>
      </c>
      <c r="D39" s="33">
        <v>376.1</v>
      </c>
      <c r="E39" s="33">
        <v>0</v>
      </c>
      <c r="F39" s="33">
        <f t="shared" si="1"/>
        <v>35.731499999999997</v>
      </c>
      <c r="G39" s="33">
        <v>35.731499999999997</v>
      </c>
      <c r="H39" s="33">
        <v>0</v>
      </c>
      <c r="I39" s="34">
        <f t="shared" si="2"/>
        <v>9.5005317734645036</v>
      </c>
    </row>
    <row r="40" spans="1:9" ht="27.75" customHeight="1">
      <c r="A40" s="11" t="s">
        <v>86</v>
      </c>
      <c r="B40" s="12" t="s">
        <v>70</v>
      </c>
      <c r="C40" s="33">
        <f t="shared" ref="C40" si="17">SUM(D40+E40)</f>
        <v>318.55141000000003</v>
      </c>
      <c r="D40" s="33">
        <v>318.38384000000002</v>
      </c>
      <c r="E40" s="33">
        <v>0.16757</v>
      </c>
      <c r="F40" s="33">
        <f t="shared" ref="F40" si="18">SUM(G40+H40)</f>
        <v>0</v>
      </c>
      <c r="G40" s="33">
        <v>0</v>
      </c>
      <c r="H40" s="33">
        <v>0</v>
      </c>
      <c r="I40" s="34">
        <f t="shared" ref="I40" si="19">SUM(F40/C40*100)</f>
        <v>0</v>
      </c>
    </row>
    <row r="41" spans="1:9" ht="31.5" customHeight="1">
      <c r="A41" s="11" t="s">
        <v>87</v>
      </c>
      <c r="B41" s="35" t="s">
        <v>71</v>
      </c>
      <c r="C41" s="33">
        <f t="shared" ref="C41" si="20">SUM(D41+E41)</f>
        <v>2164.84211</v>
      </c>
      <c r="D41" s="33">
        <v>2056.6</v>
      </c>
      <c r="E41" s="33">
        <v>108.24211</v>
      </c>
      <c r="F41" s="33">
        <f t="shared" ref="F41" si="21">SUM(G41+H41)</f>
        <v>0</v>
      </c>
      <c r="G41" s="33">
        <v>0</v>
      </c>
      <c r="H41" s="33">
        <v>0</v>
      </c>
      <c r="I41" s="34">
        <f t="shared" ref="I41" si="22">SUM(F41/C41*100)</f>
        <v>0</v>
      </c>
    </row>
    <row r="42" spans="1:9" ht="20.100000000000001" customHeight="1">
      <c r="A42" s="26">
        <v>15</v>
      </c>
      <c r="B42" s="27" t="s">
        <v>88</v>
      </c>
      <c r="C42" s="28">
        <f t="shared" si="6"/>
        <v>938.78</v>
      </c>
      <c r="D42" s="28">
        <v>0</v>
      </c>
      <c r="E42" s="28">
        <v>938.78</v>
      </c>
      <c r="F42" s="28">
        <f t="shared" si="1"/>
        <v>195.8</v>
      </c>
      <c r="G42" s="28">
        <v>0</v>
      </c>
      <c r="H42" s="28">
        <v>195.8</v>
      </c>
      <c r="I42" s="29">
        <f t="shared" si="2"/>
        <v>20.856856771554572</v>
      </c>
    </row>
    <row r="43" spans="1:9" ht="20.100000000000001" customHeight="1">
      <c r="A43" s="26">
        <v>16</v>
      </c>
      <c r="B43" s="27" t="s">
        <v>37</v>
      </c>
      <c r="C43" s="28">
        <f t="shared" si="6"/>
        <v>105800.39079999999</v>
      </c>
      <c r="D43" s="28">
        <v>90755.178069999994</v>
      </c>
      <c r="E43" s="28">
        <v>15045.212729999999</v>
      </c>
      <c r="F43" s="28">
        <f t="shared" si="1"/>
        <v>63637.400819999995</v>
      </c>
      <c r="G43" s="28">
        <v>56869.258869999998</v>
      </c>
      <c r="H43" s="28">
        <v>6768.1419500000002</v>
      </c>
      <c r="I43" s="29">
        <f t="shared" si="2"/>
        <v>60.148549867171184</v>
      </c>
    </row>
    <row r="44" spans="1:9" ht="20.25" customHeight="1">
      <c r="A44" s="11" t="s">
        <v>22</v>
      </c>
      <c r="B44" s="12" t="s">
        <v>73</v>
      </c>
      <c r="C44" s="13">
        <f t="shared" si="6"/>
        <v>59757.964479999995</v>
      </c>
      <c r="D44" s="13">
        <v>51082.478069999997</v>
      </c>
      <c r="E44" s="13">
        <v>8675.4864099999995</v>
      </c>
      <c r="F44" s="13">
        <f t="shared" ref="F44" si="23">SUM(G44+H44)</f>
        <v>44034.989229999999</v>
      </c>
      <c r="G44" s="13">
        <v>40233.551339999998</v>
      </c>
      <c r="H44" s="13">
        <v>3801.4378900000002</v>
      </c>
      <c r="I44" s="14">
        <f t="shared" si="2"/>
        <v>73.688904254323759</v>
      </c>
    </row>
    <row r="45" spans="1:9" ht="24" customHeight="1">
      <c r="A45" s="11" t="s">
        <v>43</v>
      </c>
      <c r="B45" s="12" t="s">
        <v>74</v>
      </c>
      <c r="C45" s="13">
        <f t="shared" ref="C45:C46" si="24">SUM(D45+E45)</f>
        <v>40853.684209999999</v>
      </c>
      <c r="D45" s="13">
        <v>38811</v>
      </c>
      <c r="E45" s="13">
        <v>2042.6842099999999</v>
      </c>
      <c r="F45" s="13">
        <f t="shared" ref="F45:F46" si="25">SUM(G45+H45)</f>
        <v>17511.271079999999</v>
      </c>
      <c r="G45" s="13">
        <v>16635.70753</v>
      </c>
      <c r="H45" s="13">
        <v>875.56354999999996</v>
      </c>
      <c r="I45" s="14">
        <f t="shared" ref="I45:I46" si="26">SUM(F45/C45*100)</f>
        <v>42.863382871387792</v>
      </c>
    </row>
    <row r="46" spans="1:9" ht="30" customHeight="1">
      <c r="A46" s="11" t="s">
        <v>44</v>
      </c>
      <c r="B46" s="12" t="s">
        <v>38</v>
      </c>
      <c r="C46" s="13">
        <f t="shared" si="24"/>
        <v>900.84210999999993</v>
      </c>
      <c r="D46" s="13">
        <v>855.8</v>
      </c>
      <c r="E46" s="13">
        <v>45.042110000000001</v>
      </c>
      <c r="F46" s="13">
        <f t="shared" si="25"/>
        <v>0</v>
      </c>
      <c r="G46" s="13">
        <v>0</v>
      </c>
      <c r="H46" s="13">
        <v>0</v>
      </c>
      <c r="I46" s="14">
        <f t="shared" si="26"/>
        <v>0</v>
      </c>
    </row>
    <row r="47" spans="1:9" ht="30" customHeight="1">
      <c r="A47" s="26">
        <v>17</v>
      </c>
      <c r="B47" s="27" t="s">
        <v>72</v>
      </c>
      <c r="C47" s="28">
        <f t="shared" si="6"/>
        <v>4680.1386600000005</v>
      </c>
      <c r="D47" s="28">
        <v>2860.1386600000001</v>
      </c>
      <c r="E47" s="28">
        <v>1820</v>
      </c>
      <c r="F47" s="28">
        <f t="shared" si="1"/>
        <v>173.51900000000001</v>
      </c>
      <c r="G47" s="28">
        <v>0</v>
      </c>
      <c r="H47" s="28">
        <v>173.51900000000001</v>
      </c>
      <c r="I47" s="29">
        <f t="shared" si="2"/>
        <v>3.7075610917903874</v>
      </c>
    </row>
    <row r="48" spans="1:9" ht="51">
      <c r="A48" s="11" t="s">
        <v>21</v>
      </c>
      <c r="B48" s="12" t="s">
        <v>75</v>
      </c>
      <c r="C48" s="13">
        <f t="shared" si="6"/>
        <v>3042.7006999999999</v>
      </c>
      <c r="D48" s="13">
        <v>2860.1386600000001</v>
      </c>
      <c r="E48" s="13">
        <v>182.56204</v>
      </c>
      <c r="F48" s="13">
        <f t="shared" ref="F48" si="27">SUM(G48+H48)</f>
        <v>0</v>
      </c>
      <c r="G48" s="13">
        <v>0</v>
      </c>
      <c r="H48" s="13">
        <v>0</v>
      </c>
      <c r="I48" s="14">
        <f t="shared" si="2"/>
        <v>0</v>
      </c>
    </row>
    <row r="49" spans="1:11" ht="33" customHeight="1">
      <c r="A49" s="17">
        <v>18</v>
      </c>
      <c r="B49" s="27" t="s">
        <v>89</v>
      </c>
      <c r="C49" s="28">
        <f t="shared" si="6"/>
        <v>49363.220879999993</v>
      </c>
      <c r="D49" s="28">
        <v>17970.099999999999</v>
      </c>
      <c r="E49" s="28">
        <v>31393.120879999999</v>
      </c>
      <c r="F49" s="28">
        <f t="shared" si="1"/>
        <v>27306.39733</v>
      </c>
      <c r="G49" s="28">
        <v>17132.2</v>
      </c>
      <c r="H49" s="28">
        <v>10174.197330000001</v>
      </c>
      <c r="I49" s="29">
        <f t="shared" si="2"/>
        <v>55.317292598027088</v>
      </c>
    </row>
    <row r="50" spans="1:11" ht="15.75">
      <c r="A50" s="17">
        <v>19</v>
      </c>
      <c r="B50" s="27" t="s">
        <v>39</v>
      </c>
      <c r="C50" s="28">
        <f t="shared" si="6"/>
        <v>110602.97304000001</v>
      </c>
      <c r="D50" s="28">
        <v>16917.599999999999</v>
      </c>
      <c r="E50" s="28">
        <v>93685.373040000006</v>
      </c>
      <c r="F50" s="28">
        <f t="shared" si="1"/>
        <v>52512.848989999999</v>
      </c>
      <c r="G50" s="28">
        <v>11309.407080000001</v>
      </c>
      <c r="H50" s="28">
        <v>41203.441910000001</v>
      </c>
      <c r="I50" s="29">
        <f t="shared" si="2"/>
        <v>47.478695686605562</v>
      </c>
      <c r="K50" t="s">
        <v>18</v>
      </c>
    </row>
    <row r="51" spans="1:11" ht="15.75">
      <c r="A51" s="17">
        <v>20</v>
      </c>
      <c r="B51" s="27" t="s">
        <v>90</v>
      </c>
      <c r="C51" s="28">
        <f t="shared" si="6"/>
        <v>300</v>
      </c>
      <c r="D51" s="28">
        <v>0</v>
      </c>
      <c r="E51" s="28">
        <v>300</v>
      </c>
      <c r="F51" s="28">
        <f t="shared" si="1"/>
        <v>300</v>
      </c>
      <c r="G51" s="28">
        <v>0</v>
      </c>
      <c r="H51" s="28">
        <v>300</v>
      </c>
      <c r="I51" s="29">
        <f t="shared" si="2"/>
        <v>100</v>
      </c>
    </row>
    <row r="52" spans="1:11" ht="15.75">
      <c r="A52" s="17"/>
      <c r="B52" s="30" t="s">
        <v>45</v>
      </c>
      <c r="C52" s="31">
        <f t="shared" ref="C52:H52" si="28">SUM(C9+C10+C14+C15+C16+C20+C24+C25+C26+C30+C31+C32+C36+C38+C42+C43+C47+C49+C50+C51)</f>
        <v>1625634.22153</v>
      </c>
      <c r="D52" s="31">
        <f t="shared" si="28"/>
        <v>1007162.7157599999</v>
      </c>
      <c r="E52" s="31">
        <f t="shared" si="28"/>
        <v>618471.50576999993</v>
      </c>
      <c r="F52" s="31">
        <f t="shared" si="28"/>
        <v>656558.79564999987</v>
      </c>
      <c r="G52" s="31">
        <f t="shared" si="28"/>
        <v>431942.76426000003</v>
      </c>
      <c r="H52" s="31">
        <f t="shared" si="28"/>
        <v>224616.03138999996</v>
      </c>
      <c r="I52" s="32">
        <f>SUM(F52/C52*100)</f>
        <v>40.387855210876758</v>
      </c>
    </row>
    <row r="53" spans="1:11">
      <c r="A53" s="6"/>
      <c r="B53" s="9"/>
      <c r="C53" s="3"/>
      <c r="D53" s="3"/>
      <c r="E53" s="3"/>
      <c r="F53" s="3"/>
      <c r="G53" s="3"/>
      <c r="H53" s="3"/>
      <c r="I53" s="3"/>
    </row>
    <row r="54" spans="1:11" ht="33" customHeight="1">
      <c r="A54" s="38" t="s">
        <v>48</v>
      </c>
      <c r="B54" s="38"/>
      <c r="C54" s="38"/>
      <c r="D54" s="25"/>
      <c r="E54" s="25"/>
      <c r="F54" s="25"/>
      <c r="G54" s="24"/>
      <c r="H54" s="37" t="s">
        <v>47</v>
      </c>
      <c r="I54" s="37"/>
    </row>
    <row r="55" spans="1:11">
      <c r="A55" s="6"/>
      <c r="B55" s="9"/>
      <c r="C55" s="3"/>
      <c r="D55" s="3"/>
      <c r="E55" s="3"/>
      <c r="F55" s="3"/>
      <c r="G55" s="3"/>
      <c r="H55" s="3"/>
      <c r="I55" s="3"/>
    </row>
    <row r="56" spans="1:11">
      <c r="A56" s="7"/>
      <c r="B56" s="10"/>
      <c r="C56" s="4"/>
      <c r="D56" s="4"/>
      <c r="E56" s="4"/>
      <c r="F56" s="4"/>
      <c r="G56" s="4"/>
      <c r="H56" s="4"/>
      <c r="I56" s="4"/>
    </row>
    <row r="57" spans="1:11">
      <c r="A57" s="7"/>
      <c r="B57" s="10"/>
      <c r="C57" s="4"/>
      <c r="D57" s="4"/>
      <c r="E57" s="4"/>
      <c r="F57" s="4"/>
      <c r="G57" s="4"/>
      <c r="H57" s="4"/>
      <c r="I57" s="4"/>
    </row>
    <row r="58" spans="1:11">
      <c r="A58" s="7"/>
      <c r="B58" s="10"/>
      <c r="C58" s="4"/>
      <c r="D58" s="4"/>
      <c r="E58" s="4"/>
      <c r="F58" s="4"/>
      <c r="G58" s="4"/>
      <c r="H58" s="4"/>
      <c r="I58" s="4"/>
    </row>
    <row r="59" spans="1:11">
      <c r="A59" s="7"/>
      <c r="B59" s="10"/>
      <c r="C59" s="4"/>
      <c r="D59" s="4"/>
      <c r="E59" s="4"/>
      <c r="F59" s="4"/>
      <c r="G59" s="4"/>
      <c r="H59" s="4"/>
      <c r="I59" s="4"/>
    </row>
  </sheetData>
  <mergeCells count="15">
    <mergeCell ref="D6:E6"/>
    <mergeCell ref="H54:I54"/>
    <mergeCell ref="A54:C54"/>
    <mergeCell ref="A1:I1"/>
    <mergeCell ref="C3:I3"/>
    <mergeCell ref="C6:C7"/>
    <mergeCell ref="F6:F7"/>
    <mergeCell ref="C4:I4"/>
    <mergeCell ref="B3:B7"/>
    <mergeCell ref="A3:A7"/>
    <mergeCell ref="H2:I2"/>
    <mergeCell ref="G6:H6"/>
    <mergeCell ref="C5:E5"/>
    <mergeCell ref="F5:H5"/>
    <mergeCell ref="I5:I7"/>
  </mergeCells>
  <pageMargins left="0" right="0" top="0.78740157480314965" bottom="0" header="0.31496062992125984" footer="0.31496062992125984"/>
  <pageSetup paperSize="9" scale="72" orientation="landscape" r:id="rId1"/>
  <rowBreaks count="1" manualBreakCount="1">
    <brk id="2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yadrin_econ</dc:creator>
  <cp:lastModifiedBy>yadrin_econ</cp:lastModifiedBy>
  <cp:lastPrinted>2025-07-10T11:30:21Z</cp:lastPrinted>
  <dcterms:created xsi:type="dcterms:W3CDTF">2017-07-12T10:10:08Z</dcterms:created>
  <dcterms:modified xsi:type="dcterms:W3CDTF">2025-07-21T12:31:38Z</dcterms:modified>
</cp:coreProperties>
</file>