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Все показатели - по местам" sheetId="1" state="visible" r:id="rId1"/>
  </sheets>
  <definedNames>
    <definedName name="_xlnm._FilterDatabase" localSheetId="0" hidden="1">'Все показатели - по местам'!$A$7:$B$27</definedName>
    <definedName name="_xlnm.Print_Area" localSheetId="0">'Все показатели - по местам'!$A$1:$AZ$29</definedName>
  </definedNames>
  <calcPr/>
</workbook>
</file>

<file path=xl/sharedStrings.xml><?xml version="1.0" encoding="utf-8"?>
<sst xmlns="http://schemas.openxmlformats.org/spreadsheetml/2006/main" count="51" uniqueCount="51">
  <si>
    <t xml:space="preserve">
</t>
  </si>
  <si>
    <t xml:space="preserve">Расчет оценки значений показателей для присуждения гранта Главы Чувашской Республики мун. и гор. округам за содействие в расширении производства  и продвижении продукции (товаров) агропромышленного комплекса и пищевой продукции местных производителей</t>
  </si>
  <si>
    <t>Р1</t>
  </si>
  <si>
    <t>Р2</t>
  </si>
  <si>
    <t>Р3</t>
  </si>
  <si>
    <t>Р4</t>
  </si>
  <si>
    <t>Р5</t>
  </si>
  <si>
    <t>Р6</t>
  </si>
  <si>
    <t>Р7</t>
  </si>
  <si>
    <t>Р8</t>
  </si>
  <si>
    <t>Р9</t>
  </si>
  <si>
    <t>Р10</t>
  </si>
  <si>
    <t xml:space="preserve">Муниципальные образования </t>
  </si>
  <si>
    <t xml:space="preserve">Доля представленности продукции местного производства в общем ассортименте торговых объектов , % (P1)</t>
  </si>
  <si>
    <t xml:space="preserve">Динамика доли пред-ставленности продук-ции местного произ-водства в общем ассор-тименте торговых объектов  (Р2)</t>
  </si>
  <si>
    <t xml:space="preserve">Доля объема розничной продажи пива и пивных напитков местного производства в общем объеме продажи пива и пивных напитков, % (P3)</t>
  </si>
  <si>
    <t xml:space="preserve">Темп роста (снижения) объема розничной продажи пива и пивных напитков местного производства , % (P4)</t>
  </si>
  <si>
    <t xml:space="preserve">количество нестационарных торговых объектов, в том числе мобильных, реализующих продукцию местного производства, с долей представленности не менее 70 процентов в общем ассортименте, на 1000 чел., (P5)</t>
  </si>
  <si>
    <t xml:space="preserve">Количество фирменных магазинов, отделов местных производите-лей на 1000 чел. , (P6)</t>
  </si>
  <si>
    <t xml:space="preserve">Темп роста количества торговых объектов не менее чем на 1 процент по отношению к предыдущему календарному году , % (P7)</t>
  </si>
  <si>
    <t xml:space="preserve">Количество проведен-ных ярмарок «выходного дня», сельскохо-зяйственных, специализированных, темати-ческих ярмарок на 1000 чел. ,  (P8)</t>
  </si>
  <si>
    <t xml:space="preserve">Доля вновь открытых объектов потребительского рынка, занесенных в интерактивный торговый реестр на Ре-гиональном портале пространственных данных Чувашской Республики http://geo.cap.ru , (P9)</t>
  </si>
  <si>
    <t xml:space="preserve">Доля объема розничной продажи алкогольной продукции местного производства в общем объеме продажи алко-гольной продукции, % (P10)</t>
  </si>
  <si>
    <t xml:space="preserve">Итоговый ранг</t>
  </si>
  <si>
    <t>место</t>
  </si>
  <si>
    <t>Значение</t>
  </si>
  <si>
    <t>Балл</t>
  </si>
  <si>
    <t>Ранг</t>
  </si>
  <si>
    <t xml:space="preserve">Алатырский </t>
  </si>
  <si>
    <t xml:space="preserve">Аликовский </t>
  </si>
  <si>
    <t xml:space="preserve">Батыревский </t>
  </si>
  <si>
    <t xml:space="preserve">Вурнарский </t>
  </si>
  <si>
    <t xml:space="preserve">Ибресинский </t>
  </si>
  <si>
    <t xml:space="preserve">Канашский </t>
  </si>
  <si>
    <t xml:space="preserve">Козловский </t>
  </si>
  <si>
    <t xml:space="preserve">Комсомольский </t>
  </si>
  <si>
    <t xml:space="preserve">Красноармейский </t>
  </si>
  <si>
    <t xml:space="preserve">Красночетайский </t>
  </si>
  <si>
    <t xml:space="preserve">Марпосадский </t>
  </si>
  <si>
    <t xml:space="preserve">Моргаушский </t>
  </si>
  <si>
    <t xml:space="preserve">Порецкий </t>
  </si>
  <si>
    <t xml:space="preserve">Урмарский </t>
  </si>
  <si>
    <t xml:space="preserve">Цивильский </t>
  </si>
  <si>
    <t xml:space="preserve">Чебоксарский </t>
  </si>
  <si>
    <t xml:space="preserve">Шемуршинский </t>
  </si>
  <si>
    <t xml:space="preserve">Шумерлинский </t>
  </si>
  <si>
    <t xml:space="preserve">Ядринский </t>
  </si>
  <si>
    <t xml:space="preserve">Яльчикский </t>
  </si>
  <si>
    <t xml:space="preserve">Янтиковский </t>
  </si>
  <si>
    <t xml:space="preserve">г. Новочебоксарск</t>
  </si>
  <si>
    <t xml:space="preserve">г. Чебоксары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</si>
</sst>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-* #,##0.00&quot;р.&quot;_-;\-* #,##0.00&quot;р.&quot;_-;_-* &quot;-&quot;??&quot;р.&quot;_-;_-@_-"/>
    <numFmt numFmtId="161" formatCode="_-* #,##0.00_р_._-;\-* #,##0.00_р_._-;_-* &quot;-&quot;??_р_._-;_-@_-"/>
    <numFmt numFmtId="162" formatCode="0.0"/>
    <numFmt numFmtId="163" formatCode="#,##0.0"/>
    <numFmt numFmtId="164" formatCode="#,##0.000"/>
    <numFmt numFmtId="165" formatCode="0.000"/>
  </numFmts>
  <fonts count="14">
    <font>
      <sz val="10.000000"/>
      <color theme="1"/>
      <name val="Arial"/>
    </font>
    <font>
      <sz val="10.000000"/>
      <name val="Arial Cyr"/>
    </font>
    <font>
      <u/>
      <sz val="11.000000"/>
      <color theme="10"/>
      <name val="Calibri"/>
    </font>
    <font>
      <sz val="10.000000"/>
      <name val="Arial"/>
    </font>
    <font>
      <sz val="11.000000"/>
      <color theme="1"/>
      <name val="Calibri"/>
      <scheme val="minor"/>
    </font>
    <font>
      <sz val="10.000000"/>
      <name val="Times New Roman"/>
    </font>
    <font>
      <sz val="9.000000"/>
      <name val="Tahoma"/>
    </font>
    <font>
      <sz val="10.000000"/>
      <name val="Tahoma"/>
    </font>
    <font>
      <sz val="8.000000"/>
      <name val="Arial"/>
    </font>
    <font>
      <b/>
      <sz val="9.000000"/>
      <color rgb="FFFEFFFF"/>
      <name val="Arimo"/>
    </font>
    <font>
      <sz val="9.000000"/>
      <name val="Arimo"/>
    </font>
    <font>
      <sz val="9.000000"/>
      <color theme="1"/>
      <name val="Arimo"/>
    </font>
    <font>
      <b/>
      <sz val="9.000000"/>
      <color rgb="FFFEFFFF"/>
      <name val="Tahoma"/>
    </font>
    <font>
      <sz val="9.000000"/>
      <color indexed="2"/>
      <name val="Arimo"/>
    </font>
  </fonts>
  <fills count="6">
    <fill>
      <patternFill patternType="none"/>
    </fill>
    <fill>
      <patternFill patternType="gray125"/>
    </fill>
    <fill>
      <patternFill patternType="solid">
        <fgColor rgb="FF7073A8"/>
        <bgColor rgb="FF7073A8"/>
      </patternFill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  <fill>
      <patternFill patternType="solid">
        <fgColor theme="5" tint="0.79998168889431442"/>
        <bgColor theme="5" tint="0.79998168889431442"/>
      </patternFill>
    </fill>
  </fills>
  <borders count="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indexed="22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3"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0" applyFont="1" applyFill="0" applyBorder="0" applyProtection="0">
      <alignment vertical="top"/>
      <protection locked="0"/>
    </xf>
    <xf fontId="1" fillId="0" borderId="0" numFmtId="160" applyNumberFormat="1" applyFont="0" applyFill="0" applyBorder="0" applyProtection="0"/>
    <xf fontId="1" fillId="0" borderId="0" numFmtId="160" applyNumberFormat="1" applyFont="0" applyFill="0" applyBorder="0" applyProtection="0"/>
    <xf fontId="3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5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161" applyNumberFormat="1" applyFont="0" applyFill="0" applyBorder="0" applyProtection="0"/>
  </cellStyleXfs>
  <cellXfs count="57">
    <xf fontId="0" fillId="0" borderId="0" numFmtId="0" xfId="0"/>
    <xf fontId="6" fillId="0" borderId="0" numFmtId="0" xfId="0" applyFont="1" applyAlignment="1" applyProtection="1">
      <alignment horizontal="center" wrapText="1"/>
    </xf>
    <xf fontId="7" fillId="0" borderId="0" numFmtId="0" xfId="0" applyFont="1" applyAlignment="1" applyProtection="1">
      <alignment horizontal="center" wrapText="1"/>
    </xf>
    <xf fontId="3" fillId="0" borderId="0" numFmtId="0" xfId="0" applyFont="1"/>
    <xf fontId="3" fillId="0" borderId="0" numFmtId="0" xfId="0" applyFont="1" applyAlignment="1" applyProtection="1">
      <alignment vertical="top"/>
    </xf>
    <xf fontId="8" fillId="0" borderId="0" numFmtId="0" xfId="0" applyFont="1" applyAlignment="1" applyProtection="1">
      <alignment vertical="top"/>
    </xf>
    <xf fontId="8" fillId="0" borderId="0" numFmtId="0" xfId="0" applyFont="1" applyAlignment="1" applyProtection="1">
      <alignment horizontal="center" vertical="top"/>
    </xf>
    <xf fontId="9" fillId="2" borderId="1" numFmtId="0" xfId="0" applyFont="1" applyFill="1" applyBorder="1" applyAlignment="1" applyProtection="1">
      <alignment horizontal="center" vertical="center" wrapText="1"/>
    </xf>
    <xf fontId="10" fillId="0" borderId="1" numFmtId="0" xfId="0" applyFont="1" applyBorder="1" applyAlignment="1" applyProtection="1">
      <alignment vertical="top"/>
    </xf>
    <xf fontId="11" fillId="0" borderId="1" numFmtId="0" xfId="0" applyFont="1" applyBorder="1"/>
    <xf fontId="9" fillId="2" borderId="1" numFmtId="0" xfId="0" applyFont="1" applyFill="1" applyBorder="1" applyAlignment="1" applyProtection="1">
      <alignment vertical="center" wrapText="1"/>
    </xf>
    <xf fontId="9" fillId="0" borderId="1" numFmtId="0" xfId="0" applyFont="1" applyBorder="1" applyAlignment="1" applyProtection="1">
      <alignment horizontal="center" vertical="center" wrapText="1"/>
    </xf>
    <xf fontId="12" fillId="2" borderId="2" numFmtId="0" xfId="0" applyFont="1" applyFill="1" applyBorder="1" applyAlignment="1" applyProtection="1">
      <alignment vertical="center" wrapText="1"/>
    </xf>
    <xf fontId="9" fillId="2" borderId="3" numFmtId="0" xfId="0" applyFont="1" applyFill="1" applyBorder="1" applyAlignment="1" applyProtection="1">
      <alignment horizontal="center" vertical="center" wrapText="1"/>
    </xf>
    <xf fontId="10" fillId="3" borderId="4" numFmtId="0" xfId="0" applyFont="1" applyFill="1" applyBorder="1" applyAlignment="1" applyProtection="1">
      <alignment horizontal="left" vertical="center" wrapText="1"/>
    </xf>
    <xf fontId="11" fillId="4" borderId="5" numFmtId="162" xfId="0" applyNumberFormat="1" applyFont="1" applyFill="1" applyBorder="1" applyProtection="1"/>
    <xf fontId="11" fillId="0" borderId="5" numFmtId="0" xfId="0" applyFont="1" applyBorder="1">
      <protection hidden="0" locked="1"/>
    </xf>
    <xf fontId="10" fillId="3" borderId="6" numFmtId="4" xfId="0" applyNumberFormat="1" applyFont="1" applyFill="1" applyBorder="1" applyAlignment="1" applyProtection="1">
      <alignment horizontal="center" vertical="center" wrapText="1"/>
    </xf>
    <xf fontId="13" fillId="3" borderId="1" numFmtId="0" xfId="0" applyFont="1" applyFill="1" applyBorder="1" applyAlignment="1" applyProtection="1">
      <alignment horizontal="center" vertical="center"/>
    </xf>
    <xf fontId="10" fillId="3" borderId="1" numFmtId="0" xfId="0" applyFont="1" applyFill="1" applyBorder="1" applyAlignment="1" applyProtection="1">
      <alignment horizontal="left" vertical="center" wrapText="1"/>
    </xf>
    <xf fontId="10" fillId="3" borderId="1" numFmtId="163" xfId="5" applyNumberFormat="1" applyFont="1" applyFill="1" applyBorder="1" applyAlignment="1" applyProtection="1">
      <alignment horizontal="center" vertical="center"/>
      <protection locked="0"/>
    </xf>
    <xf fontId="11" fillId="0" borderId="1" numFmtId="0" xfId="0" applyFont="1" applyBorder="1" applyAlignment="1" applyProtection="1">
      <alignment wrapText="1"/>
      <protection hidden="0" locked="1"/>
    </xf>
    <xf fontId="10" fillId="3" borderId="1" numFmtId="4" xfId="0" applyNumberFormat="1" applyFont="1" applyFill="1" applyBorder="1" applyAlignment="1" applyProtection="1">
      <alignment horizontal="center" vertical="center" wrapText="1"/>
    </xf>
    <xf fontId="11" fillId="3" borderId="1" numFmtId="0" xfId="0" applyFont="1" applyFill="1" applyBorder="1"/>
    <xf fontId="11" fillId="3" borderId="1" numFmtId="162" xfId="0" applyNumberFormat="1" applyFont="1" applyFill="1" applyBorder="1" applyAlignment="1">
      <alignment horizontal="right" wrapText="1"/>
    </xf>
    <xf fontId="10" fillId="3" borderId="4" numFmtId="164" xfId="5" applyNumberFormat="1" applyFont="1" applyFill="1" applyBorder="1" applyAlignment="1" applyProtection="1">
      <alignment horizontal="center" vertical="center"/>
      <protection locked="0"/>
    </xf>
    <xf fontId="10" fillId="3" borderId="1" numFmtId="164" xfId="5" applyNumberFormat="1" applyFont="1" applyFill="1" applyBorder="1" applyAlignment="1" applyProtection="1">
      <alignment horizontal="center" vertical="center"/>
      <protection locked="0"/>
    </xf>
    <xf fontId="11" fillId="0" borderId="1" numFmtId="0" xfId="0" applyFont="1" applyBorder="1">
      <protection hidden="0" locked="1"/>
    </xf>
    <xf fontId="10" fillId="4" borderId="5" numFmtId="0" xfId="0" applyFont="1" applyFill="1" applyBorder="1" applyAlignment="1">
      <alignment horizontal="center" wrapText="1"/>
    </xf>
    <xf fontId="11" fillId="0" borderId="0" numFmtId="0" xfId="0" applyFont="1">
      <protection hidden="0" locked="1"/>
    </xf>
    <xf fontId="11" fillId="3" borderId="1" numFmtId="162" xfId="0" applyNumberFormat="1" applyFont="1" applyFill="1" applyBorder="1" applyAlignment="1">
      <alignment horizontal="right"/>
    </xf>
    <xf fontId="11" fillId="0" borderId="1" numFmtId="4" xfId="0" applyNumberFormat="1" applyFont="1" applyBorder="1"/>
    <xf fontId="11" fillId="0" borderId="1" numFmtId="0" xfId="0" applyFont="1" applyBorder="1" applyAlignment="1">
      <alignment horizontal="center"/>
      <protection hidden="0" locked="1"/>
    </xf>
    <xf fontId="11" fillId="4" borderId="5" numFmtId="0" xfId="0" applyFont="1" applyFill="1" applyBorder="1" applyProtection="1"/>
    <xf fontId="10" fillId="3" borderId="3" numFmtId="4" xfId="0" applyNumberFormat="1" applyFont="1" applyFill="1" applyBorder="1" applyAlignment="1" applyProtection="1">
      <alignment horizontal="center" vertical="center" wrapText="1"/>
    </xf>
    <xf fontId="10" fillId="3" borderId="5" numFmtId="4" xfId="0" applyNumberFormat="1" applyFont="1" applyFill="1" applyBorder="1" applyAlignment="1" applyProtection="1">
      <alignment horizontal="center" vertical="center" wrapText="1"/>
    </xf>
    <xf fontId="9" fillId="0" borderId="6" numFmtId="0" xfId="0" applyFont="1" applyBorder="1" applyAlignment="1" applyProtection="1">
      <alignment horizontal="center" vertical="center" wrapText="1"/>
    </xf>
    <xf fontId="11" fillId="5" borderId="1" numFmtId="0" xfId="0" applyFont="1" applyFill="1" applyBorder="1" applyAlignment="1">
      <alignment horizontal="center"/>
      <protection hidden="0" locked="1"/>
    </xf>
    <xf fontId="11" fillId="4" borderId="1" numFmtId="0" xfId="0" applyFont="1" applyFill="1" applyBorder="1" applyAlignment="1">
      <alignment horizontal="center"/>
      <protection hidden="0" locked="1"/>
    </xf>
    <xf fontId="10" fillId="0" borderId="1" numFmtId="0" xfId="0" applyFont="1" applyBorder="1" applyAlignment="1" applyProtection="1">
      <alignment horizontal="left" vertical="center" wrapText="1"/>
    </xf>
    <xf fontId="10" fillId="4" borderId="4" numFmtId="165" xfId="5" applyNumberFormat="1" applyFont="1" applyFill="1" applyBorder="1" applyAlignment="1" applyProtection="1">
      <alignment horizontal="center" vertical="center"/>
      <protection locked="0"/>
    </xf>
    <xf fontId="10" fillId="4" borderId="1" numFmtId="165" xfId="5" applyNumberFormat="1" applyFont="1" applyFill="1" applyBorder="1" applyAlignment="1" applyProtection="1">
      <alignment horizontal="center" vertical="center"/>
      <protection locked="0"/>
    </xf>
    <xf fontId="10" fillId="4" borderId="4" numFmtId="164" xfId="5" applyNumberFormat="1" applyFont="1" applyFill="1" applyBorder="1" applyAlignment="1" applyProtection="1">
      <alignment horizontal="center" vertical="center"/>
      <protection locked="0"/>
    </xf>
    <xf fontId="10" fillId="4" borderId="6" numFmtId="4" xfId="0" applyNumberFormat="1" applyFont="1" applyFill="1" applyBorder="1" applyAlignment="1" applyProtection="1">
      <alignment horizontal="center" vertical="center" wrapText="1"/>
    </xf>
    <xf fontId="13" fillId="4" borderId="1" numFmtId="0" xfId="0" applyFont="1" applyFill="1" applyBorder="1" applyAlignment="1" applyProtection="1">
      <alignment horizontal="center" vertical="center"/>
    </xf>
    <xf fontId="10" fillId="4" borderId="1" numFmtId="0" xfId="0" applyFont="1" applyFill="1" applyBorder="1" applyAlignment="1" applyProtection="1">
      <alignment horizontal="left" vertical="center" wrapText="1"/>
    </xf>
    <xf fontId="10" fillId="4" borderId="1" numFmtId="163" xfId="5" applyNumberFormat="1" applyFont="1" applyFill="1" applyBorder="1" applyAlignment="1" applyProtection="1">
      <alignment horizontal="center" vertical="center"/>
      <protection locked="0"/>
    </xf>
    <xf fontId="11" fillId="4" borderId="1" numFmtId="0" xfId="0" applyFont="1" applyFill="1" applyBorder="1" applyAlignment="1" applyProtection="1">
      <alignment wrapText="1"/>
      <protection hidden="0" locked="1"/>
    </xf>
    <xf fontId="10" fillId="4" borderId="1" numFmtId="4" xfId="0" applyNumberFormat="1" applyFont="1" applyFill="1" applyBorder="1" applyAlignment="1" applyProtection="1">
      <alignment horizontal="center" vertical="center" wrapText="1"/>
    </xf>
    <xf fontId="11" fillId="4" borderId="1" numFmtId="162" xfId="0" applyNumberFormat="1" applyFont="1" applyFill="1" applyBorder="1" applyAlignment="1">
      <alignment horizontal="right" wrapText="1"/>
    </xf>
    <xf fontId="11" fillId="4" borderId="1" numFmtId="0" xfId="0" applyFont="1" applyFill="1" applyBorder="1"/>
    <xf fontId="11" fillId="4" borderId="4" numFmtId="165" xfId="0" applyNumberFormat="1" applyFont="1" applyFill="1" applyBorder="1" applyAlignment="1" applyProtection="1">
      <alignment horizontal="center"/>
    </xf>
    <xf fontId="10" fillId="3" borderId="4" numFmtId="0" xfId="0" applyFont="1" applyFill="1" applyBorder="1" applyAlignment="1">
      <alignment horizontal="left" vertical="center" wrapText="1"/>
    </xf>
    <xf fontId="10" fillId="3" borderId="1" numFmtId="0" xfId="0" applyFont="1" applyFill="1" applyBorder="1" applyAlignment="1">
      <alignment horizontal="left" vertical="center" wrapText="1"/>
    </xf>
    <xf fontId="10" fillId="3" borderId="4" numFmtId="4" xfId="5" applyNumberFormat="1" applyFont="1" applyFill="1" applyBorder="1" applyAlignment="1" applyProtection="1">
      <alignment horizontal="center" vertical="center"/>
      <protection locked="0"/>
    </xf>
    <xf fontId="0" fillId="0" borderId="0" numFmtId="0" xfId="0"/>
    <xf fontId="12" fillId="0" borderId="0" numFmtId="0" xfId="0" applyFont="1" applyAlignment="1" applyProtection="1">
      <alignment horizontal="center" vertical="center" wrapText="1"/>
    </xf>
  </cellXfs>
  <cellStyles count="13">
    <cellStyle name="Normal" xfId="1"/>
    <cellStyle name="Гиперссылка 2" xfId="2"/>
    <cellStyle name="Денежный 2" xfId="3"/>
    <cellStyle name="Денежный 3" xfId="4"/>
    <cellStyle name="Обычный" xfId="0" builtinId="0"/>
    <cellStyle name="Обычный 2" xfId="5"/>
    <cellStyle name="Обычный 2 2" xfId="6"/>
    <cellStyle name="Обычный 3" xfId="7"/>
    <cellStyle name="Обычный 3 2 2" xfId="8"/>
    <cellStyle name="Обычный 4" xfId="9"/>
    <cellStyle name="Обычный 5" xfId="10"/>
    <cellStyle name="Обычный 6 2" xfId="11"/>
    <cellStyle name="Финансовый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view="pageBreakPreview" zoomScale="100" workbookViewId="0">
      <pane xSplit="1" ySplit="5" topLeftCell="B6" activePane="bottomRight" state="frozen"/>
      <selection activeCell="W22" activeCellId="0" sqref="W22"/>
    </sheetView>
  </sheetViews>
  <sheetFormatPr defaultRowHeight="12.75"/>
  <cols>
    <col customWidth="1" min="1" max="1" width="15.85546875"/>
    <col bestFit="1" customWidth="1" min="2" max="2" width="9.42578125"/>
    <col customWidth="1" min="3" max="3" width="6.5703125"/>
    <col customWidth="1" min="4" max="4" width="7.7109375"/>
    <col customWidth="1" min="5" max="5" width="0.85546875"/>
    <col bestFit="1" customWidth="1" min="6" max="6" width="16.28515625"/>
    <col customWidth="1" min="7" max="7" width="9.140625"/>
    <col customWidth="1" min="8" max="8" width="7"/>
    <col bestFit="1" customWidth="1" min="9" max="9" width="5.140625"/>
    <col customWidth="1" min="10" max="10" width="1.5703125"/>
    <col customWidth="1" min="11" max="11" width="16.28515625"/>
    <col customWidth="1" min="12" max="12" width="9.28515625"/>
    <col customWidth="1" min="13" max="13" width="5.5703125"/>
    <col customWidth="1" min="14" max="14" width="10"/>
    <col customWidth="1" min="15" max="15" width="2.85546875"/>
    <col customWidth="1" min="16" max="16" width="16.140625"/>
    <col customWidth="1" min="17" max="17" width="10.7109375"/>
    <col customWidth="1" min="18" max="18" width="7.5703125"/>
    <col customWidth="1" min="19" max="19" width="11.5703125"/>
    <col customWidth="1" min="20" max="20" width="0.28515625"/>
    <col customWidth="1" min="21" max="21" width="2"/>
    <col customWidth="1" min="22" max="22" width="16.140625"/>
    <col customWidth="1" min="23" max="23" width="9.42578125"/>
    <col customWidth="1" min="24" max="24" width="7.7109375"/>
    <col customWidth="1" min="25" max="25" width="10.5703125"/>
    <col customWidth="1" min="26" max="26" width="1.140625"/>
    <col customWidth="1" min="27" max="27" width="16.140625"/>
    <col customWidth="1" min="28" max="28" width="9.5703125"/>
    <col customWidth="1" min="29" max="29" width="7.42578125"/>
    <col customWidth="1" min="30" max="30" width="6.28515625"/>
    <col customWidth="1" min="31" max="31" width="1.7109375"/>
    <col customWidth="1" min="32" max="32" width="15.85546875"/>
    <col customWidth="1" min="33" max="33" width="12.28515625"/>
    <col customWidth="1" min="35" max="35" width="7.28515625"/>
    <col customWidth="1" min="36" max="36" width="1.5703125"/>
    <col customWidth="1" min="37" max="37" width="18.5703125"/>
    <col customWidth="1" min="38" max="38" width="12.42578125"/>
    <col customWidth="1" min="39" max="39" width="9.5703125"/>
    <col customWidth="1" min="40" max="40" width="6.85546875"/>
    <col customWidth="1" min="41" max="41" width="2.7109375"/>
    <col customWidth="1" min="42" max="42" width="18.85546875"/>
    <col customWidth="1" min="43" max="43" width="13.140625"/>
    <col customWidth="1" min="46" max="46" width="2.42578125"/>
    <col customWidth="1" min="47" max="47" width="18.5703125"/>
    <col customWidth="1" min="48" max="48" width="10.7109375"/>
    <col bestFit="1" customWidth="1" min="51" max="51" width="10.28515625"/>
  </cols>
  <sheetData>
    <row r="1" ht="6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="3" customFormat="1" ht="16.5" customHeight="1">
      <c r="A2" s="4" t="s">
        <v>1</v>
      </c>
      <c r="B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="3" customFormat="1" ht="12.75" customHeight="1">
      <c r="A3" s="6" t="s">
        <v>2</v>
      </c>
      <c r="B3" s="5">
        <v>0.10000000000000001</v>
      </c>
      <c r="C3" s="5"/>
      <c r="D3" s="5"/>
      <c r="E3" s="5"/>
      <c r="F3" s="6" t="s">
        <v>3</v>
      </c>
      <c r="G3" s="5">
        <v>0.10000000000000001</v>
      </c>
      <c r="H3" s="5"/>
      <c r="I3" s="5"/>
      <c r="J3" s="5"/>
      <c r="K3" s="6" t="s">
        <v>4</v>
      </c>
      <c r="L3" s="5">
        <v>0.14999999999999999</v>
      </c>
      <c r="M3" s="5"/>
      <c r="N3" s="5"/>
      <c r="O3" s="5"/>
      <c r="P3" s="6" t="s">
        <v>5</v>
      </c>
      <c r="Q3" s="5">
        <v>0.14999999999999999</v>
      </c>
      <c r="R3" s="5"/>
      <c r="S3" s="5"/>
      <c r="T3" s="5"/>
      <c r="U3" s="5"/>
      <c r="V3" s="6" t="s">
        <v>6</v>
      </c>
      <c r="W3" s="5">
        <v>0.10000000000000001</v>
      </c>
      <c r="X3" s="5"/>
      <c r="Y3" s="5"/>
      <c r="Z3" s="5"/>
      <c r="AA3" s="6" t="s">
        <v>7</v>
      </c>
      <c r="AB3" s="5">
        <v>0.10000000000000001</v>
      </c>
      <c r="AG3" s="6" t="s">
        <v>8</v>
      </c>
      <c r="AH3" s="5">
        <v>0.050000000000000003</v>
      </c>
      <c r="AL3" s="6" t="s">
        <v>9</v>
      </c>
      <c r="AM3" s="5">
        <v>0.10000000000000001</v>
      </c>
      <c r="AP3" s="6" t="s">
        <v>10</v>
      </c>
      <c r="AR3" s="5">
        <v>0.050000000000000003</v>
      </c>
      <c r="AU3" s="5" t="s">
        <v>11</v>
      </c>
      <c r="AV3" s="3">
        <v>0.10000000000000001</v>
      </c>
      <c r="AY3" s="3">
        <f>B3+G3+L3+Q3+W3+AB3+AH3+AM3+AR3+AV3</f>
        <v>1</v>
      </c>
    </row>
    <row r="4" ht="111" customHeight="1">
      <c r="A4" s="7" t="s">
        <v>12</v>
      </c>
      <c r="B4" s="7" t="s">
        <v>13</v>
      </c>
      <c r="C4" s="7"/>
      <c r="D4" s="7"/>
      <c r="E4" s="8"/>
      <c r="F4" s="7" t="s">
        <v>12</v>
      </c>
      <c r="G4" s="7" t="s">
        <v>14</v>
      </c>
      <c r="H4" s="7"/>
      <c r="I4" s="7"/>
      <c r="J4" s="9"/>
      <c r="K4" s="10" t="s">
        <v>12</v>
      </c>
      <c r="L4" s="7" t="s">
        <v>15</v>
      </c>
      <c r="M4" s="7"/>
      <c r="N4" s="7"/>
      <c r="O4" s="9"/>
      <c r="P4" s="10" t="s">
        <v>12</v>
      </c>
      <c r="Q4" s="7" t="s">
        <v>16</v>
      </c>
      <c r="R4" s="7"/>
      <c r="S4" s="7"/>
      <c r="T4" s="9"/>
      <c r="U4" s="9"/>
      <c r="V4" s="7" t="s">
        <v>12</v>
      </c>
      <c r="W4" s="7" t="s">
        <v>17</v>
      </c>
      <c r="X4" s="7"/>
      <c r="Y4" s="7"/>
      <c r="Z4" s="9"/>
      <c r="AA4" s="7" t="s">
        <v>12</v>
      </c>
      <c r="AB4" s="7" t="s">
        <v>18</v>
      </c>
      <c r="AC4" s="7"/>
      <c r="AD4" s="7"/>
      <c r="AE4" s="11"/>
      <c r="AF4" s="7" t="s">
        <v>12</v>
      </c>
      <c r="AG4" s="7" t="s">
        <v>19</v>
      </c>
      <c r="AH4" s="7"/>
      <c r="AI4" s="7"/>
      <c r="AJ4" s="9"/>
      <c r="AK4" s="7" t="s">
        <v>12</v>
      </c>
      <c r="AL4" s="7" t="s">
        <v>20</v>
      </c>
      <c r="AM4" s="7"/>
      <c r="AN4" s="7"/>
      <c r="AO4" s="9"/>
      <c r="AP4" s="7" t="s">
        <v>12</v>
      </c>
      <c r="AQ4" s="7" t="s">
        <v>21</v>
      </c>
      <c r="AR4" s="7"/>
      <c r="AS4" s="7"/>
      <c r="AT4" s="11"/>
      <c r="AU4" s="10" t="s">
        <v>12</v>
      </c>
      <c r="AV4" s="7" t="s">
        <v>22</v>
      </c>
      <c r="AW4" s="7"/>
      <c r="AX4" s="7"/>
      <c r="AY4" s="7" t="s">
        <v>23</v>
      </c>
      <c r="AZ4" s="7" t="s">
        <v>24</v>
      </c>
      <c r="BA4" s="12"/>
      <c r="BB4" s="12"/>
    </row>
    <row r="5" ht="16.899999999999999" customHeight="1">
      <c r="A5" s="7"/>
      <c r="B5" s="7" t="s">
        <v>25</v>
      </c>
      <c r="C5" s="7" t="s">
        <v>26</v>
      </c>
      <c r="D5" s="7" t="s">
        <v>27</v>
      </c>
      <c r="E5" s="8"/>
      <c r="F5" s="7"/>
      <c r="G5" s="7" t="s">
        <v>25</v>
      </c>
      <c r="H5" s="7" t="s">
        <v>26</v>
      </c>
      <c r="I5" s="7" t="s">
        <v>27</v>
      </c>
      <c r="J5" s="11"/>
      <c r="K5" s="10"/>
      <c r="L5" s="7" t="s">
        <v>25</v>
      </c>
      <c r="M5" s="7" t="s">
        <v>26</v>
      </c>
      <c r="N5" s="7" t="s">
        <v>27</v>
      </c>
      <c r="O5" s="9"/>
      <c r="P5" s="10"/>
      <c r="Q5" s="7" t="s">
        <v>25</v>
      </c>
      <c r="R5" s="7" t="s">
        <v>26</v>
      </c>
      <c r="S5" s="7" t="s">
        <v>27</v>
      </c>
      <c r="T5" s="9"/>
      <c r="U5" s="9"/>
      <c r="V5" s="7"/>
      <c r="W5" s="7" t="s">
        <v>25</v>
      </c>
      <c r="X5" s="7" t="s">
        <v>26</v>
      </c>
      <c r="Y5" s="7" t="s">
        <v>27</v>
      </c>
      <c r="Z5" s="9"/>
      <c r="AA5" s="7"/>
      <c r="AB5" s="7" t="s">
        <v>25</v>
      </c>
      <c r="AC5" s="7" t="s">
        <v>26</v>
      </c>
      <c r="AD5" s="7" t="s">
        <v>27</v>
      </c>
      <c r="AE5" s="11"/>
      <c r="AF5" s="7"/>
      <c r="AG5" s="7" t="s">
        <v>25</v>
      </c>
      <c r="AH5" s="7" t="s">
        <v>26</v>
      </c>
      <c r="AI5" s="7" t="s">
        <v>27</v>
      </c>
      <c r="AJ5" s="9"/>
      <c r="AK5" s="7"/>
      <c r="AL5" s="7" t="s">
        <v>25</v>
      </c>
      <c r="AM5" s="7" t="s">
        <v>26</v>
      </c>
      <c r="AN5" s="7" t="s">
        <v>27</v>
      </c>
      <c r="AO5" s="9"/>
      <c r="AP5" s="7"/>
      <c r="AQ5" s="7" t="s">
        <v>25</v>
      </c>
      <c r="AR5" s="7" t="s">
        <v>26</v>
      </c>
      <c r="AS5" s="7" t="s">
        <v>27</v>
      </c>
      <c r="AT5" s="11"/>
      <c r="AU5" s="10"/>
      <c r="AV5" s="7" t="s">
        <v>25</v>
      </c>
      <c r="AW5" s="7" t="s">
        <v>26</v>
      </c>
      <c r="AX5" s="7" t="s">
        <v>27</v>
      </c>
      <c r="AY5" s="10"/>
      <c r="AZ5" s="10"/>
    </row>
    <row r="6" ht="16.899999999999999" customHeight="1">
      <c r="A6" s="7"/>
      <c r="B6" s="13"/>
      <c r="C6" s="13"/>
      <c r="D6" s="7"/>
      <c r="E6" s="8"/>
      <c r="F6" s="7"/>
      <c r="G6" s="7"/>
      <c r="H6" s="7"/>
      <c r="I6" s="7"/>
      <c r="J6" s="11"/>
      <c r="K6" s="10"/>
      <c r="L6" s="7"/>
      <c r="M6" s="7"/>
      <c r="N6" s="7"/>
      <c r="O6" s="9"/>
      <c r="P6" s="10"/>
      <c r="Q6" s="7"/>
      <c r="R6" s="7"/>
      <c r="S6" s="7"/>
      <c r="T6" s="9"/>
      <c r="U6" s="9"/>
      <c r="V6" s="7"/>
      <c r="W6" s="7"/>
      <c r="X6" s="13"/>
      <c r="Y6" s="7"/>
      <c r="Z6" s="9"/>
      <c r="AA6" s="7"/>
      <c r="AB6" s="7"/>
      <c r="AC6" s="13"/>
      <c r="AD6" s="7"/>
      <c r="AE6" s="11"/>
      <c r="AF6" s="7"/>
      <c r="AG6" s="7"/>
      <c r="AH6" s="7"/>
      <c r="AI6" s="7"/>
      <c r="AJ6" s="9"/>
      <c r="AK6" s="7"/>
      <c r="AL6" s="7"/>
      <c r="AM6" s="7"/>
      <c r="AN6" s="7"/>
      <c r="AO6" s="9"/>
      <c r="AP6" s="7"/>
      <c r="AQ6" s="13"/>
      <c r="AR6" s="7"/>
      <c r="AS6" s="7"/>
      <c r="AT6" s="11"/>
      <c r="AU6" s="10"/>
      <c r="AV6" s="7"/>
      <c r="AW6" s="7"/>
      <c r="AX6" s="7"/>
      <c r="AY6" s="7"/>
      <c r="AZ6" s="7"/>
    </row>
    <row r="7" ht="16.899999999999999" customHeight="1">
      <c r="A7" s="14" t="s">
        <v>28</v>
      </c>
      <c r="B7" s="15">
        <v>68.150000000000006</v>
      </c>
      <c r="C7" s="16">
        <v>14</v>
      </c>
      <c r="D7" s="17">
        <f t="shared" ref="D7:D9" si="0">C7*0.1</f>
        <v>1.4000000000000001</v>
      </c>
      <c r="E7" s="18"/>
      <c r="F7" s="19" t="s">
        <v>28</v>
      </c>
      <c r="G7" s="20">
        <v>3.0500000000000114</v>
      </c>
      <c r="H7" s="21">
        <v>6</v>
      </c>
      <c r="I7" s="22">
        <f t="shared" ref="I7:I9" si="1">H7*0.1</f>
        <v>0.60000000000000009</v>
      </c>
      <c r="J7" s="22"/>
      <c r="K7" s="23" t="s">
        <v>28</v>
      </c>
      <c r="L7" s="24">
        <v>45.5</v>
      </c>
      <c r="M7" s="9">
        <v>5</v>
      </c>
      <c r="N7" s="22">
        <f t="shared" ref="N7:N27" si="2">M7*0.15</f>
        <v>0.75</v>
      </c>
      <c r="O7" s="23"/>
      <c r="P7" s="19" t="s">
        <v>28</v>
      </c>
      <c r="Q7" s="24">
        <v>96.099999999999994</v>
      </c>
      <c r="R7" s="9">
        <v>0</v>
      </c>
      <c r="S7" s="22">
        <f t="shared" ref="S7:S9" si="3">R7*0.15</f>
        <v>0</v>
      </c>
      <c r="T7" s="23"/>
      <c r="U7" s="23"/>
      <c r="V7" s="19" t="s">
        <v>28</v>
      </c>
      <c r="W7" s="25">
        <v>0.51548702317450357</v>
      </c>
      <c r="X7" s="16">
        <v>17</v>
      </c>
      <c r="Y7" s="17">
        <f t="shared" ref="Y7:Y9" si="4">X7*0.1</f>
        <v>1.7000000000000002</v>
      </c>
      <c r="Z7" s="23"/>
      <c r="AA7" s="19" t="s">
        <v>28</v>
      </c>
      <c r="AB7" s="25">
        <v>0.42583710610067682</v>
      </c>
      <c r="AC7" s="16">
        <v>12</v>
      </c>
      <c r="AD7" s="17">
        <f t="shared" ref="AD7:AD9" si="5">AC7*0.1</f>
        <v>1.2000000000000002</v>
      </c>
      <c r="AE7" s="11"/>
      <c r="AF7" s="19" t="s">
        <v>28</v>
      </c>
      <c r="AG7" s="20">
        <v>100</v>
      </c>
      <c r="AH7" s="9">
        <v>0</v>
      </c>
      <c r="AI7" s="22">
        <f t="shared" ref="AI7:AI9" si="6">AH7*0.05</f>
        <v>0</v>
      </c>
      <c r="AJ7" s="23"/>
      <c r="AK7" s="19" t="s">
        <v>28</v>
      </c>
      <c r="AL7" s="26">
        <v>0.044824958536913352</v>
      </c>
      <c r="AM7" s="27">
        <v>4</v>
      </c>
      <c r="AN7" s="22">
        <f t="shared" ref="AN7:AN17" si="7">AM7*0.1</f>
        <v>0.40000000000000002</v>
      </c>
      <c r="AO7" s="23"/>
      <c r="AP7" s="14" t="s">
        <v>28</v>
      </c>
      <c r="AQ7" s="28">
        <v>100</v>
      </c>
      <c r="AR7" s="29">
        <v>2</v>
      </c>
      <c r="AS7" s="22">
        <f t="shared" ref="AS7:AS9" si="8">AR7*0.05</f>
        <v>0.10000000000000001</v>
      </c>
      <c r="AT7" s="11"/>
      <c r="AU7" s="23" t="s">
        <v>28</v>
      </c>
      <c r="AV7" s="30">
        <v>40.399999999999999</v>
      </c>
      <c r="AW7" s="9">
        <v>3</v>
      </c>
      <c r="AX7" s="22">
        <f t="shared" ref="AX7:AX27" si="9">AW7*0.1</f>
        <v>0.30000000000000004</v>
      </c>
      <c r="AY7" s="31">
        <f t="shared" ref="AY7:AY29" si="10">D7+I7+N7+S7+Y7+AD7+AI7+AN7+AS7+AX7</f>
        <v>6.4500000000000002</v>
      </c>
      <c r="AZ7" s="32">
        <v>19</v>
      </c>
    </row>
    <row r="8" ht="16.899999999999999" customHeight="1">
      <c r="A8" s="14" t="s">
        <v>29</v>
      </c>
      <c r="B8" s="33">
        <v>71.099999999999994</v>
      </c>
      <c r="C8" s="16">
        <v>16</v>
      </c>
      <c r="D8" s="17">
        <f t="shared" si="0"/>
        <v>1.6000000000000001</v>
      </c>
      <c r="E8" s="18"/>
      <c r="F8" s="19" t="s">
        <v>29</v>
      </c>
      <c r="G8" s="20">
        <v>2.5999999999999943</v>
      </c>
      <c r="H8" s="21">
        <v>5</v>
      </c>
      <c r="I8" s="22">
        <f t="shared" si="1"/>
        <v>0.5</v>
      </c>
      <c r="J8" s="22"/>
      <c r="K8" s="19" t="s">
        <v>29</v>
      </c>
      <c r="L8" s="24">
        <v>58.450520893394703</v>
      </c>
      <c r="M8" s="9">
        <v>12</v>
      </c>
      <c r="N8" s="22">
        <f t="shared" si="2"/>
        <v>1.7999999999999998</v>
      </c>
      <c r="O8" s="23"/>
      <c r="P8" s="19" t="s">
        <v>29</v>
      </c>
      <c r="Q8" s="24">
        <v>98.594918387492896</v>
      </c>
      <c r="R8" s="9">
        <v>0</v>
      </c>
      <c r="S8" s="22">
        <f t="shared" si="3"/>
        <v>0</v>
      </c>
      <c r="T8" s="23"/>
      <c r="U8" s="23"/>
      <c r="V8" s="19" t="s">
        <v>29</v>
      </c>
      <c r="W8" s="25">
        <v>0.51660516605166051</v>
      </c>
      <c r="X8" s="16">
        <v>18</v>
      </c>
      <c r="Y8" s="17">
        <f t="shared" si="4"/>
        <v>1.8</v>
      </c>
      <c r="Z8" s="23"/>
      <c r="AA8" s="19" t="s">
        <v>29</v>
      </c>
      <c r="AB8" s="25">
        <v>0.14760147601476015</v>
      </c>
      <c r="AC8" s="16">
        <v>4</v>
      </c>
      <c r="AD8" s="17">
        <f t="shared" si="5"/>
        <v>0.40000000000000002</v>
      </c>
      <c r="AE8" s="11"/>
      <c r="AF8" s="19" t="s">
        <v>29</v>
      </c>
      <c r="AG8" s="20">
        <v>100</v>
      </c>
      <c r="AH8" s="9">
        <v>0</v>
      </c>
      <c r="AI8" s="22">
        <f t="shared" si="6"/>
        <v>0</v>
      </c>
      <c r="AJ8" s="23"/>
      <c r="AK8" s="19" t="s">
        <v>29</v>
      </c>
      <c r="AL8" s="26">
        <v>0.14760147601476015</v>
      </c>
      <c r="AM8" s="27">
        <v>14</v>
      </c>
      <c r="AN8" s="22">
        <f t="shared" si="7"/>
        <v>1.4000000000000001</v>
      </c>
      <c r="AO8" s="23"/>
      <c r="AP8" s="14" t="s">
        <v>29</v>
      </c>
      <c r="AQ8" s="28">
        <v>25</v>
      </c>
      <c r="AR8" s="29">
        <v>1</v>
      </c>
      <c r="AS8" s="22">
        <f t="shared" si="8"/>
        <v>0.050000000000000003</v>
      </c>
      <c r="AT8" s="11"/>
      <c r="AU8" s="23" t="s">
        <v>29</v>
      </c>
      <c r="AV8" s="30">
        <v>70.439993794686501</v>
      </c>
      <c r="AW8" s="9">
        <v>17</v>
      </c>
      <c r="AX8" s="22">
        <f t="shared" si="9"/>
        <v>1.7000000000000002</v>
      </c>
      <c r="AY8" s="31">
        <f t="shared" si="10"/>
        <v>9.25</v>
      </c>
      <c r="AZ8" s="32">
        <v>9</v>
      </c>
    </row>
    <row r="9" ht="16.899999999999999" customHeight="1">
      <c r="A9" s="14" t="s">
        <v>30</v>
      </c>
      <c r="B9" s="33">
        <v>71.900000000000006</v>
      </c>
      <c r="C9" s="16">
        <v>18</v>
      </c>
      <c r="D9" s="17">
        <f t="shared" si="0"/>
        <v>1.8</v>
      </c>
      <c r="E9" s="18"/>
      <c r="F9" s="19" t="s">
        <v>30</v>
      </c>
      <c r="G9" s="20">
        <v>1.1000000000000085</v>
      </c>
      <c r="H9" s="21">
        <v>2</v>
      </c>
      <c r="I9" s="22">
        <f t="shared" si="1"/>
        <v>0.20000000000000001</v>
      </c>
      <c r="J9" s="22"/>
      <c r="K9" s="19" t="s">
        <v>30</v>
      </c>
      <c r="L9" s="24">
        <v>48.422485793733799</v>
      </c>
      <c r="M9" s="9">
        <v>8</v>
      </c>
      <c r="N9" s="22">
        <f t="shared" si="2"/>
        <v>1.2</v>
      </c>
      <c r="O9" s="23"/>
      <c r="P9" s="19" t="s">
        <v>30</v>
      </c>
      <c r="Q9" s="24">
        <v>107.812759337171</v>
      </c>
      <c r="R9" s="9">
        <v>8</v>
      </c>
      <c r="S9" s="22">
        <f t="shared" si="3"/>
        <v>1.2</v>
      </c>
      <c r="T9" s="23"/>
      <c r="U9" s="23"/>
      <c r="V9" s="19" t="s">
        <v>30</v>
      </c>
      <c r="W9" s="25">
        <v>0.032496019237643392</v>
      </c>
      <c r="X9" s="16">
        <v>1</v>
      </c>
      <c r="Y9" s="17">
        <f t="shared" si="4"/>
        <v>0.10000000000000001</v>
      </c>
      <c r="Z9" s="23"/>
      <c r="AA9" s="19" t="s">
        <v>30</v>
      </c>
      <c r="AB9" s="25">
        <v>0.12998407695057357</v>
      </c>
      <c r="AC9" s="16">
        <v>3</v>
      </c>
      <c r="AD9" s="17">
        <f t="shared" si="5"/>
        <v>0.30000000000000004</v>
      </c>
      <c r="AE9" s="11"/>
      <c r="AF9" s="19" t="s">
        <v>30</v>
      </c>
      <c r="AG9" s="20">
        <v>102.1390374331551</v>
      </c>
      <c r="AH9" s="9">
        <v>5</v>
      </c>
      <c r="AI9" s="22">
        <f t="shared" si="6"/>
        <v>0.25</v>
      </c>
      <c r="AJ9" s="23"/>
      <c r="AK9" s="19" t="s">
        <v>30</v>
      </c>
      <c r="AL9" s="26">
        <v>0.097488057712930162</v>
      </c>
      <c r="AM9" s="27">
        <v>12</v>
      </c>
      <c r="AN9" s="22">
        <f t="shared" si="7"/>
        <v>1.2000000000000002</v>
      </c>
      <c r="AO9" s="23"/>
      <c r="AP9" s="14" t="s">
        <v>30</v>
      </c>
      <c r="AQ9" s="28">
        <v>0</v>
      </c>
      <c r="AR9" s="29">
        <v>0</v>
      </c>
      <c r="AS9" s="34">
        <f t="shared" si="8"/>
        <v>0</v>
      </c>
      <c r="AT9" s="11"/>
      <c r="AU9" s="19" t="s">
        <v>30</v>
      </c>
      <c r="AV9" s="30">
        <v>67.071083015713697</v>
      </c>
      <c r="AW9" s="9">
        <v>12</v>
      </c>
      <c r="AX9" s="22">
        <f t="shared" si="9"/>
        <v>1.2000000000000002</v>
      </c>
      <c r="AY9" s="31">
        <f t="shared" si="10"/>
        <v>7.4500000000000002</v>
      </c>
      <c r="AZ9" s="32">
        <v>15</v>
      </c>
    </row>
    <row r="10" ht="16.899999999999999" customHeight="1">
      <c r="A10" s="14" t="s">
        <v>31</v>
      </c>
      <c r="B10" s="33">
        <v>68.200000000000003</v>
      </c>
      <c r="C10" s="16">
        <v>14</v>
      </c>
      <c r="D10" s="17">
        <f t="shared" ref="D10:D29" si="11">C10*0.1</f>
        <v>1.4000000000000001</v>
      </c>
      <c r="E10" s="18"/>
      <c r="F10" s="19" t="s">
        <v>31</v>
      </c>
      <c r="G10" s="20">
        <v>4.4000000000000057</v>
      </c>
      <c r="H10" s="21">
        <v>8</v>
      </c>
      <c r="I10" s="22">
        <f t="shared" ref="I10:I29" si="12">H10*0.1</f>
        <v>0.80000000000000004</v>
      </c>
      <c r="J10" s="22"/>
      <c r="K10" s="19" t="s">
        <v>31</v>
      </c>
      <c r="L10" s="24">
        <v>63.145714376014197</v>
      </c>
      <c r="M10" s="9">
        <v>16</v>
      </c>
      <c r="N10" s="22">
        <f t="shared" si="2"/>
        <v>2.3999999999999999</v>
      </c>
      <c r="O10" s="23"/>
      <c r="P10" s="19" t="s">
        <v>31</v>
      </c>
      <c r="Q10" s="24">
        <v>106.66535656840701</v>
      </c>
      <c r="R10" s="9">
        <v>5</v>
      </c>
      <c r="S10" s="22">
        <f t="shared" ref="S10:S29" si="13">R10*0.15</f>
        <v>0.75</v>
      </c>
      <c r="T10" s="23"/>
      <c r="U10" s="23"/>
      <c r="V10" s="19" t="s">
        <v>31</v>
      </c>
      <c r="W10" s="25">
        <v>0.070385359845152207</v>
      </c>
      <c r="X10" s="16">
        <v>4</v>
      </c>
      <c r="Y10" s="17">
        <f t="shared" ref="Y10:Y29" si="14">X10*0.1</f>
        <v>0.40000000000000002</v>
      </c>
      <c r="Z10" s="23"/>
      <c r="AA10" s="19" t="s">
        <v>31</v>
      </c>
      <c r="AB10" s="25">
        <v>0.35192679922576103</v>
      </c>
      <c r="AC10" s="16">
        <v>9</v>
      </c>
      <c r="AD10" s="17">
        <f t="shared" ref="AD10:AD29" si="15">AC10*0.1</f>
        <v>0.90000000000000002</v>
      </c>
      <c r="AE10" s="11"/>
      <c r="AF10" s="19" t="s">
        <v>31</v>
      </c>
      <c r="AG10" s="20">
        <v>97.741935483870961</v>
      </c>
      <c r="AH10" s="9">
        <v>0</v>
      </c>
      <c r="AI10" s="22">
        <f t="shared" ref="AI10:AI29" si="16">AH10*0.05</f>
        <v>0</v>
      </c>
      <c r="AJ10" s="23"/>
      <c r="AK10" s="19" t="s">
        <v>31</v>
      </c>
      <c r="AL10" s="26">
        <v>0.070385359845152207</v>
      </c>
      <c r="AM10" s="27">
        <v>8</v>
      </c>
      <c r="AN10" s="22">
        <f t="shared" si="7"/>
        <v>0.80000000000000004</v>
      </c>
      <c r="AO10" s="23"/>
      <c r="AP10" s="14" t="s">
        <v>31</v>
      </c>
      <c r="AQ10" s="28">
        <v>100</v>
      </c>
      <c r="AR10" s="16">
        <v>2</v>
      </c>
      <c r="AS10" s="35">
        <f t="shared" ref="AS10:AS29" si="17">AR10*0.05</f>
        <v>0.10000000000000001</v>
      </c>
      <c r="AT10" s="36"/>
      <c r="AU10" s="19" t="s">
        <v>31</v>
      </c>
      <c r="AV10" s="30">
        <v>70.726694595069603</v>
      </c>
      <c r="AW10" s="9">
        <v>18</v>
      </c>
      <c r="AX10" s="22">
        <f t="shared" si="9"/>
        <v>1.8</v>
      </c>
      <c r="AY10" s="31">
        <f t="shared" si="10"/>
        <v>9.3499999999999996</v>
      </c>
      <c r="AZ10" s="32">
        <v>7</v>
      </c>
    </row>
    <row r="11" ht="16.899999999999999" customHeight="1">
      <c r="A11" s="14" t="s">
        <v>32</v>
      </c>
      <c r="B11" s="33">
        <v>62.399999999999999</v>
      </c>
      <c r="C11" s="16">
        <v>9</v>
      </c>
      <c r="D11" s="17">
        <f t="shared" si="11"/>
        <v>0.90000000000000002</v>
      </c>
      <c r="E11" s="18"/>
      <c r="F11" s="19" t="s">
        <v>32</v>
      </c>
      <c r="G11" s="20">
        <v>7.5</v>
      </c>
      <c r="H11" s="21">
        <v>11</v>
      </c>
      <c r="I11" s="22">
        <f t="shared" si="12"/>
        <v>1.1000000000000001</v>
      </c>
      <c r="J11" s="22"/>
      <c r="K11" s="19" t="s">
        <v>32</v>
      </c>
      <c r="L11" s="24">
        <v>71.055179598204703</v>
      </c>
      <c r="M11" s="9">
        <v>19</v>
      </c>
      <c r="N11" s="22">
        <f t="shared" si="2"/>
        <v>2.8500000000000001</v>
      </c>
      <c r="O11" s="23"/>
      <c r="P11" s="19" t="s">
        <v>32</v>
      </c>
      <c r="Q11" s="24">
        <v>113.933100852677</v>
      </c>
      <c r="R11" s="9">
        <v>11</v>
      </c>
      <c r="S11" s="22">
        <f t="shared" si="13"/>
        <v>1.6499999999999999</v>
      </c>
      <c r="T11" s="23"/>
      <c r="U11" s="23"/>
      <c r="V11" s="19" t="s">
        <v>32</v>
      </c>
      <c r="W11" s="25">
        <v>0.15064778547755348</v>
      </c>
      <c r="X11" s="16">
        <v>7</v>
      </c>
      <c r="Y11" s="17">
        <f t="shared" si="14"/>
        <v>0.70000000000000007</v>
      </c>
      <c r="Z11" s="23"/>
      <c r="AA11" s="19" t="s">
        <v>32</v>
      </c>
      <c r="AB11" s="25">
        <v>1.2553982123129457</v>
      </c>
      <c r="AC11" s="16">
        <v>19</v>
      </c>
      <c r="AD11" s="17">
        <f t="shared" si="15"/>
        <v>1.9000000000000001</v>
      </c>
      <c r="AE11" s="11"/>
      <c r="AF11" s="19" t="s">
        <v>32</v>
      </c>
      <c r="AG11" s="20">
        <v>110.1522842639594</v>
      </c>
      <c r="AH11" s="9">
        <v>9</v>
      </c>
      <c r="AI11" s="22">
        <f t="shared" si="16"/>
        <v>0.45000000000000001</v>
      </c>
      <c r="AJ11" s="23"/>
      <c r="AK11" s="19" t="s">
        <v>32</v>
      </c>
      <c r="AL11" s="26">
        <v>0.2008637139700713</v>
      </c>
      <c r="AM11" s="27">
        <v>16</v>
      </c>
      <c r="AN11" s="22">
        <f t="shared" si="7"/>
        <v>1.6000000000000001</v>
      </c>
      <c r="AO11" s="23"/>
      <c r="AP11" s="14" t="s">
        <v>32</v>
      </c>
      <c r="AQ11" s="28">
        <v>100</v>
      </c>
      <c r="AR11" s="16">
        <v>2</v>
      </c>
      <c r="AS11" s="35">
        <f t="shared" si="17"/>
        <v>0.10000000000000001</v>
      </c>
      <c r="AT11" s="36"/>
      <c r="AU11" s="19" t="s">
        <v>32</v>
      </c>
      <c r="AV11" s="30">
        <v>70.161541294140505</v>
      </c>
      <c r="AW11" s="9">
        <v>16</v>
      </c>
      <c r="AX11" s="22">
        <f t="shared" si="9"/>
        <v>1.6000000000000001</v>
      </c>
      <c r="AY11" s="31">
        <f t="shared" si="10"/>
        <v>12.849999999999998</v>
      </c>
      <c r="AZ11" s="37">
        <v>1</v>
      </c>
    </row>
    <row r="12" ht="16.899999999999999" customHeight="1">
      <c r="A12" s="14" t="s">
        <v>33</v>
      </c>
      <c r="B12" s="33">
        <v>63.200000000000003</v>
      </c>
      <c r="C12" s="16">
        <v>10</v>
      </c>
      <c r="D12" s="17">
        <f t="shared" si="11"/>
        <v>1</v>
      </c>
      <c r="E12" s="18"/>
      <c r="F12" s="19" t="s">
        <v>33</v>
      </c>
      <c r="G12" s="20">
        <v>-2.5999999999999943</v>
      </c>
      <c r="H12" s="21">
        <v>0</v>
      </c>
      <c r="I12" s="22">
        <f t="shared" si="12"/>
        <v>0</v>
      </c>
      <c r="J12" s="22"/>
      <c r="K12" s="19" t="s">
        <v>33</v>
      </c>
      <c r="L12" s="24">
        <v>36.299999999999997</v>
      </c>
      <c r="M12" s="9">
        <v>3</v>
      </c>
      <c r="N12" s="22">
        <f t="shared" si="2"/>
        <v>0.44999999999999996</v>
      </c>
      <c r="O12" s="23"/>
      <c r="P12" s="19" t="s">
        <v>33</v>
      </c>
      <c r="Q12" s="24">
        <v>104.40000000000001</v>
      </c>
      <c r="R12" s="9">
        <v>2</v>
      </c>
      <c r="S12" s="22">
        <f t="shared" si="13"/>
        <v>0.29999999999999999</v>
      </c>
      <c r="T12" s="23"/>
      <c r="U12" s="23"/>
      <c r="V12" s="19" t="s">
        <v>33</v>
      </c>
      <c r="W12" s="25">
        <v>0.33332000053331201</v>
      </c>
      <c r="X12" s="16">
        <v>13</v>
      </c>
      <c r="Y12" s="17">
        <f t="shared" si="14"/>
        <v>1.3</v>
      </c>
      <c r="Z12" s="23"/>
      <c r="AA12" s="19" t="s">
        <v>33</v>
      </c>
      <c r="AB12" s="25">
        <v>0.33332000053331201</v>
      </c>
      <c r="AC12" s="16">
        <v>7</v>
      </c>
      <c r="AD12" s="17">
        <f t="shared" si="15"/>
        <v>0.70000000000000007</v>
      </c>
      <c r="AE12" s="11"/>
      <c r="AF12" s="19" t="s">
        <v>33</v>
      </c>
      <c r="AG12" s="20">
        <v>104.41458733205373</v>
      </c>
      <c r="AH12" s="9">
        <v>8</v>
      </c>
      <c r="AI12" s="22">
        <f t="shared" si="16"/>
        <v>0.40000000000000002</v>
      </c>
      <c r="AJ12" s="23"/>
      <c r="AK12" s="19" t="s">
        <v>33</v>
      </c>
      <c r="AL12" s="26">
        <v>0.039998400063997443</v>
      </c>
      <c r="AM12" s="27">
        <v>3</v>
      </c>
      <c r="AN12" s="22">
        <f t="shared" si="7"/>
        <v>0.30000000000000004</v>
      </c>
      <c r="AO12" s="23"/>
      <c r="AP12" s="14" t="s">
        <v>33</v>
      </c>
      <c r="AQ12" s="28">
        <v>100</v>
      </c>
      <c r="AR12" s="16">
        <v>2</v>
      </c>
      <c r="AS12" s="35">
        <f t="shared" si="17"/>
        <v>0.10000000000000001</v>
      </c>
      <c r="AT12" s="36"/>
      <c r="AU12" s="19" t="s">
        <v>33</v>
      </c>
      <c r="AV12" s="30">
        <v>55.399999999999999</v>
      </c>
      <c r="AW12" s="9">
        <v>6</v>
      </c>
      <c r="AX12" s="22">
        <f t="shared" si="9"/>
        <v>0.60000000000000009</v>
      </c>
      <c r="AY12" s="31">
        <f t="shared" si="10"/>
        <v>5.1500000000000004</v>
      </c>
      <c r="AZ12" s="38">
        <v>20</v>
      </c>
    </row>
    <row r="13" ht="16.899999999999999" customHeight="1">
      <c r="A13" s="14" t="s">
        <v>34</v>
      </c>
      <c r="B13" s="33">
        <v>68.299999999999997</v>
      </c>
      <c r="C13" s="16">
        <v>15</v>
      </c>
      <c r="D13" s="17">
        <f t="shared" si="11"/>
        <v>1.5</v>
      </c>
      <c r="E13" s="18"/>
      <c r="F13" s="19" t="s">
        <v>34</v>
      </c>
      <c r="G13" s="20">
        <v>16.599999999999994</v>
      </c>
      <c r="H13" s="21">
        <v>14</v>
      </c>
      <c r="I13" s="22">
        <f t="shared" si="12"/>
        <v>1.4000000000000001</v>
      </c>
      <c r="J13" s="22"/>
      <c r="K13" s="19" t="s">
        <v>34</v>
      </c>
      <c r="L13" s="24">
        <v>55.277945380191603</v>
      </c>
      <c r="M13" s="9">
        <v>10</v>
      </c>
      <c r="N13" s="22">
        <f t="shared" si="2"/>
        <v>1.5</v>
      </c>
      <c r="O13" s="23"/>
      <c r="P13" s="19" t="s">
        <v>34</v>
      </c>
      <c r="Q13" s="24">
        <v>92.545032802378699</v>
      </c>
      <c r="R13" s="9">
        <v>0</v>
      </c>
      <c r="S13" s="22">
        <f t="shared" si="13"/>
        <v>0</v>
      </c>
      <c r="T13" s="23"/>
      <c r="U13" s="23"/>
      <c r="V13" s="19" t="s">
        <v>34</v>
      </c>
      <c r="W13" s="25">
        <v>0.13485267345425123</v>
      </c>
      <c r="X13" s="16">
        <v>5</v>
      </c>
      <c r="Y13" s="17">
        <f t="shared" si="14"/>
        <v>0.5</v>
      </c>
      <c r="Z13" s="23"/>
      <c r="AA13" s="19" t="s">
        <v>34</v>
      </c>
      <c r="AB13" s="25">
        <v>0.5394106938170049</v>
      </c>
      <c r="AC13" s="16">
        <v>17</v>
      </c>
      <c r="AD13" s="17">
        <f t="shared" si="15"/>
        <v>1.7000000000000002</v>
      </c>
      <c r="AE13" s="11"/>
      <c r="AF13" s="19" t="s">
        <v>34</v>
      </c>
      <c r="AG13" s="20">
        <v>102.28571428571429</v>
      </c>
      <c r="AH13" s="9">
        <v>6</v>
      </c>
      <c r="AI13" s="22">
        <f t="shared" si="16"/>
        <v>0.30000000000000004</v>
      </c>
      <c r="AJ13" s="23"/>
      <c r="AK13" s="39" t="s">
        <v>34</v>
      </c>
      <c r="AL13" s="26">
        <v>0.20227901018137684</v>
      </c>
      <c r="AM13" s="27">
        <v>17</v>
      </c>
      <c r="AN13" s="22">
        <f t="shared" si="7"/>
        <v>1.7000000000000002</v>
      </c>
      <c r="AO13" s="23"/>
      <c r="AP13" s="14" t="s">
        <v>34</v>
      </c>
      <c r="AQ13" s="28">
        <v>0</v>
      </c>
      <c r="AR13" s="16">
        <v>0</v>
      </c>
      <c r="AS13" s="35">
        <f t="shared" si="17"/>
        <v>0</v>
      </c>
      <c r="AT13" s="36"/>
      <c r="AU13" s="19" t="s">
        <v>34</v>
      </c>
      <c r="AV13" s="30">
        <v>57.653221269756799</v>
      </c>
      <c r="AW13" s="9">
        <v>7</v>
      </c>
      <c r="AX13" s="22">
        <f t="shared" si="9"/>
        <v>0.70000000000000007</v>
      </c>
      <c r="AY13" s="31">
        <f t="shared" si="10"/>
        <v>9.3000000000000007</v>
      </c>
      <c r="AZ13" s="38">
        <v>8</v>
      </c>
    </row>
    <row r="14" ht="16.899999999999999" customHeight="1">
      <c r="A14" s="14" t="s">
        <v>35</v>
      </c>
      <c r="B14" s="33">
        <v>55</v>
      </c>
      <c r="C14" s="16">
        <v>4</v>
      </c>
      <c r="D14" s="17">
        <f t="shared" si="11"/>
        <v>0.40000000000000002</v>
      </c>
      <c r="E14" s="18"/>
      <c r="F14" s="19" t="s">
        <v>35</v>
      </c>
      <c r="G14" s="20">
        <v>-3.8999999999999986</v>
      </c>
      <c r="H14" s="21">
        <v>0</v>
      </c>
      <c r="I14" s="22">
        <f t="shared" si="12"/>
        <v>0</v>
      </c>
      <c r="J14" s="22"/>
      <c r="K14" s="19" t="s">
        <v>35</v>
      </c>
      <c r="L14" s="24">
        <v>50.465194978121801</v>
      </c>
      <c r="M14" s="9">
        <v>9</v>
      </c>
      <c r="N14" s="22">
        <f t="shared" si="2"/>
        <v>1.3499999999999999</v>
      </c>
      <c r="O14" s="23"/>
      <c r="P14" s="19" t="s">
        <v>35</v>
      </c>
      <c r="Q14" s="24">
        <v>110.89385733563201</v>
      </c>
      <c r="R14" s="9">
        <v>9</v>
      </c>
      <c r="S14" s="22">
        <f t="shared" si="13"/>
        <v>1.3499999999999999</v>
      </c>
      <c r="T14" s="23"/>
      <c r="U14" s="23"/>
      <c r="V14" s="19" t="s">
        <v>35</v>
      </c>
      <c r="W14" s="25">
        <v>0</v>
      </c>
      <c r="X14" s="16">
        <v>0</v>
      </c>
      <c r="Y14" s="17">
        <f t="shared" si="14"/>
        <v>0</v>
      </c>
      <c r="Z14" s="23"/>
      <c r="AA14" s="19" t="s">
        <v>35</v>
      </c>
      <c r="AB14" s="25">
        <v>2.4988975452006468</v>
      </c>
      <c r="AC14" s="16">
        <v>21</v>
      </c>
      <c r="AD14" s="17">
        <f t="shared" si="15"/>
        <v>2.1000000000000001</v>
      </c>
      <c r="AE14" s="11"/>
      <c r="AF14" s="19" t="s">
        <v>35</v>
      </c>
      <c r="AG14" s="20">
        <v>97.727272727272734</v>
      </c>
      <c r="AH14" s="9">
        <v>0</v>
      </c>
      <c r="AI14" s="22">
        <f t="shared" si="16"/>
        <v>0</v>
      </c>
      <c r="AJ14" s="23"/>
      <c r="AK14" s="39" t="s">
        <v>35</v>
      </c>
      <c r="AL14" s="26">
        <v>0.048997991082365626</v>
      </c>
      <c r="AM14" s="27">
        <v>5</v>
      </c>
      <c r="AN14" s="22">
        <f t="shared" si="7"/>
        <v>0.5</v>
      </c>
      <c r="AO14" s="23"/>
      <c r="AP14" s="14" t="s">
        <v>35</v>
      </c>
      <c r="AQ14" s="28">
        <v>0</v>
      </c>
      <c r="AR14" s="16">
        <v>0</v>
      </c>
      <c r="AS14" s="35">
        <f t="shared" si="17"/>
        <v>0</v>
      </c>
      <c r="AT14" s="36"/>
      <c r="AU14" s="19" t="s">
        <v>35</v>
      </c>
      <c r="AV14" s="30">
        <v>63.816514902596303</v>
      </c>
      <c r="AW14" s="9">
        <v>9</v>
      </c>
      <c r="AX14" s="22">
        <f t="shared" si="9"/>
        <v>0.90000000000000002</v>
      </c>
      <c r="AY14" s="31">
        <f t="shared" si="10"/>
        <v>6.5999999999999996</v>
      </c>
      <c r="AZ14" s="38">
        <v>17</v>
      </c>
    </row>
    <row r="15" ht="16.899999999999999" customHeight="1">
      <c r="A15" s="14" t="s">
        <v>36</v>
      </c>
      <c r="B15" s="33">
        <v>57.799999999999997</v>
      </c>
      <c r="C15" s="16">
        <v>5</v>
      </c>
      <c r="D15" s="17">
        <f t="shared" si="11"/>
        <v>0.5</v>
      </c>
      <c r="E15" s="18"/>
      <c r="F15" s="19" t="s">
        <v>36</v>
      </c>
      <c r="G15" s="20">
        <v>1.7999999999999972</v>
      </c>
      <c r="H15" s="21">
        <v>4</v>
      </c>
      <c r="I15" s="22">
        <f t="shared" si="12"/>
        <v>0.40000000000000002</v>
      </c>
      <c r="J15" s="22"/>
      <c r="K15" s="19" t="s">
        <v>36</v>
      </c>
      <c r="L15" s="24">
        <v>69.932557828956504</v>
      </c>
      <c r="M15" s="9">
        <v>18</v>
      </c>
      <c r="N15" s="22">
        <f t="shared" si="2"/>
        <v>2.6999999999999997</v>
      </c>
      <c r="O15" s="23"/>
      <c r="P15" s="19" t="s">
        <v>36</v>
      </c>
      <c r="Q15" s="24">
        <v>105.641331253441</v>
      </c>
      <c r="R15" s="9">
        <v>4</v>
      </c>
      <c r="S15" s="22">
        <f t="shared" si="13"/>
        <v>0.59999999999999998</v>
      </c>
      <c r="T15" s="23"/>
      <c r="U15" s="23"/>
      <c r="V15" s="19" t="s">
        <v>36</v>
      </c>
      <c r="W15" s="25">
        <v>0.32076984763432237</v>
      </c>
      <c r="X15" s="16">
        <v>12</v>
      </c>
      <c r="Y15" s="17">
        <f t="shared" si="14"/>
        <v>1.2000000000000002</v>
      </c>
      <c r="Z15" s="23"/>
      <c r="AA15" s="19" t="s">
        <v>36</v>
      </c>
      <c r="AB15" s="40">
        <v>0.48115477145148355</v>
      </c>
      <c r="AC15" s="16">
        <v>14</v>
      </c>
      <c r="AD15" s="17">
        <f t="shared" si="15"/>
        <v>1.4000000000000001</v>
      </c>
      <c r="AE15" s="11"/>
      <c r="AF15" s="19" t="s">
        <v>36</v>
      </c>
      <c r="AG15" s="20">
        <v>97.47899159663865</v>
      </c>
      <c r="AH15" s="9">
        <v>0</v>
      </c>
      <c r="AI15" s="22">
        <f t="shared" si="16"/>
        <v>0</v>
      </c>
      <c r="AJ15" s="23"/>
      <c r="AK15" s="39" t="s">
        <v>36</v>
      </c>
      <c r="AL15" s="41">
        <v>1.2028869286287089</v>
      </c>
      <c r="AM15" s="27">
        <v>21</v>
      </c>
      <c r="AN15" s="22">
        <f t="shared" si="7"/>
        <v>2.1000000000000001</v>
      </c>
      <c r="AO15" s="23"/>
      <c r="AP15" s="14" t="s">
        <v>36</v>
      </c>
      <c r="AQ15" s="28">
        <v>0</v>
      </c>
      <c r="AR15" s="16">
        <v>0</v>
      </c>
      <c r="AS15" s="35">
        <f t="shared" si="17"/>
        <v>0</v>
      </c>
      <c r="AT15" s="36"/>
      <c r="AU15" s="19" t="s">
        <v>36</v>
      </c>
      <c r="AV15" s="30">
        <v>79.605870786716693</v>
      </c>
      <c r="AW15" s="9">
        <v>22</v>
      </c>
      <c r="AX15" s="22">
        <f t="shared" si="9"/>
        <v>2.2000000000000002</v>
      </c>
      <c r="AY15" s="31">
        <f t="shared" si="10"/>
        <v>11.100000000000001</v>
      </c>
      <c r="AZ15" s="37">
        <v>2</v>
      </c>
    </row>
    <row r="16" ht="16.899999999999999" customHeight="1">
      <c r="A16" s="14" t="s">
        <v>37</v>
      </c>
      <c r="B16" s="33">
        <v>61.799999999999997</v>
      </c>
      <c r="C16" s="16">
        <v>7</v>
      </c>
      <c r="D16" s="17">
        <f t="shared" si="11"/>
        <v>0.70000000000000007</v>
      </c>
      <c r="E16" s="18"/>
      <c r="F16" s="19" t="s">
        <v>37</v>
      </c>
      <c r="G16" s="20">
        <v>6.1999999999999957</v>
      </c>
      <c r="H16" s="21">
        <v>9</v>
      </c>
      <c r="I16" s="22">
        <f t="shared" si="12"/>
        <v>0.90000000000000002</v>
      </c>
      <c r="J16" s="22"/>
      <c r="K16" s="19" t="s">
        <v>37</v>
      </c>
      <c r="L16" s="24">
        <v>75.942136890564498</v>
      </c>
      <c r="M16" s="9">
        <v>21</v>
      </c>
      <c r="N16" s="22">
        <f t="shared" si="2"/>
        <v>3.1499999999999999</v>
      </c>
      <c r="O16" s="23"/>
      <c r="P16" s="19" t="s">
        <v>37</v>
      </c>
      <c r="Q16" s="24">
        <v>74.395865716489695</v>
      </c>
      <c r="R16" s="9">
        <v>0</v>
      </c>
      <c r="S16" s="22">
        <f t="shared" si="13"/>
        <v>0</v>
      </c>
      <c r="T16" s="23"/>
      <c r="U16" s="23"/>
      <c r="V16" s="19" t="s">
        <v>37</v>
      </c>
      <c r="W16" s="25">
        <v>0.14787430683918668</v>
      </c>
      <c r="X16" s="16">
        <v>6</v>
      </c>
      <c r="Y16" s="17">
        <f t="shared" si="14"/>
        <v>0.60000000000000009</v>
      </c>
      <c r="Z16" s="23"/>
      <c r="AA16" s="19" t="s">
        <v>37</v>
      </c>
      <c r="AB16" s="42">
        <v>0.14787430683918668</v>
      </c>
      <c r="AC16" s="16">
        <v>4</v>
      </c>
      <c r="AD16" s="17">
        <f t="shared" si="15"/>
        <v>0.40000000000000002</v>
      </c>
      <c r="AE16" s="11"/>
      <c r="AF16" s="19" t="s">
        <v>37</v>
      </c>
      <c r="AG16" s="20">
        <v>96.92307692307692</v>
      </c>
      <c r="AH16" s="9">
        <v>0</v>
      </c>
      <c r="AI16" s="22">
        <f t="shared" si="16"/>
        <v>0</v>
      </c>
      <c r="AJ16" s="23"/>
      <c r="AK16" s="39" t="s">
        <v>37</v>
      </c>
      <c r="AL16" s="26">
        <v>0.073937153419593338</v>
      </c>
      <c r="AM16" s="27">
        <v>9</v>
      </c>
      <c r="AN16" s="22">
        <f t="shared" si="7"/>
        <v>0.90000000000000002</v>
      </c>
      <c r="AO16" s="23"/>
      <c r="AP16" s="14" t="s">
        <v>37</v>
      </c>
      <c r="AQ16" s="28">
        <v>0</v>
      </c>
      <c r="AR16" s="16">
        <v>0</v>
      </c>
      <c r="AS16" s="35">
        <f t="shared" si="17"/>
        <v>0</v>
      </c>
      <c r="AT16" s="36"/>
      <c r="AU16" s="19" t="s">
        <v>37</v>
      </c>
      <c r="AV16" s="30">
        <v>74.875935465076296</v>
      </c>
      <c r="AW16" s="9">
        <v>20</v>
      </c>
      <c r="AX16" s="22">
        <f t="shared" si="9"/>
        <v>2</v>
      </c>
      <c r="AY16" s="31">
        <f t="shared" si="10"/>
        <v>8.6500000000000004</v>
      </c>
      <c r="AZ16" s="38">
        <v>12</v>
      </c>
    </row>
    <row r="17" ht="16.899999999999999" customHeight="1">
      <c r="A17" s="14" t="s">
        <v>38</v>
      </c>
      <c r="B17" s="33">
        <v>63.799999999999997</v>
      </c>
      <c r="C17" s="16">
        <v>12</v>
      </c>
      <c r="D17" s="17">
        <f t="shared" si="11"/>
        <v>1.2000000000000002</v>
      </c>
      <c r="E17" s="18"/>
      <c r="F17" s="19" t="s">
        <v>38</v>
      </c>
      <c r="G17" s="20">
        <v>10.599999999999994</v>
      </c>
      <c r="H17" s="21">
        <v>12</v>
      </c>
      <c r="I17" s="22">
        <f t="shared" si="12"/>
        <v>1.2000000000000002</v>
      </c>
      <c r="J17" s="22"/>
      <c r="K17" s="19" t="s">
        <v>38</v>
      </c>
      <c r="L17" s="24">
        <v>60.586275544576502</v>
      </c>
      <c r="M17" s="9">
        <v>14</v>
      </c>
      <c r="N17" s="22">
        <f t="shared" si="2"/>
        <v>2.1000000000000001</v>
      </c>
      <c r="O17" s="23"/>
      <c r="P17" s="19" t="s">
        <v>38</v>
      </c>
      <c r="Q17" s="24">
        <v>84.337933300033299</v>
      </c>
      <c r="R17" s="9">
        <v>0</v>
      </c>
      <c r="S17" s="22">
        <f t="shared" si="13"/>
        <v>0</v>
      </c>
      <c r="T17" s="23"/>
      <c r="U17" s="23"/>
      <c r="V17" s="19" t="s">
        <v>38</v>
      </c>
      <c r="W17" s="25">
        <v>0.054033608904738746</v>
      </c>
      <c r="X17" s="16">
        <v>2</v>
      </c>
      <c r="Y17" s="17">
        <f t="shared" si="14"/>
        <v>0.20000000000000001</v>
      </c>
      <c r="Z17" s="23"/>
      <c r="AA17" s="19" t="s">
        <v>38</v>
      </c>
      <c r="AB17" s="42">
        <v>0.37823526233317123</v>
      </c>
      <c r="AC17" s="16">
        <v>10</v>
      </c>
      <c r="AD17" s="17">
        <f t="shared" si="15"/>
        <v>1</v>
      </c>
      <c r="AE17" s="11"/>
      <c r="AF17" s="19" t="s">
        <v>38</v>
      </c>
      <c r="AG17" s="20">
        <v>101.45985401459853</v>
      </c>
      <c r="AH17" s="9">
        <v>4</v>
      </c>
      <c r="AI17" s="22">
        <f t="shared" si="16"/>
        <v>0.20000000000000001</v>
      </c>
      <c r="AJ17" s="23"/>
      <c r="AK17" s="39" t="s">
        <v>38</v>
      </c>
      <c r="AL17" s="26">
        <v>0</v>
      </c>
      <c r="AM17" s="27">
        <v>0</v>
      </c>
      <c r="AN17" s="22">
        <f t="shared" si="7"/>
        <v>0</v>
      </c>
      <c r="AO17" s="23"/>
      <c r="AP17" s="14" t="s">
        <v>38</v>
      </c>
      <c r="AQ17" s="28">
        <v>0</v>
      </c>
      <c r="AR17" s="16">
        <v>0</v>
      </c>
      <c r="AS17" s="35">
        <f t="shared" si="17"/>
        <v>0</v>
      </c>
      <c r="AT17" s="36"/>
      <c r="AU17" s="19" t="s">
        <v>38</v>
      </c>
      <c r="AV17" s="30">
        <v>68.190875125796097</v>
      </c>
      <c r="AW17" s="9">
        <v>14</v>
      </c>
      <c r="AX17" s="22">
        <f t="shared" si="9"/>
        <v>1.4000000000000001</v>
      </c>
      <c r="AY17" s="31">
        <f t="shared" si="10"/>
        <v>7.3000000000000007</v>
      </c>
      <c r="AZ17" s="38">
        <v>16</v>
      </c>
    </row>
    <row r="18" ht="16.899999999999999" customHeight="1">
      <c r="A18" s="14" t="s">
        <v>39</v>
      </c>
      <c r="B18" s="33">
        <v>54.299999999999997</v>
      </c>
      <c r="C18" s="16">
        <v>3</v>
      </c>
      <c r="D18" s="17">
        <f t="shared" si="11"/>
        <v>0.30000000000000004</v>
      </c>
      <c r="E18" s="18"/>
      <c r="F18" s="19" t="s">
        <v>39</v>
      </c>
      <c r="G18" s="20">
        <v>2.5999999999999943</v>
      </c>
      <c r="H18" s="21">
        <v>5</v>
      </c>
      <c r="I18" s="22">
        <f t="shared" si="12"/>
        <v>0.5</v>
      </c>
      <c r="J18" s="22"/>
      <c r="K18" s="19" t="s">
        <v>39</v>
      </c>
      <c r="L18" s="24">
        <v>75.865926194256105</v>
      </c>
      <c r="M18" s="9">
        <v>21</v>
      </c>
      <c r="N18" s="22">
        <f t="shared" si="2"/>
        <v>3.1499999999999999</v>
      </c>
      <c r="O18" s="23"/>
      <c r="P18" s="19" t="s">
        <v>39</v>
      </c>
      <c r="Q18" s="24">
        <v>99.424764886090699</v>
      </c>
      <c r="R18" s="9">
        <v>0</v>
      </c>
      <c r="S18" s="22">
        <f t="shared" si="13"/>
        <v>0</v>
      </c>
      <c r="T18" s="23"/>
      <c r="U18" s="23"/>
      <c r="V18" s="19" t="s">
        <v>39</v>
      </c>
      <c r="W18" s="25">
        <v>0.065178425941013529</v>
      </c>
      <c r="X18" s="16">
        <v>3</v>
      </c>
      <c r="Y18" s="17">
        <f t="shared" si="14"/>
        <v>0.30000000000000004</v>
      </c>
      <c r="Z18" s="23"/>
      <c r="AA18" s="19" t="s">
        <v>39</v>
      </c>
      <c r="AB18" s="42">
        <v>0.13035685188202706</v>
      </c>
      <c r="AC18" s="16">
        <v>3</v>
      </c>
      <c r="AD18" s="17">
        <f t="shared" si="15"/>
        <v>0.30000000000000004</v>
      </c>
      <c r="AE18" s="11"/>
      <c r="AF18" s="19" t="s">
        <v>39</v>
      </c>
      <c r="AG18" s="20">
        <v>98.901098901098905</v>
      </c>
      <c r="AH18" s="9">
        <v>0</v>
      </c>
      <c r="AI18" s="22">
        <f t="shared" si="16"/>
        <v>0</v>
      </c>
      <c r="AJ18" s="23"/>
      <c r="AK18" s="39" t="s">
        <v>39</v>
      </c>
      <c r="AL18" s="26">
        <v>0.097767638911520294</v>
      </c>
      <c r="AM18" s="27">
        <v>13</v>
      </c>
      <c r="AN18" s="22">
        <f t="shared" ref="AN18:AN29" si="18">AM18*0.1</f>
        <v>1.3</v>
      </c>
      <c r="AO18" s="23"/>
      <c r="AP18" s="14" t="s">
        <v>39</v>
      </c>
      <c r="AQ18" s="28">
        <v>0</v>
      </c>
      <c r="AR18" s="16">
        <v>0</v>
      </c>
      <c r="AS18" s="35">
        <f t="shared" si="17"/>
        <v>0</v>
      </c>
      <c r="AT18" s="36"/>
      <c r="AU18" s="19" t="s">
        <v>39</v>
      </c>
      <c r="AV18" s="30">
        <v>81.340222800323403</v>
      </c>
      <c r="AW18" s="9">
        <v>23</v>
      </c>
      <c r="AX18" s="22">
        <f t="shared" si="9"/>
        <v>2.3000000000000003</v>
      </c>
      <c r="AY18" s="31">
        <f t="shared" si="10"/>
        <v>8.1500000000000004</v>
      </c>
      <c r="AZ18" s="38">
        <v>14</v>
      </c>
    </row>
    <row r="19" ht="16.899999999999999" customHeight="1">
      <c r="A19" s="14" t="s">
        <v>40</v>
      </c>
      <c r="B19" s="33">
        <v>71.700000000000003</v>
      </c>
      <c r="C19" s="16">
        <v>17</v>
      </c>
      <c r="D19" s="17">
        <f t="shared" si="11"/>
        <v>1.7000000000000002</v>
      </c>
      <c r="E19" s="18"/>
      <c r="F19" s="19" t="s">
        <v>40</v>
      </c>
      <c r="G19" s="20">
        <v>0.70000000000000284</v>
      </c>
      <c r="H19" s="21">
        <v>1</v>
      </c>
      <c r="I19" s="22">
        <f t="shared" si="12"/>
        <v>0.10000000000000001</v>
      </c>
      <c r="J19" s="22"/>
      <c r="K19" s="19" t="s">
        <v>40</v>
      </c>
      <c r="L19" s="24">
        <v>45.718994015221</v>
      </c>
      <c r="M19" s="9">
        <v>6</v>
      </c>
      <c r="N19" s="22">
        <f t="shared" si="2"/>
        <v>0.89999999999999991</v>
      </c>
      <c r="O19" s="23"/>
      <c r="P19" s="19" t="s">
        <v>40</v>
      </c>
      <c r="Q19" s="24">
        <v>105.459097651485</v>
      </c>
      <c r="R19" s="9">
        <v>3</v>
      </c>
      <c r="S19" s="22">
        <f t="shared" si="13"/>
        <v>0.44999999999999996</v>
      </c>
      <c r="T19" s="23"/>
      <c r="U19" s="23"/>
      <c r="V19" s="19" t="s">
        <v>40</v>
      </c>
      <c r="W19" s="25">
        <v>0</v>
      </c>
      <c r="X19" s="16">
        <v>0</v>
      </c>
      <c r="Y19" s="17">
        <f t="shared" si="14"/>
        <v>0</v>
      </c>
      <c r="Z19" s="23"/>
      <c r="AA19" s="19" t="s">
        <v>40</v>
      </c>
      <c r="AB19" s="42">
        <v>0.38677238445175011</v>
      </c>
      <c r="AC19" s="16">
        <v>11</v>
      </c>
      <c r="AD19" s="17">
        <f t="shared" si="15"/>
        <v>1.1000000000000001</v>
      </c>
      <c r="AE19" s="11"/>
      <c r="AF19" s="19" t="s">
        <v>40</v>
      </c>
      <c r="AG19" s="20">
        <v>98.924731182795696</v>
      </c>
      <c r="AH19" s="9">
        <v>0</v>
      </c>
      <c r="AI19" s="22">
        <f t="shared" si="16"/>
        <v>0</v>
      </c>
      <c r="AJ19" s="23"/>
      <c r="AK19" s="39" t="s">
        <v>40</v>
      </c>
      <c r="AL19" s="26">
        <v>0.29007928833881258</v>
      </c>
      <c r="AM19" s="27">
        <v>18</v>
      </c>
      <c r="AN19" s="22">
        <f t="shared" si="18"/>
        <v>1.8</v>
      </c>
      <c r="AO19" s="23"/>
      <c r="AP19" s="14" t="s">
        <v>40</v>
      </c>
      <c r="AQ19" s="28">
        <v>25</v>
      </c>
      <c r="AR19" s="16">
        <v>1</v>
      </c>
      <c r="AS19" s="35">
        <f t="shared" si="17"/>
        <v>0.050000000000000003</v>
      </c>
      <c r="AT19" s="36"/>
      <c r="AU19" s="19" t="s">
        <v>40</v>
      </c>
      <c r="AV19" s="30">
        <v>48.449853501314699</v>
      </c>
      <c r="AW19" s="9">
        <v>5</v>
      </c>
      <c r="AX19" s="22">
        <f t="shared" si="9"/>
        <v>0.5</v>
      </c>
      <c r="AY19" s="31">
        <f t="shared" si="10"/>
        <v>6.5999999999999996</v>
      </c>
      <c r="AZ19" s="38">
        <v>17</v>
      </c>
    </row>
    <row r="20" ht="16.899999999999999" customHeight="1">
      <c r="A20" s="14" t="s">
        <v>41</v>
      </c>
      <c r="B20" s="33">
        <v>76.200000000000003</v>
      </c>
      <c r="C20" s="16">
        <v>21</v>
      </c>
      <c r="D20" s="17">
        <f t="shared" si="11"/>
        <v>2.1000000000000001</v>
      </c>
      <c r="E20" s="18"/>
      <c r="F20" s="19" t="s">
        <v>41</v>
      </c>
      <c r="G20" s="20">
        <v>-0.20000000000000284</v>
      </c>
      <c r="H20" s="21">
        <v>0</v>
      </c>
      <c r="I20" s="22">
        <f t="shared" si="12"/>
        <v>0</v>
      </c>
      <c r="J20" s="22"/>
      <c r="K20" s="19" t="s">
        <v>41</v>
      </c>
      <c r="L20" s="24">
        <v>65.476067624039999</v>
      </c>
      <c r="M20" s="9">
        <v>17</v>
      </c>
      <c r="N20" s="22">
        <f t="shared" si="2"/>
        <v>2.5499999999999998</v>
      </c>
      <c r="O20" s="23"/>
      <c r="P20" s="19" t="s">
        <v>41</v>
      </c>
      <c r="Q20" s="24">
        <v>97.237098856863099</v>
      </c>
      <c r="R20" s="9">
        <v>0</v>
      </c>
      <c r="S20" s="22">
        <f t="shared" si="13"/>
        <v>0</v>
      </c>
      <c r="T20" s="23"/>
      <c r="U20" s="23"/>
      <c r="V20" s="19" t="s">
        <v>41</v>
      </c>
      <c r="W20" s="25">
        <v>1.9434893108087905</v>
      </c>
      <c r="X20" s="16">
        <v>20</v>
      </c>
      <c r="Y20" s="17">
        <f t="shared" si="14"/>
        <v>2</v>
      </c>
      <c r="Z20" s="23"/>
      <c r="AA20" s="19" t="s">
        <v>41</v>
      </c>
      <c r="AB20" s="42">
        <v>0.34883141476055213</v>
      </c>
      <c r="AC20" s="16">
        <v>8</v>
      </c>
      <c r="AD20" s="17">
        <f t="shared" si="15"/>
        <v>0.80000000000000004</v>
      </c>
      <c r="AE20" s="11"/>
      <c r="AF20" s="19" t="s">
        <v>41</v>
      </c>
      <c r="AG20" s="20">
        <v>100</v>
      </c>
      <c r="AH20" s="9">
        <v>0</v>
      </c>
      <c r="AI20" s="22">
        <f t="shared" si="16"/>
        <v>0</v>
      </c>
      <c r="AJ20" s="23"/>
      <c r="AK20" s="39" t="s">
        <v>41</v>
      </c>
      <c r="AL20" s="26">
        <v>0.049833059251507453</v>
      </c>
      <c r="AM20" s="27">
        <v>6</v>
      </c>
      <c r="AN20" s="22">
        <f t="shared" si="18"/>
        <v>0.60000000000000009</v>
      </c>
      <c r="AO20" s="23"/>
      <c r="AP20" s="14" t="s">
        <v>41</v>
      </c>
      <c r="AQ20" s="28">
        <v>0</v>
      </c>
      <c r="AR20" s="16">
        <v>0</v>
      </c>
      <c r="AS20" s="35">
        <f t="shared" si="17"/>
        <v>0</v>
      </c>
      <c r="AT20" s="36"/>
      <c r="AU20" s="19" t="s">
        <v>41</v>
      </c>
      <c r="AV20" s="30">
        <v>65.240748632194396</v>
      </c>
      <c r="AW20" s="9">
        <v>10</v>
      </c>
      <c r="AX20" s="22">
        <f t="shared" si="9"/>
        <v>1</v>
      </c>
      <c r="AY20" s="31">
        <f t="shared" si="10"/>
        <v>9.0500000000000007</v>
      </c>
      <c r="AZ20" s="38">
        <v>10</v>
      </c>
    </row>
    <row r="21" ht="16.899999999999999" customHeight="1">
      <c r="A21" s="14" t="s">
        <v>42</v>
      </c>
      <c r="B21" s="33">
        <v>73.099999999999994</v>
      </c>
      <c r="C21" s="16">
        <v>19</v>
      </c>
      <c r="D21" s="17">
        <f t="shared" si="11"/>
        <v>1.9000000000000001</v>
      </c>
      <c r="E21" s="18"/>
      <c r="F21" s="19" t="s">
        <v>42</v>
      </c>
      <c r="G21" s="20">
        <v>1.3999999999999915</v>
      </c>
      <c r="H21" s="21">
        <v>3</v>
      </c>
      <c r="I21" s="22">
        <f t="shared" si="12"/>
        <v>0.30000000000000004</v>
      </c>
      <c r="J21" s="22"/>
      <c r="K21" s="19" t="s">
        <v>42</v>
      </c>
      <c r="L21" s="24">
        <v>56.0357521655908</v>
      </c>
      <c r="M21" s="9">
        <v>11</v>
      </c>
      <c r="N21" s="22">
        <f t="shared" si="2"/>
        <v>1.6499999999999999</v>
      </c>
      <c r="O21" s="23"/>
      <c r="P21" s="19" t="s">
        <v>42</v>
      </c>
      <c r="Q21" s="24">
        <v>139.59210002882301</v>
      </c>
      <c r="R21" s="9">
        <v>13</v>
      </c>
      <c r="S21" s="22">
        <f t="shared" si="13"/>
        <v>1.95</v>
      </c>
      <c r="T21" s="23"/>
      <c r="U21" s="23"/>
      <c r="V21" s="19" t="s">
        <v>42</v>
      </c>
      <c r="W21" s="25">
        <v>0.51390762510438748</v>
      </c>
      <c r="X21" s="16">
        <v>16</v>
      </c>
      <c r="Y21" s="17">
        <f t="shared" si="14"/>
        <v>1.6000000000000001</v>
      </c>
      <c r="Z21" s="23"/>
      <c r="AA21" s="19" t="s">
        <v>42</v>
      </c>
      <c r="AB21" s="42">
        <v>0.61026530481146013</v>
      </c>
      <c r="AC21" s="16">
        <v>18</v>
      </c>
      <c r="AD21" s="17">
        <f t="shared" si="15"/>
        <v>1.8</v>
      </c>
      <c r="AE21" s="11"/>
      <c r="AF21" s="19" t="s">
        <v>42</v>
      </c>
      <c r="AG21" s="20">
        <v>100.55555555555556</v>
      </c>
      <c r="AH21" s="9">
        <v>2</v>
      </c>
      <c r="AI21" s="22">
        <f t="shared" si="16"/>
        <v>0.10000000000000001</v>
      </c>
      <c r="AJ21" s="23"/>
      <c r="AK21" s="39" t="s">
        <v>42</v>
      </c>
      <c r="AL21" s="26">
        <v>0.032119226569024217</v>
      </c>
      <c r="AM21" s="27">
        <v>2</v>
      </c>
      <c r="AN21" s="22">
        <f t="shared" si="18"/>
        <v>0.20000000000000001</v>
      </c>
      <c r="AO21" s="23"/>
      <c r="AP21" s="14" t="s">
        <v>42</v>
      </c>
      <c r="AQ21" s="28">
        <v>25</v>
      </c>
      <c r="AR21" s="16">
        <v>1</v>
      </c>
      <c r="AS21" s="35">
        <f t="shared" si="17"/>
        <v>0.050000000000000003</v>
      </c>
      <c r="AT21" s="36"/>
      <c r="AU21" s="19" t="s">
        <v>42</v>
      </c>
      <c r="AV21" s="30">
        <v>61.916876522772498</v>
      </c>
      <c r="AW21" s="9">
        <v>8</v>
      </c>
      <c r="AX21" s="22">
        <f t="shared" si="9"/>
        <v>0.80000000000000004</v>
      </c>
      <c r="AY21" s="31">
        <f t="shared" si="10"/>
        <v>10.350000000000001</v>
      </c>
      <c r="AZ21" s="38">
        <v>4</v>
      </c>
    </row>
    <row r="22" ht="16.899999999999999" customHeight="1">
      <c r="A22" s="14" t="s">
        <v>43</v>
      </c>
      <c r="B22" s="33">
        <v>76</v>
      </c>
      <c r="C22" s="16">
        <v>20</v>
      </c>
      <c r="D22" s="43">
        <f t="shared" si="11"/>
        <v>2</v>
      </c>
      <c r="E22" s="44"/>
      <c r="F22" s="45" t="s">
        <v>43</v>
      </c>
      <c r="G22" s="46">
        <v>-1.7000000000000028</v>
      </c>
      <c r="H22" s="47">
        <v>0</v>
      </c>
      <c r="I22" s="48">
        <f t="shared" si="12"/>
        <v>0</v>
      </c>
      <c r="J22" s="48"/>
      <c r="K22" s="45" t="s">
        <v>43</v>
      </c>
      <c r="L22" s="49">
        <v>59.793148469713202</v>
      </c>
      <c r="M22" s="50">
        <v>13</v>
      </c>
      <c r="N22" s="48">
        <f t="shared" si="2"/>
        <v>1.95</v>
      </c>
      <c r="O22" s="50"/>
      <c r="P22" s="45" t="s">
        <v>43</v>
      </c>
      <c r="Q22" s="49">
        <v>67.058154657678102</v>
      </c>
      <c r="R22" s="50">
        <v>0</v>
      </c>
      <c r="S22" s="48">
        <f t="shared" si="13"/>
        <v>0</v>
      </c>
      <c r="T22" s="50"/>
      <c r="U22" s="50"/>
      <c r="V22" s="45" t="s">
        <v>43</v>
      </c>
      <c r="W22" s="51">
        <v>1.2035064322539724</v>
      </c>
      <c r="X22" s="16">
        <v>19</v>
      </c>
      <c r="Y22" s="17">
        <f t="shared" si="14"/>
        <v>1.9000000000000001</v>
      </c>
      <c r="Z22" s="23"/>
      <c r="AA22" s="19" t="s">
        <v>43</v>
      </c>
      <c r="AB22" s="51">
        <v>0.47164441264007023</v>
      </c>
      <c r="AC22" s="16">
        <v>13</v>
      </c>
      <c r="AD22" s="17">
        <f t="shared" si="15"/>
        <v>1.3</v>
      </c>
      <c r="AE22" s="11"/>
      <c r="AF22" s="19" t="s">
        <v>43</v>
      </c>
      <c r="AG22" s="20">
        <v>100.75757575757575</v>
      </c>
      <c r="AH22" s="9">
        <v>3</v>
      </c>
      <c r="AI22" s="22">
        <f t="shared" si="16"/>
        <v>0.15000000000000002</v>
      </c>
      <c r="AJ22" s="23"/>
      <c r="AK22" s="39" t="s">
        <v>43</v>
      </c>
      <c r="AL22" s="26">
        <v>0.17889960479450939</v>
      </c>
      <c r="AM22" s="27">
        <v>17</v>
      </c>
      <c r="AN22" s="22">
        <f t="shared" si="18"/>
        <v>1.7000000000000002</v>
      </c>
      <c r="AO22" s="23"/>
      <c r="AP22" s="14" t="s">
        <v>43</v>
      </c>
      <c r="AQ22" s="28">
        <v>25</v>
      </c>
      <c r="AR22" s="16">
        <v>1</v>
      </c>
      <c r="AS22" s="35">
        <f t="shared" si="17"/>
        <v>0.050000000000000003</v>
      </c>
      <c r="AT22" s="36"/>
      <c r="AU22" s="19" t="s">
        <v>43</v>
      </c>
      <c r="AV22" s="30">
        <v>66.589760253120403</v>
      </c>
      <c r="AW22" s="9">
        <v>11</v>
      </c>
      <c r="AX22" s="22">
        <f t="shared" si="9"/>
        <v>1.1000000000000001</v>
      </c>
      <c r="AY22" s="31">
        <f t="shared" si="10"/>
        <v>10.15</v>
      </c>
      <c r="AZ22" s="38">
        <v>5</v>
      </c>
    </row>
    <row r="23" ht="16.899999999999999" customHeight="1">
      <c r="A23" s="14" t="s">
        <v>44</v>
      </c>
      <c r="B23" s="33">
        <v>73.099999999999994</v>
      </c>
      <c r="C23" s="16">
        <v>19</v>
      </c>
      <c r="D23" s="17">
        <f t="shared" si="11"/>
        <v>1.9000000000000001</v>
      </c>
      <c r="E23" s="18"/>
      <c r="F23" s="19" t="s">
        <v>44</v>
      </c>
      <c r="G23" s="20">
        <v>7</v>
      </c>
      <c r="H23" s="21">
        <v>10</v>
      </c>
      <c r="I23" s="22">
        <f t="shared" si="12"/>
        <v>1</v>
      </c>
      <c r="J23" s="22"/>
      <c r="K23" s="19" t="s">
        <v>44</v>
      </c>
      <c r="L23" s="24">
        <v>48.233232865112498</v>
      </c>
      <c r="M23" s="9">
        <v>7</v>
      </c>
      <c r="N23" s="22">
        <f t="shared" si="2"/>
        <v>1.05</v>
      </c>
      <c r="O23" s="23"/>
      <c r="P23" s="19" t="s">
        <v>44</v>
      </c>
      <c r="Q23" s="24">
        <v>113.145943546341</v>
      </c>
      <c r="R23" s="9">
        <v>10</v>
      </c>
      <c r="S23" s="22">
        <f t="shared" si="13"/>
        <v>1.5</v>
      </c>
      <c r="T23" s="23"/>
      <c r="U23" s="23"/>
      <c r="V23" s="19" t="s">
        <v>44</v>
      </c>
      <c r="W23" s="25">
        <v>0</v>
      </c>
      <c r="X23" s="16">
        <v>0</v>
      </c>
      <c r="Y23" s="17">
        <f t="shared" si="14"/>
        <v>0</v>
      </c>
      <c r="Z23" s="23"/>
      <c r="AA23" s="19" t="s">
        <v>44</v>
      </c>
      <c r="AB23" s="42">
        <v>0.087989441267047955</v>
      </c>
      <c r="AC23" s="16">
        <v>2</v>
      </c>
      <c r="AD23" s="17">
        <f t="shared" si="15"/>
        <v>0.20000000000000001</v>
      </c>
      <c r="AE23" s="11"/>
      <c r="AF23" s="19" t="s">
        <v>44</v>
      </c>
      <c r="AG23" s="20">
        <v>93.333333333333329</v>
      </c>
      <c r="AH23" s="9">
        <v>0</v>
      </c>
      <c r="AI23" s="22">
        <f t="shared" si="16"/>
        <v>0</v>
      </c>
      <c r="AJ23" s="23"/>
      <c r="AK23" s="19" t="s">
        <v>44</v>
      </c>
      <c r="AL23" s="26">
        <v>0.35195776506819182</v>
      </c>
      <c r="AM23" s="27">
        <v>19</v>
      </c>
      <c r="AN23" s="22">
        <f t="shared" si="18"/>
        <v>1.9000000000000001</v>
      </c>
      <c r="AO23" s="23"/>
      <c r="AP23" s="14" t="s">
        <v>44</v>
      </c>
      <c r="AQ23" s="28">
        <v>0</v>
      </c>
      <c r="AR23" s="16">
        <v>0</v>
      </c>
      <c r="AS23" s="35">
        <f t="shared" si="17"/>
        <v>0</v>
      </c>
      <c r="AT23" s="36"/>
      <c r="AU23" s="19" t="s">
        <v>44</v>
      </c>
      <c r="AV23" s="30">
        <v>67.606738666863393</v>
      </c>
      <c r="AW23" s="9">
        <v>13</v>
      </c>
      <c r="AX23" s="22">
        <f t="shared" si="9"/>
        <v>1.3</v>
      </c>
      <c r="AY23" s="31">
        <f t="shared" si="10"/>
        <v>8.8500000000000014</v>
      </c>
      <c r="AZ23" s="38">
        <v>11</v>
      </c>
    </row>
    <row r="24" ht="16.899999999999999" customHeight="1">
      <c r="A24" s="14" t="s">
        <v>45</v>
      </c>
      <c r="B24" s="33">
        <v>62.200000000000003</v>
      </c>
      <c r="C24" s="16">
        <v>8</v>
      </c>
      <c r="D24" s="17">
        <f t="shared" si="11"/>
        <v>0.80000000000000004</v>
      </c>
      <c r="E24" s="18"/>
      <c r="F24" s="19" t="s">
        <v>45</v>
      </c>
      <c r="G24" s="20">
        <v>-3.5</v>
      </c>
      <c r="H24" s="21">
        <v>0</v>
      </c>
      <c r="I24" s="22">
        <f t="shared" si="12"/>
        <v>0</v>
      </c>
      <c r="J24" s="22"/>
      <c r="K24" s="19" t="s">
        <v>45</v>
      </c>
      <c r="L24" s="24">
        <v>36.600000000000001</v>
      </c>
      <c r="M24" s="9">
        <v>4</v>
      </c>
      <c r="N24" s="22">
        <f t="shared" si="2"/>
        <v>0.59999999999999998</v>
      </c>
      <c r="O24" s="23"/>
      <c r="P24" s="19" t="s">
        <v>45</v>
      </c>
      <c r="Q24" s="24">
        <v>99.700000000000003</v>
      </c>
      <c r="R24" s="9">
        <v>0</v>
      </c>
      <c r="S24" s="22">
        <f t="shared" si="13"/>
        <v>0</v>
      </c>
      <c r="T24" s="23"/>
      <c r="U24" s="23"/>
      <c r="V24" s="19" t="s">
        <v>45</v>
      </c>
      <c r="W24" s="25">
        <v>0.35912015561873412</v>
      </c>
      <c r="X24" s="16">
        <v>15</v>
      </c>
      <c r="Y24" s="17">
        <f t="shared" si="14"/>
        <v>1.5</v>
      </c>
      <c r="Z24" s="23"/>
      <c r="AA24" s="19" t="s">
        <v>45</v>
      </c>
      <c r="AB24" s="42">
        <v>1.3766272632051499</v>
      </c>
      <c r="AC24" s="16">
        <v>20</v>
      </c>
      <c r="AD24" s="17">
        <f t="shared" si="15"/>
        <v>2</v>
      </c>
      <c r="AE24" s="11"/>
      <c r="AF24" s="19" t="s">
        <v>45</v>
      </c>
      <c r="AG24" s="20">
        <v>100.37313432835822</v>
      </c>
      <c r="AH24" s="9">
        <v>1</v>
      </c>
      <c r="AI24" s="22">
        <f t="shared" si="16"/>
        <v>0.050000000000000003</v>
      </c>
      <c r="AJ24" s="23"/>
      <c r="AK24" s="19" t="s">
        <v>45</v>
      </c>
      <c r="AL24" s="26">
        <v>0.089780038904683529</v>
      </c>
      <c r="AM24" s="27">
        <v>11</v>
      </c>
      <c r="AN24" s="22">
        <f t="shared" si="18"/>
        <v>1.1000000000000001</v>
      </c>
      <c r="AO24" s="23"/>
      <c r="AP24" s="14" t="s">
        <v>45</v>
      </c>
      <c r="AQ24" s="28">
        <v>100</v>
      </c>
      <c r="AR24" s="16">
        <v>2</v>
      </c>
      <c r="AS24" s="35">
        <f t="shared" si="17"/>
        <v>0.10000000000000001</v>
      </c>
      <c r="AT24" s="36"/>
      <c r="AU24" s="19" t="s">
        <v>45</v>
      </c>
      <c r="AV24" s="30">
        <v>44.799999999999997</v>
      </c>
      <c r="AW24" s="9">
        <v>4</v>
      </c>
      <c r="AX24" s="22">
        <f t="shared" si="9"/>
        <v>0.40000000000000002</v>
      </c>
      <c r="AY24" s="31">
        <f t="shared" si="10"/>
        <v>6.5500000000000007</v>
      </c>
      <c r="AZ24" s="38">
        <v>18</v>
      </c>
    </row>
    <row r="25" ht="16.899999999999999" customHeight="1">
      <c r="A25" s="14" t="s">
        <v>46</v>
      </c>
      <c r="B25" s="33">
        <v>63.600000000000001</v>
      </c>
      <c r="C25" s="16">
        <v>11</v>
      </c>
      <c r="D25" s="17">
        <f t="shared" si="11"/>
        <v>1.1000000000000001</v>
      </c>
      <c r="E25" s="18"/>
      <c r="F25" s="19" t="s">
        <v>46</v>
      </c>
      <c r="G25" s="20">
        <v>14.800000000000004</v>
      </c>
      <c r="H25" s="21">
        <v>13</v>
      </c>
      <c r="I25" s="22">
        <f t="shared" si="12"/>
        <v>1.3</v>
      </c>
      <c r="J25" s="22"/>
      <c r="K25" s="19" t="s">
        <v>46</v>
      </c>
      <c r="L25" s="24">
        <v>62.735378211817903</v>
      </c>
      <c r="M25" s="9">
        <v>15</v>
      </c>
      <c r="N25" s="22">
        <f t="shared" si="2"/>
        <v>2.25</v>
      </c>
      <c r="O25" s="23"/>
      <c r="P25" s="19" t="s">
        <v>46</v>
      </c>
      <c r="Q25" s="24">
        <v>126.91948514247601</v>
      </c>
      <c r="R25" s="9">
        <v>12</v>
      </c>
      <c r="S25" s="22">
        <f t="shared" si="13"/>
        <v>1.7999999999999998</v>
      </c>
      <c r="T25" s="23"/>
      <c r="U25" s="23"/>
      <c r="V25" s="19" t="s">
        <v>46</v>
      </c>
      <c r="W25" s="25">
        <v>0.26927564850552016</v>
      </c>
      <c r="X25" s="16">
        <v>11</v>
      </c>
      <c r="Y25" s="17">
        <f t="shared" si="14"/>
        <v>1.1000000000000001</v>
      </c>
      <c r="Z25" s="23"/>
      <c r="AA25" s="19" t="s">
        <v>46</v>
      </c>
      <c r="AB25" s="42">
        <v>0.31415492325644018</v>
      </c>
      <c r="AC25" s="16">
        <v>6</v>
      </c>
      <c r="AD25" s="17">
        <f t="shared" si="15"/>
        <v>0.60000000000000009</v>
      </c>
      <c r="AE25" s="11"/>
      <c r="AF25" s="19" t="s">
        <v>46</v>
      </c>
      <c r="AG25" s="20">
        <v>97.790055248618785</v>
      </c>
      <c r="AH25" s="9">
        <v>0</v>
      </c>
      <c r="AI25" s="22">
        <f t="shared" si="16"/>
        <v>0</v>
      </c>
      <c r="AJ25" s="23"/>
      <c r="AK25" s="19" t="s">
        <v>46</v>
      </c>
      <c r="AL25" s="26">
        <v>0</v>
      </c>
      <c r="AM25" s="27">
        <v>0</v>
      </c>
      <c r="AN25" s="22">
        <f t="shared" si="18"/>
        <v>0</v>
      </c>
      <c r="AO25" s="23"/>
      <c r="AP25" s="14" t="s">
        <v>46</v>
      </c>
      <c r="AQ25" s="28">
        <v>100</v>
      </c>
      <c r="AR25" s="16">
        <v>2</v>
      </c>
      <c r="AS25" s="35">
        <f t="shared" si="17"/>
        <v>0.10000000000000001</v>
      </c>
      <c r="AT25" s="36"/>
      <c r="AU25" s="19" t="s">
        <v>46</v>
      </c>
      <c r="AV25" s="30">
        <v>69.040225824426798</v>
      </c>
      <c r="AW25" s="9">
        <v>15</v>
      </c>
      <c r="AX25" s="22">
        <f t="shared" si="9"/>
        <v>1.5</v>
      </c>
      <c r="AY25" s="31">
        <f t="shared" si="10"/>
        <v>9.75</v>
      </c>
      <c r="AZ25" s="38">
        <v>6</v>
      </c>
    </row>
    <row r="26" ht="16.899999999999999" customHeight="1">
      <c r="A26" s="14" t="s">
        <v>47</v>
      </c>
      <c r="B26" s="33">
        <v>53.700000000000003</v>
      </c>
      <c r="C26" s="16">
        <v>2</v>
      </c>
      <c r="D26" s="17">
        <f t="shared" si="11"/>
        <v>0.20000000000000001</v>
      </c>
      <c r="E26" s="18"/>
      <c r="F26" s="19" t="s">
        <v>47</v>
      </c>
      <c r="G26" s="20">
        <v>-6.6999999999999957</v>
      </c>
      <c r="H26" s="21">
        <v>0</v>
      </c>
      <c r="I26" s="22">
        <f t="shared" si="12"/>
        <v>0</v>
      </c>
      <c r="J26" s="22"/>
      <c r="K26" s="19" t="s">
        <v>47</v>
      </c>
      <c r="L26" s="24">
        <v>84.839430653027406</v>
      </c>
      <c r="M26" s="9">
        <v>22</v>
      </c>
      <c r="N26" s="22">
        <f t="shared" si="2"/>
        <v>3.2999999999999998</v>
      </c>
      <c r="O26" s="23"/>
      <c r="P26" s="19" t="s">
        <v>47</v>
      </c>
      <c r="Q26" s="24">
        <v>95.4741879497643</v>
      </c>
      <c r="R26" s="9">
        <v>0</v>
      </c>
      <c r="S26" s="22">
        <f t="shared" si="13"/>
        <v>0</v>
      </c>
      <c r="T26" s="23"/>
      <c r="U26" s="23"/>
      <c r="V26" s="19" t="s">
        <v>47</v>
      </c>
      <c r="W26" s="25">
        <v>0.33429163602326667</v>
      </c>
      <c r="X26" s="16">
        <v>14</v>
      </c>
      <c r="Y26" s="17">
        <f t="shared" si="14"/>
        <v>1.4000000000000001</v>
      </c>
      <c r="Z26" s="23"/>
      <c r="AA26" s="19" t="s">
        <v>47</v>
      </c>
      <c r="AB26" s="42">
        <v>0.53486661763722665</v>
      </c>
      <c r="AC26" s="16">
        <v>16</v>
      </c>
      <c r="AD26" s="17">
        <f t="shared" si="15"/>
        <v>1.6000000000000001</v>
      </c>
      <c r="AE26" s="11"/>
      <c r="AF26" s="19" t="s">
        <v>47</v>
      </c>
      <c r="AG26" s="20">
        <v>97.368421052631575</v>
      </c>
      <c r="AH26" s="9">
        <v>0</v>
      </c>
      <c r="AI26" s="22">
        <f t="shared" si="16"/>
        <v>0</v>
      </c>
      <c r="AJ26" s="23"/>
      <c r="AK26" s="19" t="s">
        <v>47</v>
      </c>
      <c r="AL26" s="26">
        <v>0.53486661763722665</v>
      </c>
      <c r="AM26" s="27">
        <v>20</v>
      </c>
      <c r="AN26" s="22">
        <f t="shared" si="18"/>
        <v>2</v>
      </c>
      <c r="AO26" s="23"/>
      <c r="AP26" s="14" t="s">
        <v>47</v>
      </c>
      <c r="AQ26" s="28">
        <v>100</v>
      </c>
      <c r="AR26" s="16">
        <v>2</v>
      </c>
      <c r="AS26" s="35">
        <f t="shared" si="17"/>
        <v>0.10000000000000001</v>
      </c>
      <c r="AT26" s="36"/>
      <c r="AU26" s="19" t="s">
        <v>47</v>
      </c>
      <c r="AV26" s="30">
        <v>71.546127331734795</v>
      </c>
      <c r="AW26" s="9">
        <v>19</v>
      </c>
      <c r="AX26" s="22">
        <f t="shared" si="9"/>
        <v>1.9000000000000001</v>
      </c>
      <c r="AY26" s="31">
        <f t="shared" si="10"/>
        <v>10.5</v>
      </c>
      <c r="AZ26" s="37">
        <v>3</v>
      </c>
    </row>
    <row r="27" ht="16.899999999999999" customHeight="1">
      <c r="A27" s="14" t="s">
        <v>48</v>
      </c>
      <c r="B27" s="33">
        <v>59.399999999999999</v>
      </c>
      <c r="C27" s="16">
        <v>6</v>
      </c>
      <c r="D27" s="17">
        <f t="shared" si="11"/>
        <v>0.60000000000000009</v>
      </c>
      <c r="E27" s="18"/>
      <c r="F27" s="19" t="s">
        <v>48</v>
      </c>
      <c r="G27" s="20">
        <v>-5.1999999999999957</v>
      </c>
      <c r="H27" s="21">
        <v>0</v>
      </c>
      <c r="I27" s="22">
        <f t="shared" si="12"/>
        <v>0</v>
      </c>
      <c r="J27" s="22"/>
      <c r="K27" s="19" t="s">
        <v>48</v>
      </c>
      <c r="L27" s="24">
        <v>75.659989090859298</v>
      </c>
      <c r="M27" s="9">
        <v>20</v>
      </c>
      <c r="N27" s="22">
        <f t="shared" si="2"/>
        <v>3</v>
      </c>
      <c r="O27" s="23"/>
      <c r="P27" s="19" t="s">
        <v>48</v>
      </c>
      <c r="Q27" s="24">
        <v>102.419607242217</v>
      </c>
      <c r="R27" s="9">
        <v>1</v>
      </c>
      <c r="S27" s="22">
        <f t="shared" si="13"/>
        <v>0.14999999999999999</v>
      </c>
      <c r="T27" s="23"/>
      <c r="U27" s="23"/>
      <c r="V27" s="19" t="s">
        <v>48</v>
      </c>
      <c r="W27" s="25">
        <v>0.16576875259013676</v>
      </c>
      <c r="X27" s="16">
        <v>8</v>
      </c>
      <c r="Y27" s="17">
        <f t="shared" si="14"/>
        <v>0.80000000000000004</v>
      </c>
      <c r="Z27" s="23"/>
      <c r="AA27" s="19" t="s">
        <v>48</v>
      </c>
      <c r="AB27" s="40">
        <v>0.24865312888520516</v>
      </c>
      <c r="AC27" s="16">
        <v>5</v>
      </c>
      <c r="AD27" s="17">
        <f t="shared" si="15"/>
        <v>0.5</v>
      </c>
      <c r="AE27" s="11"/>
      <c r="AF27" s="19" t="s">
        <v>48</v>
      </c>
      <c r="AG27" s="20">
        <v>100</v>
      </c>
      <c r="AH27" s="9">
        <v>0</v>
      </c>
      <c r="AI27" s="22">
        <f t="shared" si="16"/>
        <v>0</v>
      </c>
      <c r="AJ27" s="23"/>
      <c r="AK27" s="19" t="s">
        <v>48</v>
      </c>
      <c r="AL27" s="26">
        <v>0.082884376295068382</v>
      </c>
      <c r="AM27" s="27">
        <v>10</v>
      </c>
      <c r="AN27" s="22">
        <f t="shared" si="18"/>
        <v>1</v>
      </c>
      <c r="AO27" s="23"/>
      <c r="AP27" s="14" t="s">
        <v>48</v>
      </c>
      <c r="AQ27" s="28">
        <v>100</v>
      </c>
      <c r="AR27" s="16">
        <v>2</v>
      </c>
      <c r="AS27" s="35">
        <f t="shared" si="17"/>
        <v>0.10000000000000001</v>
      </c>
      <c r="AT27" s="36"/>
      <c r="AU27" s="19" t="s">
        <v>48</v>
      </c>
      <c r="AV27" s="30">
        <v>79.133110468421293</v>
      </c>
      <c r="AW27" s="9">
        <v>21</v>
      </c>
      <c r="AX27" s="22">
        <f t="shared" si="9"/>
        <v>2.1000000000000001</v>
      </c>
      <c r="AY27" s="31">
        <f t="shared" si="10"/>
        <v>8.25</v>
      </c>
      <c r="AZ27" s="32">
        <v>13</v>
      </c>
    </row>
    <row r="28" ht="16.899999999999999" customHeight="1">
      <c r="A28" s="52" t="s">
        <v>49</v>
      </c>
      <c r="B28" s="33">
        <v>65.099999999999994</v>
      </c>
      <c r="C28" s="16">
        <v>13</v>
      </c>
      <c r="D28" s="17">
        <f t="shared" si="11"/>
        <v>1.3</v>
      </c>
      <c r="E28" s="18"/>
      <c r="F28" s="53" t="s">
        <v>49</v>
      </c>
      <c r="G28" s="20">
        <v>3.4999999999999929</v>
      </c>
      <c r="H28" s="27">
        <v>7</v>
      </c>
      <c r="I28" s="22">
        <f t="shared" si="12"/>
        <v>0.70000000000000007</v>
      </c>
      <c r="J28" s="22"/>
      <c r="K28" s="53" t="s">
        <v>49</v>
      </c>
      <c r="L28" s="24">
        <v>20.570576761146199</v>
      </c>
      <c r="M28" s="9">
        <v>1</v>
      </c>
      <c r="N28" s="22">
        <f t="shared" ref="N28:N29" si="19">M28*0.15</f>
        <v>0.14999999999999999</v>
      </c>
      <c r="O28" s="23"/>
      <c r="P28" s="53" t="s">
        <v>49</v>
      </c>
      <c r="Q28" s="24">
        <v>107.516036746106</v>
      </c>
      <c r="R28" s="9">
        <v>7</v>
      </c>
      <c r="S28" s="22">
        <f t="shared" si="13"/>
        <v>1.05</v>
      </c>
      <c r="T28" s="23"/>
      <c r="U28" s="23"/>
      <c r="V28" s="53" t="s">
        <v>49</v>
      </c>
      <c r="W28" s="54">
        <v>0.26497304727284771</v>
      </c>
      <c r="X28" s="16">
        <v>10</v>
      </c>
      <c r="Y28" s="17">
        <f t="shared" si="14"/>
        <v>1</v>
      </c>
      <c r="Z28" s="23"/>
      <c r="AA28" s="53" t="s">
        <v>49</v>
      </c>
      <c r="AB28" s="25">
        <v>0.082804077272764912</v>
      </c>
      <c r="AC28" s="16">
        <v>1</v>
      </c>
      <c r="AD28" s="17">
        <f t="shared" si="15"/>
        <v>0.10000000000000001</v>
      </c>
      <c r="AE28" s="11"/>
      <c r="AF28" s="53" t="s">
        <v>49</v>
      </c>
      <c r="AG28" s="20">
        <v>95.052083333333343</v>
      </c>
      <c r="AH28" s="9">
        <v>0</v>
      </c>
      <c r="AI28" s="22">
        <f t="shared" si="16"/>
        <v>0</v>
      </c>
      <c r="AJ28" s="23"/>
      <c r="AK28" s="53" t="s">
        <v>49</v>
      </c>
      <c r="AL28" s="26">
        <v>0.057962854090935441</v>
      </c>
      <c r="AM28" s="27">
        <v>7</v>
      </c>
      <c r="AN28" s="22">
        <f t="shared" si="18"/>
        <v>0.70000000000000007</v>
      </c>
      <c r="AO28" s="23"/>
      <c r="AP28" s="52" t="s">
        <v>49</v>
      </c>
      <c r="AQ28" s="28">
        <v>25</v>
      </c>
      <c r="AR28" s="16">
        <v>1</v>
      </c>
      <c r="AS28" s="35">
        <f t="shared" si="17"/>
        <v>0.050000000000000003</v>
      </c>
      <c r="AT28" s="36"/>
      <c r="AU28" s="53" t="s">
        <v>49</v>
      </c>
      <c r="AV28" s="30">
        <v>33.355352230319703</v>
      </c>
      <c r="AW28" s="9">
        <v>1</v>
      </c>
      <c r="AX28" s="22">
        <f t="shared" ref="AX28:AX29" si="20">AW28*0.1</f>
        <v>0.10000000000000001</v>
      </c>
      <c r="AY28" s="31">
        <f t="shared" si="10"/>
        <v>5.1499999999999995</v>
      </c>
      <c r="AZ28" s="32">
        <v>20</v>
      </c>
    </row>
    <row r="29" ht="16.899999999999999" customHeight="1">
      <c r="A29" s="52" t="s">
        <v>50</v>
      </c>
      <c r="B29" s="33">
        <v>52.600000000000001</v>
      </c>
      <c r="C29" s="16">
        <v>1</v>
      </c>
      <c r="D29" s="17">
        <f t="shared" si="11"/>
        <v>0.10000000000000001</v>
      </c>
      <c r="E29" s="18"/>
      <c r="F29" s="53" t="s">
        <v>50</v>
      </c>
      <c r="G29" s="20">
        <v>-3.1999999999999957</v>
      </c>
      <c r="H29" s="27">
        <v>0</v>
      </c>
      <c r="I29" s="22">
        <f t="shared" si="12"/>
        <v>0</v>
      </c>
      <c r="J29" s="22"/>
      <c r="K29" s="53" t="s">
        <v>50</v>
      </c>
      <c r="L29" s="24">
        <v>24.734357237508402</v>
      </c>
      <c r="M29" s="9">
        <v>2</v>
      </c>
      <c r="N29" s="22">
        <f t="shared" si="19"/>
        <v>0.29999999999999999</v>
      </c>
      <c r="O29" s="23"/>
      <c r="P29" s="53" t="s">
        <v>50</v>
      </c>
      <c r="Q29" s="24">
        <v>106.89475790169701</v>
      </c>
      <c r="R29" s="9">
        <v>6</v>
      </c>
      <c r="S29" s="22">
        <f t="shared" si="13"/>
        <v>0.89999999999999991</v>
      </c>
      <c r="T29" s="23"/>
      <c r="U29" s="23"/>
      <c r="V29" s="53" t="s">
        <v>50</v>
      </c>
      <c r="W29" s="54">
        <v>0.2092876322855789</v>
      </c>
      <c r="X29" s="16">
        <v>9</v>
      </c>
      <c r="Y29" s="17">
        <f t="shared" si="14"/>
        <v>0.90000000000000002</v>
      </c>
      <c r="Z29" s="23"/>
      <c r="AA29" s="53" t="s">
        <v>50</v>
      </c>
      <c r="AB29" s="25">
        <v>0.51532143421260468</v>
      </c>
      <c r="AC29" s="16">
        <v>15</v>
      </c>
      <c r="AD29" s="17">
        <f t="shared" si="15"/>
        <v>1.5</v>
      </c>
      <c r="AE29" s="11"/>
      <c r="AF29" s="53" t="s">
        <v>50</v>
      </c>
      <c r="AG29" s="20">
        <v>103.98936170212767</v>
      </c>
      <c r="AH29" s="9">
        <v>7</v>
      </c>
      <c r="AI29" s="22">
        <f t="shared" si="16"/>
        <v>0.35000000000000003</v>
      </c>
      <c r="AJ29" s="23"/>
      <c r="AK29" s="53" t="s">
        <v>50</v>
      </c>
      <c r="AL29" s="26">
        <v>0.021718527878692148</v>
      </c>
      <c r="AM29" s="27">
        <v>1</v>
      </c>
      <c r="AN29" s="22">
        <f t="shared" si="18"/>
        <v>0.10000000000000001</v>
      </c>
      <c r="AO29" s="23"/>
      <c r="AP29" s="52" t="s">
        <v>50</v>
      </c>
      <c r="AQ29" s="28">
        <v>25</v>
      </c>
      <c r="AR29" s="16">
        <v>1</v>
      </c>
      <c r="AS29" s="35">
        <f t="shared" si="17"/>
        <v>0.050000000000000003</v>
      </c>
      <c r="AT29" s="36"/>
      <c r="AU29" s="53" t="s">
        <v>50</v>
      </c>
      <c r="AV29" s="30">
        <v>40.050306304060598</v>
      </c>
      <c r="AW29" s="9">
        <v>2</v>
      </c>
      <c r="AX29" s="22">
        <f t="shared" si="20"/>
        <v>0.20000000000000001</v>
      </c>
      <c r="AY29" s="31">
        <f t="shared" si="10"/>
        <v>4.3999999999999995</v>
      </c>
      <c r="AZ29" s="32">
        <v>21</v>
      </c>
    </row>
    <row r="30">
      <c r="A30" s="55"/>
      <c r="AP30" s="56"/>
    </row>
  </sheetData>
  <sortState ref="AP28:AS29">
    <sortCondition ref="AP23:AP29"/>
  </sortState>
  <mergeCells count="19">
    <mergeCell ref="A1:AZ1"/>
    <mergeCell ref="A4:A5"/>
    <mergeCell ref="B4:D4"/>
    <mergeCell ref="F4:F5"/>
    <mergeCell ref="G4:I4"/>
    <mergeCell ref="L4:N4"/>
    <mergeCell ref="Q4:S4"/>
    <mergeCell ref="V4:V5"/>
    <mergeCell ref="W4:Y4"/>
    <mergeCell ref="AA4:AA5"/>
    <mergeCell ref="AB4:AD4"/>
    <mergeCell ref="AE4:AE29"/>
    <mergeCell ref="AF4:AF5"/>
    <mergeCell ref="AG4:AI4"/>
    <mergeCell ref="AK4:AK5"/>
    <mergeCell ref="AL4:AN4"/>
    <mergeCell ref="AP4:AP5"/>
    <mergeCell ref="AQ4:AS4"/>
    <mergeCell ref="AV4:AX4"/>
  </mergeCells>
  <printOptions headings="0" gridLines="0"/>
  <pageMargins left="0.19685039370078738" right="0.19685039370078738" top="0.39370078740157477" bottom="0.39370078740157477" header="0" footer="0"/>
  <pageSetup paperSize="9" scale="94" fitToWidth="0" fitToHeight="1" pageOrder="downThenOver" orientation="landscape" usePrinterDefaults="1" blackAndWhite="0" draft="0" cellComments="none" useFirstPageNumber="0" errors="displayed" horizontalDpi="600" verticalDpi="600" copies="1"/>
  <headerFooter>
    <oddFooter>&amp;C&amp;"Tahoma"&amp;8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economy36 (Михайлова С.А.)</dc:creator>
  <cp:lastModifiedBy>economy40@cap.ru</cp:lastModifiedBy>
  <cp:revision>13</cp:revision>
  <dcterms:created xsi:type="dcterms:W3CDTF">2015-05-14T15:28:27Z</dcterms:created>
  <dcterms:modified xsi:type="dcterms:W3CDTF">2025-04-14T06:29:34Z</dcterms:modified>
</cp:coreProperties>
</file>