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15" windowWidth="15360" windowHeight="1185" activeTab="0"/>
  </bookViews>
  <sheets>
    <sheet name="Оперативная" sheetId="1" r:id="rId1"/>
  </sheets>
  <definedNames>
    <definedName name="А2">#REF!</definedName>
    <definedName name="_xlnm.Print_Area" localSheetId="0">'Оперативная'!$A$2:$AK$264</definedName>
  </definedNames>
  <calcPr fullCalcOnLoad="1"/>
</workbook>
</file>

<file path=xl/sharedStrings.xml><?xml version="1.0" encoding="utf-8"?>
<sst xmlns="http://schemas.openxmlformats.org/spreadsheetml/2006/main" count="276" uniqueCount="226">
  <si>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</si>
  <si>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</si>
  <si>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</si>
  <si>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</si>
  <si>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</si>
  <si>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</si>
  <si>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</si>
  <si>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</si>
  <si>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</si>
  <si>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</si>
  <si>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</si>
  <si>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</si>
  <si>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</si>
  <si>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</si>
  <si>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</si>
  <si>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</si>
  <si>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</si>
  <si>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</si>
  <si>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</si>
  <si>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</si>
  <si>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</si>
  <si>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</si>
  <si>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</si>
  <si>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</si>
  <si>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</si>
  <si>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</si>
  <si>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</si>
  <si>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</si>
  <si>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</si>
  <si>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</si>
  <si>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</si>
  <si>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</si>
  <si>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</si>
  <si>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</si>
  <si>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</si>
  <si>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</si>
  <si>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</si>
  <si>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</si>
  <si>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</si>
  <si>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</si>
  <si>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</si>
  <si>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</si>
  <si>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</si>
  <si>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</si>
  <si>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</si>
  <si>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</si>
  <si>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</si>
  <si>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</si>
  <si>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t xml:space="preserve">         кукуруза на зерно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</si>
  <si>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</si>
  <si>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</si>
  <si>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</si>
  <si>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</si>
  <si>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</si>
  <si>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</si>
  <si>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</si>
  <si>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</si>
  <si>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</si>
  <si>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</si>
  <si>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</si>
  <si>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</si>
  <si>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</si>
  <si>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</si>
  <si>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</si>
  <si>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</si>
  <si>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</si>
  <si>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</si>
  <si>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</si>
  <si>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</si>
  <si>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</si>
  <si>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</si>
  <si>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</si>
  <si>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</si>
  <si>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</si>
  <si>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</si>
  <si>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</si>
  <si>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</si>
  <si>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</si>
  <si>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</si>
  <si>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</si>
  <si>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</si>
  <si>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</si>
  <si>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</si>
  <si>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</si>
  <si>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</si>
  <si>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</si>
  <si>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</si>
  <si>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</si>
  <si>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</si>
  <si>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</si>
  <si>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</si>
  <si>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</si>
  <si>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</si>
  <si>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</si>
  <si>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</si>
  <si>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</si>
  <si>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</si>
  <si>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</si>
  <si>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</si>
  <si>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</si>
  <si>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</si>
  <si>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</si>
  <si>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</si>
  <si>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</si>
  <si>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</si>
  <si>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</si>
  <si>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</si>
  <si>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</si>
  <si>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</si>
  <si>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</si>
  <si>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</si>
  <si>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</si>
  <si>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</si>
  <si>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</si>
  <si>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</si>
  <si>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</si>
  <si>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</si>
  <si>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</si>
  <si>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</si>
  <si>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</si>
  <si>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</si>
  <si>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</si>
  <si>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</si>
  <si>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</si>
  <si>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</si>
  <si>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</si>
  <si>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</si>
  <si>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</si>
  <si>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</si>
  <si>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</si>
  <si>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</si>
  <si>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</si>
  <si>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</si>
  <si>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</si>
  <si>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</si>
  <si>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</si>
  <si>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</si>
  <si>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</si>
  <si>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</si>
  <si>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</si>
  <si>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</si>
  <si>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</si>
  <si>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</si>
  <si>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</si>
  <si>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</si>
  <si>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</si>
  <si>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</si>
  <si>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</si>
  <si>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</si>
  <si>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% к  уборочной площади (без кукурузы на зерно)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</si>
  <si>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</si>
  <si>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</si>
  <si>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</si>
  <si>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</si>
  <si>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</si>
  <si>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</si>
  <si>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</si>
  <si>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</si>
  <si>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</si>
  <si>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</si>
  <si>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</si>
  <si>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</si>
  <si>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</si>
  <si>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</si>
  <si>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</si>
  <si>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</si>
  <si>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</si>
  <si>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</si>
  <si>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</si>
  <si>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</si>
  <si>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</si>
  <si>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</si>
  <si>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</si>
  <si>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</si>
  <si>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</si>
  <si>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</si>
  <si>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</si>
  <si>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</si>
  <si>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</si>
  <si>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</si>
  <si>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</si>
  <si>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</si>
  <si>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</si>
  <si>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</si>
  <si>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</si>
  <si>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</si>
  <si>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</si>
  <si>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Григнорьев А.В.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</si>
  <si>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</si>
  <si>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</si>
  <si>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</si>
  <si>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</si>
  <si>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</si>
  <si>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</si>
  <si>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</si>
  <si>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</si>
  <si>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</t>
  </si>
  <si>
    <t>Наличие минеральных удобрений, тонн ф.в. (ФГБУ ГЦАС "Чувашский")</t>
  </si>
  <si>
    <t>КФХ Баринов Г.П.</t>
  </si>
  <si>
    <t>Посеяно технических культур</t>
  </si>
  <si>
    <t>Сохранившаяся площадь озимых, га</t>
  </si>
  <si>
    <t>ООО "Смак Агро"</t>
  </si>
  <si>
    <t>ООО "Агрофирма "Ольдеевская"</t>
  </si>
  <si>
    <t xml:space="preserve">КФХ Алексеев П.В. </t>
  </si>
  <si>
    <t>КФХ Афанасьев А.М.</t>
  </si>
  <si>
    <t>Площадь многолетних трав всего,  га (4-сх 2018)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</si>
  <si>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</si>
  <si>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</si>
  <si>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</si>
  <si>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</si>
  <si>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</si>
  <si>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</si>
  <si>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</si>
  <si>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</si>
  <si>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</si>
  <si>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Ермолоаев Д.В.</t>
  </si>
  <si>
    <t>КФХ Галошев В.Н.</t>
  </si>
  <si>
    <t>КФХ Алексеев Ю.М.</t>
  </si>
  <si>
    <t>Кузнецов А.Н.</t>
  </si>
  <si>
    <t>КФХ Васильев Н.В.</t>
  </si>
  <si>
    <t>КФХ Архипов Л.А.</t>
  </si>
  <si>
    <t>ИП Архипов Н.Л.</t>
  </si>
  <si>
    <t>ИП Волков Н.И.</t>
  </si>
  <si>
    <t>Прочие (Т+П+М+Д+С)</t>
  </si>
  <si>
    <t>Всего период 2024 г.</t>
  </si>
  <si>
    <t>Информация о сельскохозяйственных работах по состоянию на 07 мая 2024 г. (СХО и КФХ)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</si>
</sst>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7"/>
      <color indexed="10"/>
      <name val="Times New Roman"/>
      <family val="1"/>
    </font>
    <font>
      <sz val="13"/>
      <color indexed="10"/>
      <name val="Times New Roman"/>
      <family val="1"/>
    </font>
    <font>
      <b/>
      <i/>
      <sz val="17"/>
      <color indexed="10"/>
      <name val="Times New Roman"/>
      <family val="1"/>
    </font>
    <font>
      <b/>
      <sz val="17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  <font>
      <sz val="17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7"/>
      <color rgb="FFFF0000"/>
      <name val="Times New Roman"/>
      <family val="1"/>
    </font>
    <font>
      <b/>
      <sz val="17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6" fillId="0" borderId="11" xfId="0" applyNumberFormat="1" applyFont="1" applyFill="1" applyBorder="1" applyAlignment="1">
      <alignment horizontal="center" vertical="center" wrapText="1"/>
    </xf>
    <xf numFmtId="173" fontId="56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10" fillId="35" borderId="13" xfId="0" applyFont="1" applyFill="1" applyBorder="1" applyAlignment="1">
      <alignment horizontal="center" textRotation="90" wrapText="1"/>
    </xf>
    <xf numFmtId="3" fontId="4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9" fontId="6" fillId="35" borderId="13" xfId="56" applyNumberFormat="1" applyFont="1" applyFill="1" applyBorder="1" applyAlignment="1">
      <alignment horizontal="center" vertical="center" wrapText="1"/>
    </xf>
    <xf numFmtId="1" fontId="4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 wrapText="1"/>
    </xf>
    <xf numFmtId="173" fontId="56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2" fontId="6" fillId="35" borderId="13" xfId="56" applyNumberFormat="1" applyFont="1" applyFill="1" applyBorder="1" applyAlignment="1">
      <alignment horizontal="center" vertical="center" wrapText="1"/>
    </xf>
    <xf numFmtId="9" fontId="4" fillId="0" borderId="13" xfId="56" applyFont="1" applyFill="1" applyBorder="1" applyAlignment="1">
      <alignment horizontal="center" vertical="center" wrapText="1"/>
    </xf>
    <xf numFmtId="0" fontId="4" fillId="0" borderId="13" xfId="56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1" fontId="5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textRotation="90"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57" fillId="0" borderId="11" xfId="56" applyNumberFormat="1" applyFont="1" applyFill="1" applyBorder="1" applyAlignment="1">
      <alignment horizontal="center" vertical="center"/>
    </xf>
    <xf numFmtId="3" fontId="57" fillId="0" borderId="11" xfId="0" applyNumberFormat="1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 wrapText="1"/>
    </xf>
    <xf numFmtId="3" fontId="57" fillId="35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/>
    </xf>
    <xf numFmtId="173" fontId="57" fillId="0" borderId="11" xfId="0" applyNumberFormat="1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horizontal="center" vertical="center" wrapText="1"/>
    </xf>
    <xf numFmtId="173" fontId="60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/>
    </xf>
    <xf numFmtId="0" fontId="62" fillId="35" borderId="11" xfId="0" applyFont="1" applyFill="1" applyBorder="1" applyAlignment="1">
      <alignment horizontal="center" textRotation="90" wrapText="1"/>
    </xf>
    <xf numFmtId="0" fontId="11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P264"/>
  <sheetViews>
    <sheetView tabSelected="1" view="pageBreakPreview" zoomScale="50" zoomScaleNormal="70" zoomScaleSheetLayoutView="50" zoomScalePageLayoutView="82" workbookViewId="0" topLeftCell="A1">
      <pane xSplit="4" ySplit="5" topLeftCell="E2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" sqref="E1:AK16384"/>
    </sheetView>
  </sheetViews>
  <sheetFormatPr defaultColWidth="9.00390625" defaultRowHeight="12.75" outlineLevelRow="1"/>
  <cols>
    <col min="1" max="1" width="65.25390625" style="4" customWidth="1"/>
    <col min="2" max="2" width="14.375" style="8" hidden="1" customWidth="1"/>
    <col min="3" max="3" width="14.375" style="3" customWidth="1"/>
    <col min="4" max="4" width="0.12890625" style="3" customWidth="1"/>
    <col min="5" max="19" width="12.75390625" style="23" hidden="1" customWidth="1"/>
    <col min="20" max="22" width="12.75390625" style="73" hidden="1" customWidth="1"/>
    <col min="23" max="26" width="12.75390625" style="23" hidden="1" customWidth="1"/>
    <col min="27" max="28" width="10.875" style="23" hidden="1" customWidth="1"/>
    <col min="29" max="29" width="11.875" style="23" hidden="1" customWidth="1"/>
    <col min="30" max="30" width="12.75390625" style="23" hidden="1" customWidth="1"/>
    <col min="31" max="34" width="9.125" style="23" hidden="1" customWidth="1"/>
    <col min="35" max="35" width="7.125" style="23" hidden="1" customWidth="1"/>
    <col min="36" max="37" width="9.125" style="23" hidden="1" customWidth="1"/>
    <col min="38" max="42" width="9.125" style="23" customWidth="1"/>
    <col min="43" max="16384" width="9.125" style="1" customWidth="1"/>
  </cols>
  <sheetData>
    <row r="1" spans="1:4" ht="16.5" hidden="1">
      <c r="A1" s="23"/>
      <c r="C1" s="8"/>
      <c r="D1" s="8"/>
    </row>
    <row r="2" spans="1:42" s="72" customFormat="1" ht="75.75" customHeight="1">
      <c r="A2" s="174" t="s">
        <v>225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71"/>
      <c r="AF2" s="71"/>
      <c r="AG2" s="71"/>
      <c r="AH2" s="71"/>
      <c r="AI2" s="153"/>
      <c r="AJ2" s="153"/>
      <c r="AK2" s="153"/>
      <c r="AL2" s="71"/>
      <c r="AM2" s="71"/>
      <c r="AN2" s="71"/>
      <c r="AO2" s="71"/>
      <c r="AP2" s="71"/>
    </row>
    <row r="3" spans="1:42" s="2" customFormat="1" ht="0.75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74"/>
      <c r="U3" s="74"/>
      <c r="V3" s="74"/>
      <c r="W3" s="12"/>
      <c r="X3" s="12"/>
      <c r="Y3" s="12"/>
      <c r="Z3" s="12"/>
      <c r="AA3" s="12"/>
      <c r="AB3" s="12"/>
      <c r="AC3" s="12"/>
      <c r="AD3" s="12"/>
      <c r="AE3" s="24"/>
      <c r="AF3" s="24"/>
      <c r="AG3" s="24"/>
      <c r="AH3" s="24"/>
      <c r="AI3" s="154"/>
      <c r="AJ3" s="154"/>
      <c r="AK3" s="154"/>
      <c r="AL3" s="24"/>
      <c r="AM3" s="24"/>
      <c r="AN3" s="24"/>
      <c r="AO3" s="24"/>
      <c r="AP3" s="24"/>
    </row>
    <row r="4" spans="1:37" s="8" customFormat="1" ht="17.25" customHeight="1">
      <c r="A4" s="173" t="s">
        <v>0</v>
      </c>
      <c r="B4" s="170" t="s">
        <v>178</v>
      </c>
      <c r="C4" s="170" t="s">
        <v>224</v>
      </c>
      <c r="D4" s="170" t="s">
        <v>47</v>
      </c>
      <c r="E4" s="175" t="s">
        <v>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I4" s="56"/>
      <c r="AJ4" s="56"/>
      <c r="AK4" s="56"/>
    </row>
    <row r="5" spans="1:37" s="8" customFormat="1" ht="140.25" customHeight="1">
      <c r="A5" s="173"/>
      <c r="B5" s="170"/>
      <c r="C5" s="170"/>
      <c r="D5" s="170"/>
      <c r="E5" s="103" t="s">
        <v>201</v>
      </c>
      <c r="F5" s="103" t="s">
        <v>202</v>
      </c>
      <c r="G5" s="103" t="s">
        <v>210</v>
      </c>
      <c r="H5" s="103" t="s">
        <v>182</v>
      </c>
      <c r="I5" s="103" t="s">
        <v>183</v>
      </c>
      <c r="J5" s="103" t="s">
        <v>207</v>
      </c>
      <c r="K5" s="103" t="s">
        <v>211</v>
      </c>
      <c r="L5" s="103" t="s">
        <v>203</v>
      </c>
      <c r="M5" s="103" t="s">
        <v>212</v>
      </c>
      <c r="N5" s="103" t="s">
        <v>208</v>
      </c>
      <c r="O5" s="103" t="s">
        <v>198</v>
      </c>
      <c r="P5" s="103" t="s">
        <v>184</v>
      </c>
      <c r="Q5" s="103" t="s">
        <v>216</v>
      </c>
      <c r="R5" s="103" t="s">
        <v>209</v>
      </c>
      <c r="S5" s="168" t="s">
        <v>187</v>
      </c>
      <c r="T5" s="103" t="s">
        <v>188</v>
      </c>
      <c r="U5" s="103" t="s">
        <v>189</v>
      </c>
      <c r="V5" s="103" t="s">
        <v>190</v>
      </c>
      <c r="W5" s="103" t="s">
        <v>185</v>
      </c>
      <c r="X5" s="103" t="s">
        <v>191</v>
      </c>
      <c r="Y5" s="168" t="s">
        <v>186</v>
      </c>
      <c r="Z5" s="168" t="s">
        <v>192</v>
      </c>
      <c r="AA5" s="103" t="s">
        <v>213</v>
      </c>
      <c r="AB5" s="104" t="s">
        <v>221</v>
      </c>
      <c r="AC5" s="104" t="s">
        <v>222</v>
      </c>
      <c r="AD5" s="104" t="s">
        <v>223</v>
      </c>
      <c r="AE5" s="103" t="s">
        <v>220</v>
      </c>
      <c r="AF5" s="168" t="s">
        <v>204</v>
      </c>
      <c r="AG5" s="103" t="s">
        <v>214</v>
      </c>
      <c r="AH5" s="138" t="s">
        <v>215</v>
      </c>
      <c r="AI5" s="155" t="s">
        <v>217</v>
      </c>
      <c r="AJ5" s="155" t="s">
        <v>218</v>
      </c>
      <c r="AK5" s="155" t="s">
        <v>219</v>
      </c>
    </row>
    <row r="6" spans="1:37" s="8" customFormat="1" ht="4.5" customHeight="1">
      <c r="A6" s="6" t="s">
        <v>43</v>
      </c>
      <c r="B6" s="46"/>
      <c r="C6" s="46">
        <f>SUM(E6:AD6)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/>
      <c r="P6" s="14">
        <v>20</v>
      </c>
      <c r="Q6" s="14">
        <v>15</v>
      </c>
      <c r="R6" s="14">
        <v>0</v>
      </c>
      <c r="S6" s="14">
        <v>0</v>
      </c>
      <c r="T6" s="79">
        <v>0</v>
      </c>
      <c r="U6" s="79">
        <v>0</v>
      </c>
      <c r="V6" s="79">
        <v>20</v>
      </c>
      <c r="W6" s="14">
        <v>0</v>
      </c>
      <c r="X6" s="14">
        <v>0</v>
      </c>
      <c r="Y6" s="14">
        <v>250</v>
      </c>
      <c r="Z6" s="14">
        <v>60</v>
      </c>
      <c r="AA6" s="14">
        <v>15</v>
      </c>
      <c r="AB6" s="14"/>
      <c r="AC6" s="14"/>
      <c r="AD6" s="14"/>
      <c r="AE6" s="14">
        <v>15</v>
      </c>
      <c r="AF6" s="14">
        <v>15</v>
      </c>
      <c r="AG6" s="14">
        <v>15</v>
      </c>
      <c r="AH6" s="139">
        <v>15</v>
      </c>
      <c r="AI6" s="56"/>
      <c r="AJ6" s="56"/>
      <c r="AK6" s="56"/>
    </row>
    <row r="7" spans="1:37" s="13" customFormat="1" ht="48.75" customHeight="1" hidden="1">
      <c r="A7" s="6" t="s">
        <v>152</v>
      </c>
      <c r="B7" s="46"/>
      <c r="C7" s="46">
        <f>SUM(E7:AD7)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/>
      <c r="P7" s="14">
        <v>20</v>
      </c>
      <c r="Q7" s="14">
        <v>15</v>
      </c>
      <c r="R7" s="14">
        <v>0</v>
      </c>
      <c r="S7" s="14">
        <v>0</v>
      </c>
      <c r="T7" s="79">
        <v>0</v>
      </c>
      <c r="U7" s="79">
        <v>0</v>
      </c>
      <c r="V7" s="79">
        <v>20</v>
      </c>
      <c r="W7" s="14">
        <v>0</v>
      </c>
      <c r="X7" s="14">
        <v>0</v>
      </c>
      <c r="Y7" s="14">
        <v>312</v>
      </c>
      <c r="Z7" s="14">
        <v>68</v>
      </c>
      <c r="AA7" s="14">
        <v>52</v>
      </c>
      <c r="AB7" s="14"/>
      <c r="AC7" s="14"/>
      <c r="AD7" s="14"/>
      <c r="AE7" s="14">
        <v>52</v>
      </c>
      <c r="AF7" s="14">
        <v>52</v>
      </c>
      <c r="AG7" s="14">
        <v>52</v>
      </c>
      <c r="AH7" s="139">
        <v>52</v>
      </c>
      <c r="AI7" s="156"/>
      <c r="AJ7" s="156"/>
      <c r="AK7" s="156"/>
    </row>
    <row r="8" spans="1:37" s="13" customFormat="1" ht="49.5" customHeight="1" hidden="1">
      <c r="A8" s="26" t="s">
        <v>27</v>
      </c>
      <c r="B8" s="20" t="e">
        <f aca="true" t="shared" si="0" ref="B8:AD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/>
      <c r="P8" s="66">
        <f t="shared" si="0"/>
        <v>1</v>
      </c>
      <c r="Q8" s="66">
        <f t="shared" si="0"/>
        <v>1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 t="e">
        <f t="shared" si="0"/>
        <v>#DIV/0!</v>
      </c>
      <c r="V8" s="66">
        <f t="shared" si="0"/>
        <v>1</v>
      </c>
      <c r="W8" s="66" t="e">
        <f t="shared" si="0"/>
        <v>#DIV/0!</v>
      </c>
      <c r="X8" s="66" t="e">
        <f t="shared" si="0"/>
        <v>#DIV/0!</v>
      </c>
      <c r="Y8" s="66">
        <f t="shared" si="0"/>
        <v>1.248</v>
      </c>
      <c r="Z8" s="66">
        <f t="shared" si="0"/>
        <v>1.1333333333333333</v>
      </c>
      <c r="AA8" s="66">
        <f t="shared" si="0"/>
        <v>3.466666666666667</v>
      </c>
      <c r="AB8" s="66" t="e">
        <f t="shared" si="0"/>
        <v>#DIV/0!</v>
      </c>
      <c r="AC8" s="66" t="e">
        <f t="shared" si="0"/>
        <v>#DIV/0!</v>
      </c>
      <c r="AD8" s="66" t="e">
        <f t="shared" si="0"/>
        <v>#DIV/0!</v>
      </c>
      <c r="AE8" s="66">
        <f>AE7/AE6</f>
        <v>3.466666666666667</v>
      </c>
      <c r="AF8" s="66">
        <f>AF7/AF6</f>
        <v>3.466666666666667</v>
      </c>
      <c r="AG8" s="66">
        <f>AG7/AG6</f>
        <v>3.466666666666667</v>
      </c>
      <c r="AH8" s="140">
        <f>AH7/AH6</f>
        <v>3.466666666666667</v>
      </c>
      <c r="AI8" s="156"/>
      <c r="AJ8" s="156"/>
      <c r="AK8" s="156"/>
    </row>
    <row r="9" spans="1:37" s="13" customFormat="1" ht="52.5" customHeight="1" hidden="1">
      <c r="A9" s="6" t="s">
        <v>181</v>
      </c>
      <c r="B9" s="46"/>
      <c r="C9" s="46">
        <f>SUM(E9:AD9)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/>
      <c r="P9" s="14">
        <v>0</v>
      </c>
      <c r="Q9" s="14">
        <v>15</v>
      </c>
      <c r="R9" s="14">
        <v>0</v>
      </c>
      <c r="S9" s="14">
        <v>0</v>
      </c>
      <c r="T9" s="14">
        <v>0</v>
      </c>
      <c r="U9" s="14">
        <v>0</v>
      </c>
      <c r="V9" s="79">
        <v>20</v>
      </c>
      <c r="W9" s="14">
        <v>0</v>
      </c>
      <c r="X9" s="14">
        <v>0</v>
      </c>
      <c r="Y9" s="14">
        <v>312</v>
      </c>
      <c r="Z9" s="14">
        <v>60</v>
      </c>
      <c r="AA9" s="14">
        <v>0</v>
      </c>
      <c r="AB9" s="14"/>
      <c r="AC9" s="14"/>
      <c r="AD9" s="14"/>
      <c r="AE9" s="14">
        <v>0</v>
      </c>
      <c r="AF9" s="14">
        <v>0</v>
      </c>
      <c r="AG9" s="14">
        <v>0</v>
      </c>
      <c r="AH9" s="139">
        <v>0</v>
      </c>
      <c r="AI9" s="156"/>
      <c r="AJ9" s="156"/>
      <c r="AK9" s="156"/>
    </row>
    <row r="10" spans="1:37" s="98" customFormat="1" ht="48.75" customHeight="1" hidden="1">
      <c r="A10" s="97" t="s">
        <v>29</v>
      </c>
      <c r="B10" s="105"/>
      <c r="C10" s="105">
        <f>C9/C7</f>
        <v>0.8796296296296297</v>
      </c>
      <c r="D10" s="106" t="e">
        <f>D9/D7</f>
        <v>#DIV/0!</v>
      </c>
      <c r="E10" s="77">
        <f>E9/E7</f>
        <v>1</v>
      </c>
      <c r="F10" s="77" t="e">
        <f aca="true" t="shared" si="1" ref="F10:AD10">F9/F7</f>
        <v>#DIV/0!</v>
      </c>
      <c r="G10" s="77">
        <f t="shared" si="1"/>
        <v>0</v>
      </c>
      <c r="H10" s="77">
        <f t="shared" si="1"/>
        <v>1</v>
      </c>
      <c r="I10" s="77" t="e">
        <f t="shared" si="1"/>
        <v>#DIV/0!</v>
      </c>
      <c r="J10" s="77">
        <f t="shared" si="1"/>
        <v>1</v>
      </c>
      <c r="K10" s="77">
        <f t="shared" si="1"/>
        <v>1</v>
      </c>
      <c r="L10" s="77" t="e">
        <f t="shared" si="1"/>
        <v>#DIV/0!</v>
      </c>
      <c r="M10" s="77"/>
      <c r="N10" s="77"/>
      <c r="O10" s="77"/>
      <c r="P10" s="77">
        <f t="shared" si="1"/>
        <v>0</v>
      </c>
      <c r="Q10" s="77">
        <f t="shared" si="1"/>
        <v>1</v>
      </c>
      <c r="R10" s="77" t="e">
        <f t="shared" si="1"/>
        <v>#DIV/0!</v>
      </c>
      <c r="S10" s="77" t="e">
        <f t="shared" si="1"/>
        <v>#DIV/0!</v>
      </c>
      <c r="T10" s="77" t="e">
        <f t="shared" si="1"/>
        <v>#DIV/0!</v>
      </c>
      <c r="U10" s="77" t="e">
        <f t="shared" si="1"/>
        <v>#DIV/0!</v>
      </c>
      <c r="V10" s="77">
        <f t="shared" si="1"/>
        <v>1</v>
      </c>
      <c r="W10" s="77" t="e">
        <f t="shared" si="1"/>
        <v>#DIV/0!</v>
      </c>
      <c r="X10" s="77" t="e">
        <f t="shared" si="1"/>
        <v>#DIV/0!</v>
      </c>
      <c r="Y10" s="77">
        <f t="shared" si="1"/>
        <v>1</v>
      </c>
      <c r="Z10" s="77">
        <f t="shared" si="1"/>
        <v>0.8823529411764706</v>
      </c>
      <c r="AA10" s="77">
        <f t="shared" si="1"/>
        <v>0</v>
      </c>
      <c r="AB10" s="77" t="e">
        <f t="shared" si="1"/>
        <v>#DIV/0!</v>
      </c>
      <c r="AC10" s="77" t="e">
        <f t="shared" si="1"/>
        <v>#DIV/0!</v>
      </c>
      <c r="AD10" s="77" t="e">
        <f t="shared" si="1"/>
        <v>#DIV/0!</v>
      </c>
      <c r="AE10" s="77">
        <f>AE9/AE7</f>
        <v>0</v>
      </c>
      <c r="AF10" s="77">
        <f>AF9/AF7</f>
        <v>0</v>
      </c>
      <c r="AG10" s="77">
        <f>AG9/AG7</f>
        <v>0</v>
      </c>
      <c r="AH10" s="141">
        <f>AH9/AH7</f>
        <v>0</v>
      </c>
      <c r="AI10" s="157"/>
      <c r="AJ10" s="157"/>
      <c r="AK10" s="157"/>
    </row>
    <row r="11" spans="1:37" s="13" customFormat="1" ht="39" customHeight="1">
      <c r="A11" s="26" t="s">
        <v>6</v>
      </c>
      <c r="B11" s="46"/>
      <c r="C11" s="46">
        <f>SUM(E11:AD11)</f>
        <v>368</v>
      </c>
      <c r="D11" s="25" t="e">
        <f>C11/B11</f>
        <v>#DIV/0!</v>
      </c>
      <c r="E11" s="107">
        <v>60</v>
      </c>
      <c r="F11" s="107">
        <v>72</v>
      </c>
      <c r="G11" s="107">
        <v>0</v>
      </c>
      <c r="H11" s="107">
        <v>60</v>
      </c>
      <c r="I11" s="107">
        <v>30</v>
      </c>
      <c r="J11" s="107">
        <v>0</v>
      </c>
      <c r="K11" s="107">
        <v>0</v>
      </c>
      <c r="L11" s="107">
        <v>0</v>
      </c>
      <c r="M11" s="107"/>
      <c r="N11" s="107"/>
      <c r="O11" s="107"/>
      <c r="P11" s="107"/>
      <c r="Q11" s="107">
        <v>0</v>
      </c>
      <c r="R11" s="107">
        <v>20</v>
      </c>
      <c r="S11" s="107">
        <v>20</v>
      </c>
      <c r="T11" s="108"/>
      <c r="U11" s="108"/>
      <c r="V11" s="108">
        <v>16</v>
      </c>
      <c r="W11" s="107"/>
      <c r="X11" s="107"/>
      <c r="Y11" s="107">
        <v>30</v>
      </c>
      <c r="Z11" s="107">
        <v>60</v>
      </c>
      <c r="AA11" s="107"/>
      <c r="AB11" s="107"/>
      <c r="AC11" s="107"/>
      <c r="AD11" s="107"/>
      <c r="AE11" s="107"/>
      <c r="AF11" s="107"/>
      <c r="AG11" s="107"/>
      <c r="AH11" s="142"/>
      <c r="AI11" s="156"/>
      <c r="AJ11" s="156"/>
      <c r="AK11" s="156"/>
    </row>
    <row r="12" spans="1:37" s="13" customFormat="1" ht="59.25" customHeight="1" hidden="1">
      <c r="A12" s="26" t="s">
        <v>12</v>
      </c>
      <c r="B12" s="25"/>
      <c r="C12" s="25">
        <f>C11/C7</f>
        <v>0.34074074074074073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78"/>
      <c r="U12" s="78"/>
      <c r="V12" s="7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43"/>
      <c r="AI12" s="156"/>
      <c r="AJ12" s="156"/>
      <c r="AK12" s="156"/>
    </row>
    <row r="13" spans="1:37" s="13" customFormat="1" ht="59.25" customHeight="1" hidden="1">
      <c r="A13" s="6" t="s">
        <v>7</v>
      </c>
      <c r="B13" s="46">
        <v>0</v>
      </c>
      <c r="C13" s="46">
        <f>SUM(E13:AD13)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79"/>
      <c r="U13" s="79"/>
      <c r="V13" s="79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39"/>
      <c r="AI13" s="156"/>
      <c r="AJ13" s="156"/>
      <c r="AK13" s="156"/>
    </row>
    <row r="14" spans="1:37" s="13" customFormat="1" ht="42" customHeight="1">
      <c r="A14" s="26" t="s">
        <v>56</v>
      </c>
      <c r="B14" s="46"/>
      <c r="C14" s="46">
        <f>SUM(E14:AD14)</f>
        <v>0</v>
      </c>
      <c r="D14" s="25" t="e">
        <f>C14/B14</f>
        <v>#DIV/0!</v>
      </c>
      <c r="E14" s="14"/>
      <c r="F14" s="14"/>
      <c r="G14" s="14"/>
      <c r="H14" s="14">
        <v>0</v>
      </c>
      <c r="I14" s="14"/>
      <c r="J14" s="14"/>
      <c r="K14" s="14"/>
      <c r="L14" s="14">
        <v>0</v>
      </c>
      <c r="M14" s="14"/>
      <c r="N14" s="14"/>
      <c r="O14" s="14"/>
      <c r="P14" s="14"/>
      <c r="Q14" s="14"/>
      <c r="R14" s="14"/>
      <c r="S14" s="14"/>
      <c r="T14" s="14">
        <v>0</v>
      </c>
      <c r="U14" s="79"/>
      <c r="V14" s="79">
        <v>0</v>
      </c>
      <c r="W14" s="14"/>
      <c r="X14" s="14"/>
      <c r="Y14" s="14"/>
      <c r="Z14" s="14">
        <v>0</v>
      </c>
      <c r="AA14" s="14"/>
      <c r="AB14" s="14"/>
      <c r="AC14" s="14"/>
      <c r="AD14" s="14"/>
      <c r="AE14" s="14"/>
      <c r="AF14" s="14"/>
      <c r="AG14" s="14"/>
      <c r="AH14" s="139"/>
      <c r="AI14" s="156"/>
      <c r="AJ14" s="156"/>
      <c r="AK14" s="156"/>
    </row>
    <row r="15" spans="1:37" s="13" customFormat="1" ht="24" customHeight="1" hidden="1">
      <c r="A15" s="26" t="s">
        <v>11</v>
      </c>
      <c r="B15" s="109"/>
      <c r="C15" s="46" t="e">
        <f>SUM(E15:AD15)</f>
        <v>#DIV/0!</v>
      </c>
      <c r="D15" s="109" t="e">
        <f aca="true" t="shared" si="2" ref="D15:AD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/>
      <c r="P15" s="21" t="e">
        <f t="shared" si="2"/>
        <v>#DIV/0!</v>
      </c>
      <c r="Q15" s="21"/>
      <c r="R15" s="21"/>
      <c r="S15" s="21"/>
      <c r="T15" s="78" t="e">
        <f t="shared" si="2"/>
        <v>#DIV/0!</v>
      </c>
      <c r="U15" s="78"/>
      <c r="V15" s="78"/>
      <c r="W15" s="21" t="e">
        <f t="shared" si="2"/>
        <v>#DIV/0!</v>
      </c>
      <c r="X15" s="21"/>
      <c r="Y15" s="21" t="e">
        <f t="shared" si="2"/>
        <v>#DIV/0!</v>
      </c>
      <c r="Z15" s="21" t="e">
        <f t="shared" si="2"/>
        <v>#DIV/0!</v>
      </c>
      <c r="AA15" s="21" t="e">
        <f t="shared" si="2"/>
        <v>#DIV/0!</v>
      </c>
      <c r="AB15" s="21" t="e">
        <f t="shared" si="2"/>
        <v>#DIV/0!</v>
      </c>
      <c r="AC15" s="21" t="e">
        <f t="shared" si="2"/>
        <v>#DIV/0!</v>
      </c>
      <c r="AD15" s="21" t="e">
        <f t="shared" si="2"/>
        <v>#DIV/0!</v>
      </c>
      <c r="AE15" s="21" t="e">
        <f>AE14/AE13</f>
        <v>#DIV/0!</v>
      </c>
      <c r="AF15" s="21" t="e">
        <f>AF14/AF13</f>
        <v>#DIV/0!</v>
      </c>
      <c r="AG15" s="21" t="e">
        <f>AG14/AG13</f>
        <v>#DIV/0!</v>
      </c>
      <c r="AH15" s="143" t="e">
        <f>AH14/AH13</f>
        <v>#DIV/0!</v>
      </c>
      <c r="AI15" s="156"/>
      <c r="AJ15" s="156"/>
      <c r="AK15" s="156"/>
    </row>
    <row r="16" spans="1:37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79"/>
      <c r="U16" s="79"/>
      <c r="V16" s="79"/>
      <c r="W16" s="14"/>
      <c r="X16" s="14"/>
      <c r="Y16" s="14" t="s">
        <v>196</v>
      </c>
      <c r="Z16" s="14"/>
      <c r="AA16" s="14"/>
      <c r="AB16" s="14"/>
      <c r="AC16" s="14"/>
      <c r="AD16" s="14"/>
      <c r="AE16" s="14"/>
      <c r="AF16" s="14"/>
      <c r="AG16" s="14"/>
      <c r="AH16" s="139"/>
      <c r="AI16" s="156"/>
      <c r="AJ16" s="156"/>
      <c r="AK16" s="156"/>
    </row>
    <row r="17" spans="1:37" s="8" customFormat="1" ht="49.5" customHeight="1" hidden="1">
      <c r="A17" s="6" t="s">
        <v>197</v>
      </c>
      <c r="B17" s="40"/>
      <c r="C17" s="110" t="e">
        <f>E17+F17+G17+H17+I17+J17+K17+L17+M17+O17+P17+Q17+R17+S17+#REF!+T17+U17+V17+W17+X17+Y17+Z17+AA17+#REF!</f>
        <v>#REF!</v>
      </c>
      <c r="D17" s="17" t="e">
        <f>C17/B17</f>
        <v>#REF!</v>
      </c>
      <c r="E17" s="111">
        <v>427</v>
      </c>
      <c r="F17" s="111"/>
      <c r="G17" s="111"/>
      <c r="H17" s="111">
        <v>115</v>
      </c>
      <c r="I17" s="111"/>
      <c r="J17" s="111">
        <v>70</v>
      </c>
      <c r="K17" s="111"/>
      <c r="L17" s="111"/>
      <c r="M17" s="111"/>
      <c r="N17" s="111"/>
      <c r="O17" s="111"/>
      <c r="P17" s="111"/>
      <c r="Q17" s="111">
        <v>10</v>
      </c>
      <c r="R17" s="111"/>
      <c r="S17" s="111"/>
      <c r="T17" s="112"/>
      <c r="U17" s="112"/>
      <c r="V17" s="112">
        <v>13</v>
      </c>
      <c r="W17" s="111"/>
      <c r="X17" s="111"/>
      <c r="Y17" s="111">
        <v>60</v>
      </c>
      <c r="Z17" s="111">
        <v>60</v>
      </c>
      <c r="AA17" s="111">
        <v>3</v>
      </c>
      <c r="AB17" s="113"/>
      <c r="AC17" s="113"/>
      <c r="AD17" s="113"/>
      <c r="AE17" s="111">
        <v>3</v>
      </c>
      <c r="AF17" s="111">
        <v>3</v>
      </c>
      <c r="AG17" s="111">
        <v>3</v>
      </c>
      <c r="AH17" s="144">
        <v>3</v>
      </c>
      <c r="AI17" s="56"/>
      <c r="AJ17" s="56"/>
      <c r="AK17" s="56"/>
    </row>
    <row r="18" spans="1:37" s="8" customFormat="1" ht="49.5" customHeight="1" hidden="1">
      <c r="A18" s="6" t="s">
        <v>153</v>
      </c>
      <c r="B18" s="40"/>
      <c r="C18" s="110" t="e">
        <f>E18+F18+G18+H18+I18+J18+K18+L18+M18+O18+P18+Q18+R18+S18+#REF!+T18+U18+V18+W18+X18+Y18+Z18+AA18+#REF!</f>
        <v>#REF!</v>
      </c>
      <c r="D18" s="17"/>
      <c r="E18" s="113">
        <v>154.4</v>
      </c>
      <c r="F18" s="113"/>
      <c r="G18" s="113"/>
      <c r="H18" s="113">
        <v>48.5</v>
      </c>
      <c r="I18" s="113"/>
      <c r="J18" s="113">
        <v>20.9</v>
      </c>
      <c r="K18" s="113"/>
      <c r="L18" s="113"/>
      <c r="M18" s="113"/>
      <c r="N18" s="113"/>
      <c r="O18" s="113"/>
      <c r="P18" s="113"/>
      <c r="Q18" s="113">
        <v>3.5</v>
      </c>
      <c r="R18" s="113"/>
      <c r="S18" s="113"/>
      <c r="T18" s="114"/>
      <c r="U18" s="114"/>
      <c r="V18" s="114">
        <v>4.8</v>
      </c>
      <c r="W18" s="113"/>
      <c r="X18" s="113"/>
      <c r="Y18" s="113">
        <v>27.2</v>
      </c>
      <c r="Z18" s="113">
        <v>20.7</v>
      </c>
      <c r="AA18" s="113">
        <v>1</v>
      </c>
      <c r="AB18" s="113"/>
      <c r="AC18" s="113"/>
      <c r="AD18" s="113"/>
      <c r="AE18" s="113">
        <v>1</v>
      </c>
      <c r="AF18" s="113">
        <v>1</v>
      </c>
      <c r="AG18" s="113">
        <v>1</v>
      </c>
      <c r="AH18" s="145">
        <v>1</v>
      </c>
      <c r="AI18" s="56"/>
      <c r="AJ18" s="56"/>
      <c r="AK18" s="56"/>
    </row>
    <row r="19" spans="1:37" s="99" customFormat="1" ht="45" customHeight="1" hidden="1">
      <c r="A19" s="115" t="s">
        <v>28</v>
      </c>
      <c r="B19" s="106" t="e">
        <f>B17/B16</f>
        <v>#DIV/0!</v>
      </c>
      <c r="C19" s="106" t="e">
        <f>C18/C16</f>
        <v>#REF!</v>
      </c>
      <c r="D19" s="106" t="e">
        <f aca="true" t="shared" si="3" ref="D19:AD19">D17/D16</f>
        <v>#REF!</v>
      </c>
      <c r="E19" s="78" t="e">
        <f t="shared" si="3"/>
        <v>#DIV/0!</v>
      </c>
      <c r="F19" s="78" t="e">
        <f t="shared" si="3"/>
        <v>#DIV/0!</v>
      </c>
      <c r="G19" s="78" t="e">
        <f t="shared" si="3"/>
        <v>#DIV/0!</v>
      </c>
      <c r="H19" s="78" t="e">
        <f t="shared" si="3"/>
        <v>#DIV/0!</v>
      </c>
      <c r="I19" s="78" t="e">
        <f t="shared" si="3"/>
        <v>#DIV/0!</v>
      </c>
      <c r="J19" s="78" t="e">
        <f t="shared" si="3"/>
        <v>#DIV/0!</v>
      </c>
      <c r="K19" s="78" t="e">
        <f t="shared" si="3"/>
        <v>#DIV/0!</v>
      </c>
      <c r="L19" s="78" t="e">
        <f t="shared" si="3"/>
        <v>#DIV/0!</v>
      </c>
      <c r="M19" s="78"/>
      <c r="N19" s="78"/>
      <c r="O19" s="78"/>
      <c r="P19" s="78" t="e">
        <f t="shared" si="3"/>
        <v>#DIV/0!</v>
      </c>
      <c r="Q19" s="78" t="e">
        <f t="shared" si="3"/>
        <v>#DIV/0!</v>
      </c>
      <c r="R19" s="78" t="e">
        <f t="shared" si="3"/>
        <v>#DIV/0!</v>
      </c>
      <c r="S19" s="78" t="e">
        <f t="shared" si="3"/>
        <v>#DIV/0!</v>
      </c>
      <c r="T19" s="78" t="e">
        <f t="shared" si="3"/>
        <v>#DIV/0!</v>
      </c>
      <c r="U19" s="78"/>
      <c r="V19" s="78"/>
      <c r="W19" s="78" t="e">
        <f t="shared" si="3"/>
        <v>#DIV/0!</v>
      </c>
      <c r="X19" s="78"/>
      <c r="Y19" s="78" t="e">
        <f t="shared" si="3"/>
        <v>#VALUE!</v>
      </c>
      <c r="Z19" s="78" t="e">
        <f t="shared" si="3"/>
        <v>#DIV/0!</v>
      </c>
      <c r="AA19" s="78" t="e">
        <f t="shared" si="3"/>
        <v>#DIV/0!</v>
      </c>
      <c r="AB19" s="78" t="e">
        <f t="shared" si="3"/>
        <v>#DIV/0!</v>
      </c>
      <c r="AC19" s="78" t="e">
        <f t="shared" si="3"/>
        <v>#DIV/0!</v>
      </c>
      <c r="AD19" s="78" t="e">
        <f t="shared" si="3"/>
        <v>#DIV/0!</v>
      </c>
      <c r="AE19" s="78" t="e">
        <f>AE17/AE16</f>
        <v>#DIV/0!</v>
      </c>
      <c r="AF19" s="78" t="e">
        <f>AF17/AF16</f>
        <v>#DIV/0!</v>
      </c>
      <c r="AG19" s="78" t="e">
        <f>AG17/AG16</f>
        <v>#DIV/0!</v>
      </c>
      <c r="AH19" s="146" t="e">
        <f>AH17/AH16</f>
        <v>#DIV/0!</v>
      </c>
      <c r="AI19" s="158"/>
      <c r="AJ19" s="158"/>
      <c r="AK19" s="158"/>
    </row>
    <row r="20" spans="1:37" s="8" customFormat="1" ht="37.5" customHeight="1" hidden="1">
      <c r="A20" s="6" t="s">
        <v>151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78"/>
      <c r="U20" s="78"/>
      <c r="V20" s="7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43"/>
      <c r="AI20" s="56"/>
      <c r="AJ20" s="56"/>
      <c r="AK20" s="56"/>
    </row>
    <row r="21" spans="1:37" s="8" customFormat="1" ht="24.75" customHeight="1" hidden="1">
      <c r="A21" s="6" t="s">
        <v>150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78"/>
      <c r="U21" s="78"/>
      <c r="V21" s="7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43"/>
      <c r="AI21" s="56"/>
      <c r="AJ21" s="56"/>
      <c r="AK21" s="56"/>
    </row>
    <row r="22" spans="1:37" s="8" customFormat="1" ht="24.75" customHeight="1" hidden="1">
      <c r="A22" s="6" t="s">
        <v>50</v>
      </c>
      <c r="B22" s="116">
        <v>0.94</v>
      </c>
      <c r="C22" s="116">
        <v>0.95</v>
      </c>
      <c r="D22" s="28">
        <f>C22/B22</f>
        <v>1.0106382978723405</v>
      </c>
      <c r="E22" s="117">
        <v>0.97</v>
      </c>
      <c r="F22" s="117">
        <v>1</v>
      </c>
      <c r="G22" s="117">
        <v>0.95</v>
      </c>
      <c r="H22" s="117">
        <v>0.91</v>
      </c>
      <c r="I22" s="117">
        <v>0.81</v>
      </c>
      <c r="J22" s="117">
        <v>0.96</v>
      </c>
      <c r="K22" s="117">
        <v>0.86</v>
      </c>
      <c r="L22" s="117">
        <v>0.99</v>
      </c>
      <c r="M22" s="117"/>
      <c r="N22" s="117"/>
      <c r="O22" s="117"/>
      <c r="P22" s="117">
        <v>0.98</v>
      </c>
      <c r="Q22" s="117"/>
      <c r="R22" s="117"/>
      <c r="S22" s="117"/>
      <c r="T22" s="118">
        <v>0.98</v>
      </c>
      <c r="U22" s="118"/>
      <c r="V22" s="118"/>
      <c r="W22" s="117">
        <v>0.96</v>
      </c>
      <c r="X22" s="117"/>
      <c r="Y22" s="117">
        <v>0.93</v>
      </c>
      <c r="Z22" s="117">
        <v>0.91</v>
      </c>
      <c r="AA22" s="117">
        <v>0.96</v>
      </c>
      <c r="AB22" s="117">
        <v>0.98</v>
      </c>
      <c r="AC22" s="117">
        <v>0.9</v>
      </c>
      <c r="AD22" s="117">
        <v>0.95</v>
      </c>
      <c r="AE22" s="117">
        <v>0.96</v>
      </c>
      <c r="AF22" s="117">
        <v>0.96</v>
      </c>
      <c r="AG22" s="117">
        <v>0.96</v>
      </c>
      <c r="AH22" s="147">
        <v>0.96</v>
      </c>
      <c r="AI22" s="56"/>
      <c r="AJ22" s="56"/>
      <c r="AK22" s="56"/>
    </row>
    <row r="23" spans="1:37" s="8" customFormat="1" ht="24.75" customHeight="1" hidden="1">
      <c r="A23" s="6" t="s">
        <v>51</v>
      </c>
      <c r="B23" s="116">
        <v>0.94</v>
      </c>
      <c r="C23" s="116">
        <v>0.94</v>
      </c>
      <c r="D23" s="28">
        <f>C23/B23</f>
        <v>1</v>
      </c>
      <c r="E23" s="117">
        <v>0.97</v>
      </c>
      <c r="F23" s="117">
        <v>1</v>
      </c>
      <c r="G23" s="117">
        <v>0.96</v>
      </c>
      <c r="H23" s="117">
        <v>0.91</v>
      </c>
      <c r="I23" s="117">
        <v>0.85</v>
      </c>
      <c r="J23" s="117">
        <v>1</v>
      </c>
      <c r="K23" s="117">
        <v>0.91</v>
      </c>
      <c r="L23" s="117">
        <v>0.98</v>
      </c>
      <c r="M23" s="117"/>
      <c r="N23" s="117"/>
      <c r="O23" s="117"/>
      <c r="P23" s="117">
        <v>0.96</v>
      </c>
      <c r="Q23" s="117"/>
      <c r="R23" s="117"/>
      <c r="S23" s="117"/>
      <c r="T23" s="118">
        <v>0.98</v>
      </c>
      <c r="U23" s="118"/>
      <c r="V23" s="118"/>
      <c r="W23" s="117">
        <v>0.96</v>
      </c>
      <c r="X23" s="117"/>
      <c r="Y23" s="117">
        <v>0.88</v>
      </c>
      <c r="Z23" s="117">
        <v>0.9</v>
      </c>
      <c r="AA23" s="117">
        <v>0.97</v>
      </c>
      <c r="AB23" s="117">
        <v>0.86</v>
      </c>
      <c r="AC23" s="117">
        <v>0.95</v>
      </c>
      <c r="AD23" s="117">
        <v>0.93</v>
      </c>
      <c r="AE23" s="117">
        <v>0.97</v>
      </c>
      <c r="AF23" s="117">
        <v>0.97</v>
      </c>
      <c r="AG23" s="117">
        <v>0.97</v>
      </c>
      <c r="AH23" s="147">
        <v>0.97</v>
      </c>
      <c r="AI23" s="56"/>
      <c r="AJ23" s="56"/>
      <c r="AK23" s="56"/>
    </row>
    <row r="24" spans="1:37" s="8" customFormat="1" ht="24.75" customHeight="1" hidden="1">
      <c r="A24" s="6" t="s">
        <v>52</v>
      </c>
      <c r="B24" s="116">
        <v>0.96</v>
      </c>
      <c r="C24" s="116">
        <v>0.95</v>
      </c>
      <c r="D24" s="28">
        <f>C24/B24</f>
        <v>0.9895833333333334</v>
      </c>
      <c r="E24" s="117">
        <v>1</v>
      </c>
      <c r="F24" s="117">
        <v>0.98</v>
      </c>
      <c r="G24" s="117">
        <v>1</v>
      </c>
      <c r="H24" s="117">
        <v>0.92</v>
      </c>
      <c r="I24" s="117">
        <v>0.91</v>
      </c>
      <c r="J24" s="117">
        <v>1</v>
      </c>
      <c r="K24" s="117">
        <v>0.97</v>
      </c>
      <c r="L24" s="117">
        <v>1</v>
      </c>
      <c r="M24" s="117"/>
      <c r="N24" s="117"/>
      <c r="O24" s="117"/>
      <c r="P24" s="117">
        <v>0.94</v>
      </c>
      <c r="Q24" s="117"/>
      <c r="R24" s="117"/>
      <c r="S24" s="117"/>
      <c r="T24" s="118">
        <v>0.97</v>
      </c>
      <c r="U24" s="118"/>
      <c r="V24" s="118"/>
      <c r="W24" s="117">
        <v>0.95</v>
      </c>
      <c r="X24" s="117"/>
      <c r="Y24" s="117">
        <v>0.89</v>
      </c>
      <c r="Z24" s="117">
        <v>0.94</v>
      </c>
      <c r="AA24" s="117">
        <v>0.97</v>
      </c>
      <c r="AB24" s="117">
        <v>0.89</v>
      </c>
      <c r="AC24" s="117">
        <v>0.92</v>
      </c>
      <c r="AD24" s="117">
        <v>0.98</v>
      </c>
      <c r="AE24" s="117">
        <v>0.97</v>
      </c>
      <c r="AF24" s="117">
        <v>0.97</v>
      </c>
      <c r="AG24" s="117">
        <v>0.97</v>
      </c>
      <c r="AH24" s="147">
        <v>0.97</v>
      </c>
      <c r="AI24" s="56"/>
      <c r="AJ24" s="56"/>
      <c r="AK24" s="56"/>
    </row>
    <row r="25" spans="1:37" s="8" customFormat="1" ht="24.75" customHeight="1" hidden="1">
      <c r="A25" s="6" t="s">
        <v>53</v>
      </c>
      <c r="B25" s="116">
        <v>0.94</v>
      </c>
      <c r="C25" s="116">
        <v>0.94</v>
      </c>
      <c r="D25" s="28">
        <f>C25/B25</f>
        <v>1</v>
      </c>
      <c r="E25" s="117">
        <v>1</v>
      </c>
      <c r="F25" s="117">
        <v>0.9</v>
      </c>
      <c r="G25" s="117">
        <v>0.94</v>
      </c>
      <c r="H25" s="117">
        <v>0.92</v>
      </c>
      <c r="I25" s="117">
        <v>0.89</v>
      </c>
      <c r="J25" s="117">
        <v>0.97</v>
      </c>
      <c r="K25" s="117">
        <v>0.96</v>
      </c>
      <c r="L25" s="117">
        <v>1</v>
      </c>
      <c r="M25" s="117"/>
      <c r="N25" s="117"/>
      <c r="O25" s="117"/>
      <c r="P25" s="117">
        <v>0.94</v>
      </c>
      <c r="Q25" s="117"/>
      <c r="R25" s="117"/>
      <c r="S25" s="117"/>
      <c r="T25" s="118">
        <v>0.97</v>
      </c>
      <c r="U25" s="118"/>
      <c r="V25" s="118"/>
      <c r="W25" s="117">
        <v>0.94</v>
      </c>
      <c r="X25" s="117"/>
      <c r="Y25" s="117">
        <v>0.92</v>
      </c>
      <c r="Z25" s="117">
        <v>0.91</v>
      </c>
      <c r="AA25" s="117">
        <v>0.97</v>
      </c>
      <c r="AB25" s="117">
        <v>0.95</v>
      </c>
      <c r="AC25" s="117">
        <v>0.96</v>
      </c>
      <c r="AD25" s="117">
        <v>0.99</v>
      </c>
      <c r="AE25" s="117">
        <v>0.97</v>
      </c>
      <c r="AF25" s="117">
        <v>0.97</v>
      </c>
      <c r="AG25" s="117">
        <v>0.97</v>
      </c>
      <c r="AH25" s="147">
        <v>0.97</v>
      </c>
      <c r="AI25" s="56"/>
      <c r="AJ25" s="56"/>
      <c r="AK25" s="56"/>
    </row>
    <row r="26" spans="1:37" s="13" customFormat="1" ht="45.75" customHeight="1">
      <c r="A26" s="18" t="s">
        <v>45</v>
      </c>
      <c r="B26" s="15">
        <v>82392</v>
      </c>
      <c r="C26" s="165">
        <f>SUM(E26:AK26)</f>
        <v>2108</v>
      </c>
      <c r="D26" s="25">
        <f>C26/B26</f>
        <v>0.02558500825322847</v>
      </c>
      <c r="E26" s="159">
        <v>215</v>
      </c>
      <c r="F26" s="159">
        <v>85</v>
      </c>
      <c r="G26" s="27">
        <v>0</v>
      </c>
      <c r="H26" s="159">
        <v>427</v>
      </c>
      <c r="I26" s="27">
        <v>0</v>
      </c>
      <c r="J26" s="159">
        <v>488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159">
        <v>100</v>
      </c>
      <c r="R26" s="27">
        <v>0</v>
      </c>
      <c r="S26" s="27">
        <v>0</v>
      </c>
      <c r="T26" s="75">
        <v>0</v>
      </c>
      <c r="U26" s="75">
        <v>0</v>
      </c>
      <c r="V26" s="75" t="s">
        <v>21</v>
      </c>
      <c r="W26" s="27">
        <v>0</v>
      </c>
      <c r="X26" s="159">
        <v>40</v>
      </c>
      <c r="Y26" s="159">
        <v>400</v>
      </c>
      <c r="Z26" s="159">
        <v>320</v>
      </c>
      <c r="AA26" s="159">
        <v>33</v>
      </c>
      <c r="AB26" s="27"/>
      <c r="AC26" s="27"/>
      <c r="AD26" s="27"/>
      <c r="AE26" s="27">
        <v>0</v>
      </c>
      <c r="AF26" s="27">
        <v>0</v>
      </c>
      <c r="AG26" s="27">
        <v>0</v>
      </c>
      <c r="AH26" s="148">
        <v>0</v>
      </c>
      <c r="AI26" s="156"/>
      <c r="AJ26" s="156"/>
      <c r="AK26" s="156">
        <v>0</v>
      </c>
    </row>
    <row r="27" spans="1:37" s="13" customFormat="1" ht="21.75" customHeight="1" hidden="1">
      <c r="A27" s="5" t="s">
        <v>128</v>
      </c>
      <c r="B27" s="15"/>
      <c r="C27" s="15">
        <f>SUM(E27:AD27)</f>
        <v>0</v>
      </c>
      <c r="D27" s="25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76">
        <v>0</v>
      </c>
      <c r="U27" s="76">
        <v>0</v>
      </c>
      <c r="V27" s="76">
        <v>0</v>
      </c>
      <c r="W27" s="9">
        <v>0</v>
      </c>
      <c r="X27" s="9">
        <v>0</v>
      </c>
      <c r="Y27" s="9">
        <v>0</v>
      </c>
      <c r="Z27" s="9">
        <v>0</v>
      </c>
      <c r="AA27" s="9"/>
      <c r="AB27" s="9"/>
      <c r="AC27" s="9"/>
      <c r="AD27" s="9"/>
      <c r="AE27" s="9"/>
      <c r="AF27" s="9"/>
      <c r="AG27" s="9"/>
      <c r="AH27" s="149"/>
      <c r="AI27" s="156"/>
      <c r="AJ27" s="156"/>
      <c r="AK27" s="156"/>
    </row>
    <row r="28" spans="1:37" s="13" customFormat="1" ht="21.75" customHeight="1" hidden="1">
      <c r="A28" s="5" t="s">
        <v>4</v>
      </c>
      <c r="B28" s="25">
        <f aca="true" t="shared" si="4" ref="B28:AD28">B27/B26</f>
        <v>0</v>
      </c>
      <c r="C28" s="20">
        <f t="shared" si="4"/>
        <v>0</v>
      </c>
      <c r="D28" s="20"/>
      <c r="E28" s="66">
        <f t="shared" si="4"/>
        <v>0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 t="e">
        <f t="shared" si="4"/>
        <v>#DIV/0!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/>
      <c r="P28" s="66" t="e">
        <f t="shared" si="4"/>
        <v>#DIV/0!</v>
      </c>
      <c r="Q28" s="66"/>
      <c r="R28" s="66"/>
      <c r="S28" s="66"/>
      <c r="T28" s="77" t="e">
        <f t="shared" si="4"/>
        <v>#DIV/0!</v>
      </c>
      <c r="U28" s="77"/>
      <c r="V28" s="77"/>
      <c r="W28" s="66" t="e">
        <f t="shared" si="4"/>
        <v>#DIV/0!</v>
      </c>
      <c r="X28" s="66"/>
      <c r="Y28" s="66">
        <f>Y27/Y26</f>
        <v>0</v>
      </c>
      <c r="Z28" s="66">
        <f t="shared" si="4"/>
        <v>0</v>
      </c>
      <c r="AA28" s="66">
        <f t="shared" si="4"/>
        <v>0</v>
      </c>
      <c r="AB28" s="66" t="e">
        <f t="shared" si="4"/>
        <v>#DIV/0!</v>
      </c>
      <c r="AC28" s="66" t="e">
        <f t="shared" si="4"/>
        <v>#DIV/0!</v>
      </c>
      <c r="AD28" s="66" t="e">
        <f t="shared" si="4"/>
        <v>#DIV/0!</v>
      </c>
      <c r="AE28" s="66" t="e">
        <f>AE27/AE26</f>
        <v>#DIV/0!</v>
      </c>
      <c r="AF28" s="66" t="e">
        <f>AF27/AF26</f>
        <v>#DIV/0!</v>
      </c>
      <c r="AG28" s="66" t="e">
        <f>AG27/AG26</f>
        <v>#DIV/0!</v>
      </c>
      <c r="AH28" s="140" t="e">
        <f>AH27/AH26</f>
        <v>#DIV/0!</v>
      </c>
      <c r="AI28" s="156"/>
      <c r="AJ28" s="156"/>
      <c r="AK28" s="156"/>
    </row>
    <row r="29" spans="1:37" s="13" customFormat="1" ht="21.75" customHeight="1" hidden="1">
      <c r="A29" s="5" t="s">
        <v>14</v>
      </c>
      <c r="B29" s="15"/>
      <c r="C29" s="15">
        <v>0</v>
      </c>
      <c r="D29" s="25"/>
      <c r="E29" s="9">
        <v>0</v>
      </c>
      <c r="F29" s="9">
        <v>0</v>
      </c>
      <c r="G29" s="9">
        <v>0</v>
      </c>
      <c r="H29" s="9"/>
      <c r="I29" s="9">
        <v>0</v>
      </c>
      <c r="J29" s="9"/>
      <c r="K29" s="9"/>
      <c r="L29" s="9"/>
      <c r="M29" s="9">
        <v>0</v>
      </c>
      <c r="N29" s="9"/>
      <c r="O29" s="9"/>
      <c r="P29" s="9"/>
      <c r="Q29" s="9"/>
      <c r="R29" s="9">
        <v>0</v>
      </c>
      <c r="S29" s="9"/>
      <c r="T29" s="76"/>
      <c r="U29" s="76"/>
      <c r="V29" s="76"/>
      <c r="W29" s="9"/>
      <c r="X29" s="9"/>
      <c r="Y29" s="9">
        <v>0</v>
      </c>
      <c r="Z29" s="9">
        <v>0</v>
      </c>
      <c r="AA29" s="9"/>
      <c r="AB29" s="9"/>
      <c r="AC29" s="9"/>
      <c r="AD29" s="9"/>
      <c r="AE29" s="9"/>
      <c r="AF29" s="9"/>
      <c r="AG29" s="9"/>
      <c r="AH29" s="149"/>
      <c r="AI29" s="156"/>
      <c r="AJ29" s="156"/>
      <c r="AK29" s="156"/>
    </row>
    <row r="30" spans="1:37" s="13" customFormat="1" ht="21.75" customHeight="1" hidden="1">
      <c r="A30" s="5" t="s">
        <v>42</v>
      </c>
      <c r="B30" s="25" t="e">
        <f aca="true" t="shared" si="5" ref="B30:AD30">B29/B27</f>
        <v>#DIV/0!</v>
      </c>
      <c r="C30" s="25" t="e">
        <f t="shared" si="5"/>
        <v>#DIV/0!</v>
      </c>
      <c r="D30" s="25" t="e">
        <f t="shared" si="5"/>
        <v>#DIV/0!</v>
      </c>
      <c r="E30" s="21" t="e">
        <f>E29/E27</f>
        <v>#DIV/0!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 t="e">
        <f t="shared" si="5"/>
        <v>#DIV/0!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21" t="e">
        <f t="shared" si="5"/>
        <v>#DIV/0!</v>
      </c>
      <c r="T30" s="78" t="e">
        <f t="shared" si="5"/>
        <v>#DIV/0!</v>
      </c>
      <c r="U30" s="78" t="e">
        <f t="shared" si="5"/>
        <v>#DIV/0!</v>
      </c>
      <c r="V30" s="78" t="e">
        <f t="shared" si="5"/>
        <v>#DIV/0!</v>
      </c>
      <c r="W30" s="78" t="e">
        <f t="shared" si="5"/>
        <v>#DIV/0!</v>
      </c>
      <c r="X30" s="78" t="e">
        <f t="shared" si="5"/>
        <v>#DIV/0!</v>
      </c>
      <c r="Y30" s="78" t="e">
        <f t="shared" si="5"/>
        <v>#DIV/0!</v>
      </c>
      <c r="Z30" s="21" t="e">
        <f t="shared" si="5"/>
        <v>#DIV/0!</v>
      </c>
      <c r="AA30" s="21" t="e">
        <f t="shared" si="5"/>
        <v>#DIV/0!</v>
      </c>
      <c r="AB30" s="21" t="e">
        <f t="shared" si="5"/>
        <v>#DIV/0!</v>
      </c>
      <c r="AC30" s="21" t="e">
        <f t="shared" si="5"/>
        <v>#DIV/0!</v>
      </c>
      <c r="AD30" s="21" t="e">
        <f t="shared" si="5"/>
        <v>#DIV/0!</v>
      </c>
      <c r="AE30" s="21" t="e">
        <f>AE29/AE27</f>
        <v>#DIV/0!</v>
      </c>
      <c r="AF30" s="21" t="e">
        <f>AF29/AF27</f>
        <v>#DIV/0!</v>
      </c>
      <c r="AG30" s="21" t="e">
        <f>AG29/AG27</f>
        <v>#DIV/0!</v>
      </c>
      <c r="AH30" s="143" t="e">
        <f>AH29/AH27</f>
        <v>#DIV/0!</v>
      </c>
      <c r="AI30" s="156"/>
      <c r="AJ30" s="156"/>
      <c r="AK30" s="156"/>
    </row>
    <row r="31" spans="1:37" s="13" customFormat="1" ht="21.75" customHeight="1">
      <c r="A31" s="5" t="s">
        <v>200</v>
      </c>
      <c r="B31" s="25"/>
      <c r="C31" s="119">
        <f>C26-C27</f>
        <v>2108</v>
      </c>
      <c r="D31" s="119">
        <f>D26-D27</f>
        <v>0.02558500825322847</v>
      </c>
      <c r="E31" s="119">
        <v>215</v>
      </c>
      <c r="F31" s="119">
        <v>85</v>
      </c>
      <c r="G31" s="119">
        <f>G26-G27</f>
        <v>0</v>
      </c>
      <c r="H31" s="119">
        <v>427</v>
      </c>
      <c r="I31" s="119">
        <f>I26-I27</f>
        <v>0</v>
      </c>
      <c r="J31" s="119">
        <v>0</v>
      </c>
      <c r="K31" s="119">
        <f>K26-K27</f>
        <v>0</v>
      </c>
      <c r="L31" s="119">
        <v>0</v>
      </c>
      <c r="M31" s="119">
        <f>M26-M27</f>
        <v>0</v>
      </c>
      <c r="N31" s="119">
        <v>0</v>
      </c>
      <c r="O31" s="119">
        <f>O26-O27</f>
        <v>0</v>
      </c>
      <c r="P31" s="119">
        <f>P26-P27</f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f>U26-U27</f>
        <v>0</v>
      </c>
      <c r="V31" s="119">
        <v>0</v>
      </c>
      <c r="W31" s="119">
        <f>W26-W27</f>
        <v>0</v>
      </c>
      <c r="X31" s="119">
        <v>0</v>
      </c>
      <c r="Y31" s="119">
        <v>400</v>
      </c>
      <c r="Z31" s="119">
        <v>320</v>
      </c>
      <c r="AA31" s="119">
        <v>0</v>
      </c>
      <c r="AB31" s="21"/>
      <c r="AC31" s="21"/>
      <c r="AD31" s="21"/>
      <c r="AE31" s="119">
        <v>0</v>
      </c>
      <c r="AF31" s="119">
        <v>0</v>
      </c>
      <c r="AG31" s="119">
        <v>0</v>
      </c>
      <c r="AH31" s="150">
        <v>0</v>
      </c>
      <c r="AI31" s="156"/>
      <c r="AJ31" s="156"/>
      <c r="AK31" s="156">
        <v>0</v>
      </c>
    </row>
    <row r="32" spans="1:37" s="13" customFormat="1" ht="21.75" customHeight="1">
      <c r="A32" s="26" t="s">
        <v>34</v>
      </c>
      <c r="B32" s="15"/>
      <c r="C32" s="15">
        <f>SUM(E32:AD32)</f>
        <v>1547</v>
      </c>
      <c r="D32" s="25" t="e">
        <f>C32/B32</f>
        <v>#DIV/0!</v>
      </c>
      <c r="E32" s="9">
        <v>215</v>
      </c>
      <c r="F32" s="9">
        <v>85</v>
      </c>
      <c r="G32" s="9">
        <v>0</v>
      </c>
      <c r="H32" s="9">
        <v>427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100</v>
      </c>
      <c r="R32" s="9">
        <v>0</v>
      </c>
      <c r="S32" s="9">
        <v>0</v>
      </c>
      <c r="T32" s="76">
        <v>0</v>
      </c>
      <c r="U32" s="76">
        <v>0</v>
      </c>
      <c r="V32" s="76">
        <v>0</v>
      </c>
      <c r="W32" s="9">
        <v>0</v>
      </c>
      <c r="X32" s="9">
        <v>0</v>
      </c>
      <c r="Y32" s="9">
        <v>400</v>
      </c>
      <c r="Z32" s="9">
        <v>320</v>
      </c>
      <c r="AA32" s="9">
        <v>0</v>
      </c>
      <c r="AB32" s="9"/>
      <c r="AC32" s="9"/>
      <c r="AD32" s="9"/>
      <c r="AE32" s="9">
        <v>0</v>
      </c>
      <c r="AF32" s="9">
        <v>0</v>
      </c>
      <c r="AG32" s="9">
        <v>0</v>
      </c>
      <c r="AH32" s="149">
        <v>0</v>
      </c>
      <c r="AI32" s="156"/>
      <c r="AJ32" s="156"/>
      <c r="AK32" s="156"/>
    </row>
    <row r="33" spans="1:37" s="13" customFormat="1" ht="52.5" customHeight="1">
      <c r="A33" s="26" t="s">
        <v>10</v>
      </c>
      <c r="B33" s="10">
        <f>B32/B26</f>
        <v>0</v>
      </c>
      <c r="C33" s="10">
        <f>C32/C26</f>
        <v>0.7338709677419355</v>
      </c>
      <c r="D33" s="11"/>
      <c r="E33" s="11">
        <f aca="true" t="shared" si="6" ref="E33:AD33">E32/E26</f>
        <v>1</v>
      </c>
      <c r="F33" s="11">
        <f t="shared" si="6"/>
        <v>1</v>
      </c>
      <c r="G33" s="11" t="e">
        <f t="shared" si="6"/>
        <v>#DIV/0!</v>
      </c>
      <c r="H33" s="11">
        <f t="shared" si="6"/>
        <v>1</v>
      </c>
      <c r="I33" s="11" t="e">
        <f t="shared" si="6"/>
        <v>#DIV/0!</v>
      </c>
      <c r="J33" s="11">
        <f t="shared" si="6"/>
        <v>0</v>
      </c>
      <c r="K33" s="11" t="e">
        <f t="shared" si="6"/>
        <v>#DIV/0!</v>
      </c>
      <c r="L33" s="11" t="e">
        <f t="shared" si="6"/>
        <v>#DIV/0!</v>
      </c>
      <c r="M33" s="11" t="e">
        <f t="shared" si="6"/>
        <v>#DIV/0!</v>
      </c>
      <c r="N33" s="11"/>
      <c r="O33" s="11" t="e">
        <f t="shared" si="6"/>
        <v>#DIV/0!</v>
      </c>
      <c r="P33" s="11" t="e">
        <f t="shared" si="6"/>
        <v>#DIV/0!</v>
      </c>
      <c r="Q33" s="11">
        <f t="shared" si="6"/>
        <v>1</v>
      </c>
      <c r="R33" s="11" t="e">
        <f t="shared" si="6"/>
        <v>#DIV/0!</v>
      </c>
      <c r="S33" s="11" t="e">
        <f t="shared" si="6"/>
        <v>#DIV/0!</v>
      </c>
      <c r="T33" s="11" t="e">
        <f t="shared" si="6"/>
        <v>#DIV/0!</v>
      </c>
      <c r="U33" s="11" t="e">
        <f t="shared" si="6"/>
        <v>#DIV/0!</v>
      </c>
      <c r="V33" s="11" t="e">
        <f t="shared" si="6"/>
        <v>#VALUE!</v>
      </c>
      <c r="W33" s="11" t="e">
        <f t="shared" si="6"/>
        <v>#DIV/0!</v>
      </c>
      <c r="X33" s="11">
        <f t="shared" si="6"/>
        <v>0</v>
      </c>
      <c r="Y33" s="11">
        <f t="shared" si="6"/>
        <v>1</v>
      </c>
      <c r="Z33" s="11">
        <f t="shared" si="6"/>
        <v>1</v>
      </c>
      <c r="AA33" s="11">
        <f t="shared" si="6"/>
        <v>0</v>
      </c>
      <c r="AB33" s="11" t="e">
        <f t="shared" si="6"/>
        <v>#DIV/0!</v>
      </c>
      <c r="AC33" s="11" t="e">
        <f t="shared" si="6"/>
        <v>#DIV/0!</v>
      </c>
      <c r="AD33" s="11" t="e">
        <f t="shared" si="6"/>
        <v>#DIV/0!</v>
      </c>
      <c r="AE33" s="11" t="e">
        <f>AE32/AE26</f>
        <v>#DIV/0!</v>
      </c>
      <c r="AF33" s="11" t="e">
        <f>AF32/AF26</f>
        <v>#DIV/0!</v>
      </c>
      <c r="AG33" s="11" t="e">
        <f>AG32/AG26</f>
        <v>#DIV/0!</v>
      </c>
      <c r="AH33" s="151" t="e">
        <f>AH32/AH26</f>
        <v>#DIV/0!</v>
      </c>
      <c r="AI33" s="156"/>
      <c r="AJ33" s="156"/>
      <c r="AK33" s="156"/>
    </row>
    <row r="34" spans="1:37" s="13" customFormat="1" ht="29.25" customHeight="1">
      <c r="A34" s="5" t="s">
        <v>35</v>
      </c>
      <c r="B34" s="15"/>
      <c r="C34" s="15">
        <f>SUM(E34:AD34)</f>
        <v>455</v>
      </c>
      <c r="D34" s="25" t="e">
        <f>C34/B34</f>
        <v>#DIV/0!</v>
      </c>
      <c r="E34" s="9">
        <v>0</v>
      </c>
      <c r="F34" s="9">
        <v>85</v>
      </c>
      <c r="G34" s="9">
        <v>0</v>
      </c>
      <c r="H34" s="9">
        <v>120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/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250</v>
      </c>
      <c r="Z34" s="9">
        <v>0</v>
      </c>
      <c r="AA34" s="9">
        <v>0</v>
      </c>
      <c r="AB34" s="9"/>
      <c r="AC34" s="9"/>
      <c r="AD34" s="9"/>
      <c r="AE34" s="9">
        <v>0</v>
      </c>
      <c r="AF34" s="9">
        <v>0</v>
      </c>
      <c r="AG34" s="9">
        <v>0</v>
      </c>
      <c r="AH34" s="149">
        <v>0</v>
      </c>
      <c r="AI34" s="156"/>
      <c r="AJ34" s="156"/>
      <c r="AK34" s="156"/>
    </row>
    <row r="35" spans="1:37" s="13" customFormat="1" ht="33" customHeight="1">
      <c r="A35" s="26" t="s">
        <v>10</v>
      </c>
      <c r="B35" s="25">
        <f>B34/B26</f>
        <v>0</v>
      </c>
      <c r="C35" s="25">
        <f>C34/C26</f>
        <v>0.21584440227703985</v>
      </c>
      <c r="D35" s="25"/>
      <c r="E35" s="21">
        <f aca="true" t="shared" si="7" ref="E35:AD35">E34/E26</f>
        <v>0</v>
      </c>
      <c r="F35" s="21">
        <f t="shared" si="7"/>
        <v>1</v>
      </c>
      <c r="G35" s="21" t="e">
        <f t="shared" si="7"/>
        <v>#DIV/0!</v>
      </c>
      <c r="H35" s="21">
        <f t="shared" si="7"/>
        <v>0.2810304449648712</v>
      </c>
      <c r="I35" s="21" t="e">
        <f t="shared" si="7"/>
        <v>#DIV/0!</v>
      </c>
      <c r="J35" s="21">
        <f t="shared" si="7"/>
        <v>0</v>
      </c>
      <c r="K35" s="21" t="e">
        <f t="shared" si="7"/>
        <v>#DIV/0!</v>
      </c>
      <c r="L35" s="21" t="e">
        <f t="shared" si="7"/>
        <v>#DIV/0!</v>
      </c>
      <c r="M35" s="21" t="e">
        <f t="shared" si="7"/>
        <v>#DIV/0!</v>
      </c>
      <c r="N35" s="21"/>
      <c r="O35" s="21" t="e">
        <f t="shared" si="7"/>
        <v>#DIV/0!</v>
      </c>
      <c r="P35" s="21" t="e">
        <f t="shared" si="7"/>
        <v>#DIV/0!</v>
      </c>
      <c r="Q35" s="21">
        <f t="shared" si="7"/>
        <v>0</v>
      </c>
      <c r="R35" s="21" t="e">
        <f t="shared" si="7"/>
        <v>#DIV/0!</v>
      </c>
      <c r="S35" s="21" t="e">
        <f t="shared" si="7"/>
        <v>#DIV/0!</v>
      </c>
      <c r="T35" s="21" t="e">
        <f t="shared" si="7"/>
        <v>#DIV/0!</v>
      </c>
      <c r="U35" s="21" t="e">
        <f t="shared" si="7"/>
        <v>#DIV/0!</v>
      </c>
      <c r="V35" s="21" t="e">
        <f t="shared" si="7"/>
        <v>#VALUE!</v>
      </c>
      <c r="W35" s="21" t="e">
        <f t="shared" si="7"/>
        <v>#DIV/0!</v>
      </c>
      <c r="X35" s="21">
        <f t="shared" si="7"/>
        <v>0</v>
      </c>
      <c r="Y35" s="21">
        <f t="shared" si="7"/>
        <v>0.625</v>
      </c>
      <c r="Z35" s="21">
        <f t="shared" si="7"/>
        <v>0</v>
      </c>
      <c r="AA35" s="21">
        <f t="shared" si="7"/>
        <v>0</v>
      </c>
      <c r="AB35" s="21" t="e">
        <f t="shared" si="7"/>
        <v>#DIV/0!</v>
      </c>
      <c r="AC35" s="21" t="e">
        <f t="shared" si="7"/>
        <v>#DIV/0!</v>
      </c>
      <c r="AD35" s="21" t="e">
        <f t="shared" si="7"/>
        <v>#DIV/0!</v>
      </c>
      <c r="AE35" s="21" t="e">
        <f>AE34/AE26</f>
        <v>#DIV/0!</v>
      </c>
      <c r="AF35" s="21" t="e">
        <f>AF34/AF26</f>
        <v>#DIV/0!</v>
      </c>
      <c r="AG35" s="21" t="e">
        <f>AG34/AG26</f>
        <v>#DIV/0!</v>
      </c>
      <c r="AH35" s="143" t="e">
        <f>AH34/AH26</f>
        <v>#DIV/0!</v>
      </c>
      <c r="AI35" s="156"/>
      <c r="AJ35" s="156"/>
      <c r="AK35" s="156"/>
    </row>
    <row r="36" spans="1:37" s="13" customFormat="1" ht="27.75" customHeight="1">
      <c r="A36" s="6" t="s">
        <v>205</v>
      </c>
      <c r="B36" s="15">
        <v>104476</v>
      </c>
      <c r="C36" s="166">
        <f>SUM(E36:AJ36)</f>
        <v>2646.6</v>
      </c>
      <c r="D36" s="25">
        <f>C36/B36</f>
        <v>0.02533213369577702</v>
      </c>
      <c r="E36" s="160">
        <v>329</v>
      </c>
      <c r="F36" s="14">
        <v>0</v>
      </c>
      <c r="G36" s="160">
        <v>130</v>
      </c>
      <c r="H36" s="160">
        <v>112</v>
      </c>
      <c r="I36" s="14">
        <v>0</v>
      </c>
      <c r="J36" s="160">
        <v>75</v>
      </c>
      <c r="K36" s="160">
        <v>144</v>
      </c>
      <c r="L36" s="160">
        <v>50</v>
      </c>
      <c r="M36" s="160">
        <v>80</v>
      </c>
      <c r="N36" s="14"/>
      <c r="O36" s="14"/>
      <c r="P36" s="160">
        <v>70</v>
      </c>
      <c r="Q36" s="160">
        <v>99</v>
      </c>
      <c r="R36" s="14">
        <v>0</v>
      </c>
      <c r="S36" s="160">
        <v>312</v>
      </c>
      <c r="T36" s="79">
        <v>0</v>
      </c>
      <c r="U36" s="162">
        <v>120</v>
      </c>
      <c r="V36" s="162">
        <v>60</v>
      </c>
      <c r="W36" s="160">
        <v>140</v>
      </c>
      <c r="X36" s="160">
        <v>128</v>
      </c>
      <c r="Y36" s="160">
        <v>102</v>
      </c>
      <c r="Z36" s="160">
        <v>295</v>
      </c>
      <c r="AA36" s="14">
        <v>0</v>
      </c>
      <c r="AB36" s="14"/>
      <c r="AC36" s="14"/>
      <c r="AD36" s="164">
        <v>43</v>
      </c>
      <c r="AE36" s="160">
        <v>70</v>
      </c>
      <c r="AF36" s="160">
        <v>90</v>
      </c>
      <c r="AG36" s="160">
        <v>45</v>
      </c>
      <c r="AH36" s="161">
        <v>111</v>
      </c>
      <c r="AI36" s="156">
        <v>0</v>
      </c>
      <c r="AJ36" s="163">
        <v>41.6</v>
      </c>
      <c r="AK36" s="156"/>
    </row>
    <row r="37" spans="1:37" s="13" customFormat="1" ht="33" customHeight="1" hidden="1">
      <c r="A37" s="26" t="s">
        <v>8</v>
      </c>
      <c r="B37" s="15"/>
      <c r="C37" s="15">
        <f>SUM(E37:AD37)</f>
        <v>0</v>
      </c>
      <c r="D37" s="25" t="e">
        <f>C37/B37</f>
        <v>#DIV/0!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79"/>
      <c r="U37" s="79"/>
      <c r="V37" s="79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9"/>
      <c r="AI37" s="156"/>
      <c r="AJ37" s="156"/>
      <c r="AK37" s="156"/>
    </row>
    <row r="38" spans="1:37" s="13" customFormat="1" ht="33" customHeight="1" hidden="1">
      <c r="A38" s="26" t="s">
        <v>4</v>
      </c>
      <c r="B38" s="25">
        <f>B37/B36</f>
        <v>0</v>
      </c>
      <c r="C38" s="25">
        <f>C37/C36</f>
        <v>0</v>
      </c>
      <c r="D38" s="25" t="e">
        <f>D37/D36</f>
        <v>#DIV/0!</v>
      </c>
      <c r="E38" s="21">
        <f>E37/E36</f>
        <v>0</v>
      </c>
      <c r="F38" s="21" t="e">
        <f aca="true" t="shared" si="8" ref="F38:AD38">F37/F36</f>
        <v>#DIV/0!</v>
      </c>
      <c r="G38" s="21">
        <f t="shared" si="8"/>
        <v>0</v>
      </c>
      <c r="H38" s="21">
        <f t="shared" si="8"/>
        <v>0</v>
      </c>
      <c r="I38" s="21" t="e">
        <f t="shared" si="8"/>
        <v>#DIV/0!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/>
      <c r="N38" s="21"/>
      <c r="O38" s="21"/>
      <c r="P38" s="21">
        <f t="shared" si="8"/>
        <v>0</v>
      </c>
      <c r="Q38" s="21"/>
      <c r="R38" s="21"/>
      <c r="S38" s="21"/>
      <c r="T38" s="78" t="e">
        <f t="shared" si="8"/>
        <v>#DIV/0!</v>
      </c>
      <c r="U38" s="78"/>
      <c r="V38" s="78"/>
      <c r="W38" s="21">
        <f t="shared" si="8"/>
        <v>0</v>
      </c>
      <c r="X38" s="21"/>
      <c r="Y38" s="21">
        <f t="shared" si="8"/>
        <v>0</v>
      </c>
      <c r="Z38" s="21">
        <f t="shared" si="8"/>
        <v>0</v>
      </c>
      <c r="AA38" s="21" t="e">
        <f t="shared" si="8"/>
        <v>#DIV/0!</v>
      </c>
      <c r="AB38" s="21" t="e">
        <f t="shared" si="8"/>
        <v>#DIV/0!</v>
      </c>
      <c r="AC38" s="21" t="e">
        <f t="shared" si="8"/>
        <v>#DIV/0!</v>
      </c>
      <c r="AD38" s="21">
        <f t="shared" si="8"/>
        <v>0</v>
      </c>
      <c r="AE38" s="21">
        <f>AE37/AE36</f>
        <v>0</v>
      </c>
      <c r="AF38" s="21">
        <f>AF37/AF36</f>
        <v>0</v>
      </c>
      <c r="AG38" s="21">
        <f>AG37/AG36</f>
        <v>0</v>
      </c>
      <c r="AH38" s="143">
        <f>AH37/AH36</f>
        <v>0</v>
      </c>
      <c r="AI38" s="156"/>
      <c r="AJ38" s="156"/>
      <c r="AK38" s="156"/>
    </row>
    <row r="39" spans="1:37" s="13" customFormat="1" ht="36.75" customHeight="1">
      <c r="A39" s="26" t="s">
        <v>41</v>
      </c>
      <c r="B39" s="15"/>
      <c r="C39" s="15">
        <f>SUM(E39:AJ39)</f>
        <v>770</v>
      </c>
      <c r="D39" s="25" t="e">
        <f>C39/B39</f>
        <v>#DIV/0!</v>
      </c>
      <c r="E39" s="9">
        <v>329</v>
      </c>
      <c r="F39" s="9">
        <v>34</v>
      </c>
      <c r="G39" s="9">
        <v>0</v>
      </c>
      <c r="H39" s="9">
        <v>112</v>
      </c>
      <c r="I39" s="9">
        <v>0</v>
      </c>
      <c r="J39" s="9">
        <v>0</v>
      </c>
      <c r="K39" s="9">
        <v>0</v>
      </c>
      <c r="L39" s="9">
        <v>0</v>
      </c>
      <c r="M39" s="9"/>
      <c r="N39" s="9"/>
      <c r="O39" s="9"/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295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49">
        <v>0</v>
      </c>
      <c r="AI39" s="156">
        <v>0</v>
      </c>
      <c r="AJ39" s="156">
        <v>0</v>
      </c>
      <c r="AK39" s="156"/>
    </row>
    <row r="40" spans="1:37" s="13" customFormat="1" ht="52.5" customHeight="1">
      <c r="A40" s="26" t="s">
        <v>10</v>
      </c>
      <c r="B40" s="10">
        <f>B39/B36</f>
        <v>0</v>
      </c>
      <c r="C40" s="10">
        <f>C39/C36</f>
        <v>0.29093931837073983</v>
      </c>
      <c r="D40" s="10"/>
      <c r="E40" s="11">
        <f aca="true" t="shared" si="9" ref="E40:AD40">E39/E36</f>
        <v>1</v>
      </c>
      <c r="F40" s="11" t="e">
        <f t="shared" si="9"/>
        <v>#DIV/0!</v>
      </c>
      <c r="G40" s="11">
        <f t="shared" si="9"/>
        <v>0</v>
      </c>
      <c r="H40" s="11">
        <f t="shared" si="9"/>
        <v>1</v>
      </c>
      <c r="I40" s="11" t="e">
        <f t="shared" si="9"/>
        <v>#DIV/0!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/>
      <c r="N40" s="11"/>
      <c r="O40" s="11"/>
      <c r="P40" s="11">
        <f t="shared" si="9"/>
        <v>0</v>
      </c>
      <c r="Q40" s="11">
        <f t="shared" si="9"/>
        <v>0</v>
      </c>
      <c r="R40" s="11" t="e">
        <f t="shared" si="9"/>
        <v>#DIV/0!</v>
      </c>
      <c r="S40" s="11">
        <f t="shared" si="9"/>
        <v>0</v>
      </c>
      <c r="T40" s="11" t="e">
        <f t="shared" si="9"/>
        <v>#DIV/0!</v>
      </c>
      <c r="U40" s="11">
        <f t="shared" si="9"/>
        <v>0</v>
      </c>
      <c r="V40" s="11">
        <f t="shared" si="9"/>
        <v>0</v>
      </c>
      <c r="W40" s="11">
        <f t="shared" si="9"/>
        <v>0</v>
      </c>
      <c r="X40" s="11">
        <f t="shared" si="9"/>
        <v>0</v>
      </c>
      <c r="Y40" s="11">
        <f t="shared" si="9"/>
        <v>0</v>
      </c>
      <c r="Z40" s="11">
        <f t="shared" si="9"/>
        <v>1</v>
      </c>
      <c r="AA40" s="11" t="e">
        <f t="shared" si="9"/>
        <v>#DIV/0!</v>
      </c>
      <c r="AB40" s="11" t="e">
        <f t="shared" si="9"/>
        <v>#DIV/0!</v>
      </c>
      <c r="AC40" s="11" t="e">
        <f t="shared" si="9"/>
        <v>#DIV/0!</v>
      </c>
      <c r="AD40" s="11">
        <f t="shared" si="9"/>
        <v>0</v>
      </c>
      <c r="AE40" s="11">
        <f>AE39/AE36</f>
        <v>0</v>
      </c>
      <c r="AF40" s="11">
        <f>AF39/AF36</f>
        <v>0</v>
      </c>
      <c r="AG40" s="11">
        <f>AG39/AG36</f>
        <v>0</v>
      </c>
      <c r="AH40" s="151">
        <f>AH39/AH36</f>
        <v>0</v>
      </c>
      <c r="AI40" s="156"/>
      <c r="AJ40" s="156"/>
      <c r="AK40" s="156"/>
    </row>
    <row r="41" spans="1:37" s="13" customFormat="1" ht="42" customHeight="1">
      <c r="A41" s="5" t="s">
        <v>36</v>
      </c>
      <c r="B41" s="15"/>
      <c r="C41" s="15">
        <f>SUM(E41:AJ41)</f>
        <v>1712.6</v>
      </c>
      <c r="D41" s="25" t="e">
        <f>C41/B41</f>
        <v>#DIV/0!</v>
      </c>
      <c r="E41" s="9">
        <v>120</v>
      </c>
      <c r="F41" s="9">
        <v>34</v>
      </c>
      <c r="G41" s="9">
        <v>0</v>
      </c>
      <c r="H41" s="9">
        <v>0</v>
      </c>
      <c r="I41" s="9">
        <v>0</v>
      </c>
      <c r="J41" s="9">
        <v>0</v>
      </c>
      <c r="K41" s="9">
        <v>144</v>
      </c>
      <c r="L41" s="9">
        <v>50</v>
      </c>
      <c r="M41" s="9">
        <v>80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312</v>
      </c>
      <c r="T41" s="76">
        <v>0</v>
      </c>
      <c r="U41" s="76">
        <v>120</v>
      </c>
      <c r="V41" s="76">
        <v>60</v>
      </c>
      <c r="W41" s="9">
        <v>140</v>
      </c>
      <c r="X41" s="9">
        <v>0</v>
      </c>
      <c r="Y41" s="9">
        <v>0</v>
      </c>
      <c r="Z41" s="9">
        <v>295</v>
      </c>
      <c r="AA41" s="9">
        <v>0</v>
      </c>
      <c r="AB41" s="9"/>
      <c r="AC41" s="9"/>
      <c r="AD41" s="9"/>
      <c r="AE41" s="9">
        <v>70</v>
      </c>
      <c r="AF41" s="9">
        <v>90</v>
      </c>
      <c r="AG41" s="9">
        <v>45</v>
      </c>
      <c r="AH41" s="149">
        <v>111</v>
      </c>
      <c r="AI41" s="156">
        <v>0</v>
      </c>
      <c r="AJ41" s="156">
        <v>41.6</v>
      </c>
      <c r="AK41" s="156"/>
    </row>
    <row r="42" spans="1:37" s="13" customFormat="1" ht="45" customHeight="1">
      <c r="A42" s="26" t="s">
        <v>10</v>
      </c>
      <c r="B42" s="25">
        <f>B41/B36</f>
        <v>0</v>
      </c>
      <c r="C42" s="25">
        <f>C41/C36</f>
        <v>0.6470943852489986</v>
      </c>
      <c r="D42" s="25"/>
      <c r="E42" s="21">
        <f aca="true" t="shared" si="10" ref="E42:AD42">E41/E36</f>
        <v>0.364741641337386</v>
      </c>
      <c r="F42" s="21" t="e">
        <f t="shared" si="10"/>
        <v>#DIV/0!</v>
      </c>
      <c r="G42" s="21">
        <f t="shared" si="10"/>
        <v>0</v>
      </c>
      <c r="H42" s="21">
        <f t="shared" si="10"/>
        <v>0</v>
      </c>
      <c r="I42" s="21" t="e">
        <f t="shared" si="10"/>
        <v>#DIV/0!</v>
      </c>
      <c r="J42" s="21">
        <f t="shared" si="10"/>
        <v>0</v>
      </c>
      <c r="K42" s="21">
        <f t="shared" si="10"/>
        <v>1</v>
      </c>
      <c r="L42" s="21">
        <f t="shared" si="10"/>
        <v>1</v>
      </c>
      <c r="M42" s="21"/>
      <c r="N42" s="21"/>
      <c r="O42" s="21"/>
      <c r="P42" s="21">
        <f t="shared" si="10"/>
        <v>0</v>
      </c>
      <c r="Q42" s="21">
        <f t="shared" si="10"/>
        <v>0</v>
      </c>
      <c r="R42" s="21" t="e">
        <f t="shared" si="10"/>
        <v>#DIV/0!</v>
      </c>
      <c r="S42" s="21">
        <f t="shared" si="10"/>
        <v>1</v>
      </c>
      <c r="T42" s="21" t="e">
        <f t="shared" si="10"/>
        <v>#DIV/0!</v>
      </c>
      <c r="U42" s="21">
        <f t="shared" si="10"/>
        <v>1</v>
      </c>
      <c r="V42" s="21">
        <f t="shared" si="10"/>
        <v>1</v>
      </c>
      <c r="W42" s="21">
        <f t="shared" si="10"/>
        <v>1</v>
      </c>
      <c r="X42" s="21">
        <f t="shared" si="10"/>
        <v>0</v>
      </c>
      <c r="Y42" s="21">
        <f t="shared" si="10"/>
        <v>0</v>
      </c>
      <c r="Z42" s="21">
        <f t="shared" si="10"/>
        <v>1</v>
      </c>
      <c r="AA42" s="21" t="e">
        <f t="shared" si="10"/>
        <v>#DIV/0!</v>
      </c>
      <c r="AB42" s="21" t="e">
        <f t="shared" si="10"/>
        <v>#DIV/0!</v>
      </c>
      <c r="AC42" s="21" t="e">
        <f t="shared" si="10"/>
        <v>#DIV/0!</v>
      </c>
      <c r="AD42" s="21">
        <f t="shared" si="10"/>
        <v>0</v>
      </c>
      <c r="AE42" s="21">
        <f>AE41/AE36</f>
        <v>1</v>
      </c>
      <c r="AF42" s="21">
        <f>AF41/AF36</f>
        <v>1</v>
      </c>
      <c r="AG42" s="21">
        <f>AG41/AG36</f>
        <v>1</v>
      </c>
      <c r="AH42" s="143">
        <f>AH41/AH36</f>
        <v>1</v>
      </c>
      <c r="AI42" s="156"/>
      <c r="AJ42" s="156"/>
      <c r="AK42" s="156"/>
    </row>
    <row r="43" spans="1:37" s="13" customFormat="1" ht="39" customHeight="1" hidden="1">
      <c r="A43" s="18" t="s">
        <v>5</v>
      </c>
      <c r="B43" s="15">
        <v>194989</v>
      </c>
      <c r="C43" s="15">
        <f>SUM(E43:AD43)</f>
        <v>3412</v>
      </c>
      <c r="D43" s="25">
        <f>C43/B43</f>
        <v>0.017498422987963422</v>
      </c>
      <c r="E43" s="27">
        <v>730</v>
      </c>
      <c r="F43" s="27">
        <v>0</v>
      </c>
      <c r="G43" s="27">
        <v>90</v>
      </c>
      <c r="H43" s="27">
        <v>330</v>
      </c>
      <c r="I43" s="27">
        <v>0</v>
      </c>
      <c r="J43" s="27">
        <v>353</v>
      </c>
      <c r="K43" s="27">
        <v>250</v>
      </c>
      <c r="L43" s="27">
        <v>90</v>
      </c>
      <c r="M43" s="27"/>
      <c r="N43" s="27"/>
      <c r="O43" s="27"/>
      <c r="P43" s="27">
        <v>110</v>
      </c>
      <c r="Q43" s="27">
        <v>105</v>
      </c>
      <c r="R43" s="27">
        <v>350</v>
      </c>
      <c r="S43" s="27">
        <v>80</v>
      </c>
      <c r="T43" s="75">
        <v>20</v>
      </c>
      <c r="U43" s="75">
        <v>37</v>
      </c>
      <c r="V43" s="75">
        <v>40</v>
      </c>
      <c r="W43" s="27">
        <v>0</v>
      </c>
      <c r="X43" s="27">
        <v>20</v>
      </c>
      <c r="Y43" s="27">
        <v>431</v>
      </c>
      <c r="Z43" s="27">
        <v>359</v>
      </c>
      <c r="AA43" s="27">
        <v>17</v>
      </c>
      <c r="AB43" s="27">
        <v>0</v>
      </c>
      <c r="AC43" s="27">
        <v>0</v>
      </c>
      <c r="AD43" s="27">
        <v>0</v>
      </c>
      <c r="AE43" s="27">
        <v>17</v>
      </c>
      <c r="AF43" s="27">
        <v>17</v>
      </c>
      <c r="AG43" s="27">
        <v>17</v>
      </c>
      <c r="AH43" s="148">
        <v>17</v>
      </c>
      <c r="AI43" s="156"/>
      <c r="AJ43" s="156"/>
      <c r="AK43" s="156"/>
    </row>
    <row r="44" spans="1:37" s="13" customFormat="1" ht="45.75" customHeight="1">
      <c r="A44" s="5" t="s">
        <v>37</v>
      </c>
      <c r="B44" s="15"/>
      <c r="C44" s="15">
        <f>SUM(E44:AD44)</f>
        <v>1667</v>
      </c>
      <c r="D44" s="25" t="e">
        <f>C44/B44</f>
        <v>#DIV/0!</v>
      </c>
      <c r="E44" s="76">
        <v>125</v>
      </c>
      <c r="F44" s="9">
        <v>210</v>
      </c>
      <c r="G44" s="9">
        <v>0</v>
      </c>
      <c r="H44" s="9">
        <v>455</v>
      </c>
      <c r="I44" s="9">
        <v>127</v>
      </c>
      <c r="J44" s="9">
        <v>350</v>
      </c>
      <c r="K44" s="9">
        <v>0</v>
      </c>
      <c r="L44" s="9">
        <v>0</v>
      </c>
      <c r="M44" s="9"/>
      <c r="N44" s="9"/>
      <c r="O44" s="9"/>
      <c r="P44" s="9">
        <v>0</v>
      </c>
      <c r="Q44" s="9">
        <v>0</v>
      </c>
      <c r="R44" s="9">
        <v>90</v>
      </c>
      <c r="S44" s="9">
        <v>100</v>
      </c>
      <c r="T44" s="76">
        <v>0</v>
      </c>
      <c r="U44" s="76">
        <v>0</v>
      </c>
      <c r="V44" s="76">
        <v>0</v>
      </c>
      <c r="W44" s="9">
        <v>0</v>
      </c>
      <c r="X44" s="9">
        <v>0</v>
      </c>
      <c r="Y44" s="9">
        <v>210</v>
      </c>
      <c r="Z44" s="9">
        <v>0</v>
      </c>
      <c r="AA44" s="9">
        <v>0</v>
      </c>
      <c r="AB44" s="9"/>
      <c r="AC44" s="9"/>
      <c r="AD44" s="9"/>
      <c r="AE44" s="9">
        <v>0</v>
      </c>
      <c r="AF44" s="9">
        <v>0</v>
      </c>
      <c r="AG44" s="9">
        <v>0</v>
      </c>
      <c r="AH44" s="149">
        <v>0</v>
      </c>
      <c r="AI44" s="156"/>
      <c r="AJ44" s="156"/>
      <c r="AK44" s="156"/>
    </row>
    <row r="45" spans="1:37" s="13" customFormat="1" ht="33" customHeight="1" hidden="1">
      <c r="A45" s="26" t="s">
        <v>1</v>
      </c>
      <c r="B45" s="25">
        <f aca="true" t="shared" si="11" ref="B45:AD45">B44/B43</f>
        <v>0</v>
      </c>
      <c r="C45" s="25">
        <f t="shared" si="11"/>
        <v>0.48856975381008205</v>
      </c>
      <c r="D45" s="25"/>
      <c r="E45" s="21">
        <f t="shared" si="11"/>
        <v>0.17123287671232876</v>
      </c>
      <c r="F45" s="21" t="e">
        <f t="shared" si="11"/>
        <v>#DIV/0!</v>
      </c>
      <c r="G45" s="21">
        <f t="shared" si="11"/>
        <v>0</v>
      </c>
      <c r="H45" s="21">
        <f t="shared" si="11"/>
        <v>1.378787878787879</v>
      </c>
      <c r="I45" s="21" t="e">
        <f t="shared" si="11"/>
        <v>#DIV/0!</v>
      </c>
      <c r="J45" s="21">
        <f t="shared" si="11"/>
        <v>0.9915014164305949</v>
      </c>
      <c r="K45" s="21">
        <f t="shared" si="11"/>
        <v>0</v>
      </c>
      <c r="L45" s="21">
        <f t="shared" si="11"/>
        <v>0</v>
      </c>
      <c r="M45" s="21"/>
      <c r="N45" s="21"/>
      <c r="O45" s="21"/>
      <c r="P45" s="21">
        <f t="shared" si="11"/>
        <v>0</v>
      </c>
      <c r="Q45" s="21">
        <f t="shared" si="11"/>
        <v>0</v>
      </c>
      <c r="R45" s="21">
        <f t="shared" si="11"/>
        <v>0.2571428571428571</v>
      </c>
      <c r="S45" s="21">
        <f t="shared" si="11"/>
        <v>1.25</v>
      </c>
      <c r="T45" s="21">
        <f t="shared" si="11"/>
        <v>0</v>
      </c>
      <c r="U45" s="21">
        <f t="shared" si="11"/>
        <v>0</v>
      </c>
      <c r="V45" s="21">
        <f t="shared" si="11"/>
        <v>0</v>
      </c>
      <c r="W45" s="21" t="e">
        <f t="shared" si="11"/>
        <v>#DIV/0!</v>
      </c>
      <c r="X45" s="21">
        <f t="shared" si="11"/>
        <v>0</v>
      </c>
      <c r="Y45" s="21">
        <f t="shared" si="11"/>
        <v>0.4872389791183295</v>
      </c>
      <c r="Z45" s="21">
        <f t="shared" si="11"/>
        <v>0</v>
      </c>
      <c r="AA45" s="21">
        <f t="shared" si="11"/>
        <v>0</v>
      </c>
      <c r="AB45" s="21" t="e">
        <f t="shared" si="11"/>
        <v>#DIV/0!</v>
      </c>
      <c r="AC45" s="21" t="e">
        <f t="shared" si="11"/>
        <v>#DIV/0!</v>
      </c>
      <c r="AD45" s="21" t="e">
        <f t="shared" si="11"/>
        <v>#DIV/0!</v>
      </c>
      <c r="AE45" s="21">
        <f>AE44/AE43</f>
        <v>0</v>
      </c>
      <c r="AF45" s="21">
        <f>AF44/AF43</f>
        <v>0</v>
      </c>
      <c r="AG45" s="21">
        <f>AG44/AG43</f>
        <v>0</v>
      </c>
      <c r="AH45" s="143">
        <f>AH44/AH43</f>
        <v>0</v>
      </c>
      <c r="AI45" s="156"/>
      <c r="AJ45" s="156"/>
      <c r="AK45" s="156"/>
    </row>
    <row r="46" spans="1:37" s="13" customFormat="1" ht="42.75" customHeight="1">
      <c r="A46" s="120" t="s">
        <v>13</v>
      </c>
      <c r="B46" s="15"/>
      <c r="C46" s="15">
        <f>SUM(E46:AD46)</f>
        <v>749</v>
      </c>
      <c r="D46" s="25" t="e">
        <f>C46/B46</f>
        <v>#DIV/0!</v>
      </c>
      <c r="E46" s="9">
        <v>190</v>
      </c>
      <c r="F46" s="9"/>
      <c r="G46" s="9">
        <v>0</v>
      </c>
      <c r="H46" s="9">
        <v>44</v>
      </c>
      <c r="I46" s="9"/>
      <c r="J46" s="9">
        <v>0</v>
      </c>
      <c r="K46" s="9">
        <v>0</v>
      </c>
      <c r="L46" s="9">
        <v>50</v>
      </c>
      <c r="M46" s="9"/>
      <c r="N46" s="9"/>
      <c r="O46" s="9"/>
      <c r="P46" s="9">
        <v>0</v>
      </c>
      <c r="Q46" s="9">
        <v>0</v>
      </c>
      <c r="R46" s="9">
        <v>185</v>
      </c>
      <c r="S46" s="9">
        <v>78</v>
      </c>
      <c r="T46" s="76">
        <v>0</v>
      </c>
      <c r="U46" s="76">
        <v>0</v>
      </c>
      <c r="V46" s="76">
        <v>0</v>
      </c>
      <c r="W46" s="9">
        <v>50</v>
      </c>
      <c r="X46" s="9">
        <v>2</v>
      </c>
      <c r="Y46" s="9">
        <v>0</v>
      </c>
      <c r="Z46" s="9">
        <v>150</v>
      </c>
      <c r="AA46" s="9">
        <v>0</v>
      </c>
      <c r="AB46" s="9"/>
      <c r="AC46" s="9"/>
      <c r="AD46" s="9"/>
      <c r="AE46" s="9">
        <v>0</v>
      </c>
      <c r="AF46" s="9">
        <v>22</v>
      </c>
      <c r="AG46" s="9">
        <v>0</v>
      </c>
      <c r="AH46" s="149">
        <v>0</v>
      </c>
      <c r="AI46" s="156"/>
      <c r="AJ46" s="156"/>
      <c r="AK46" s="156"/>
    </row>
    <row r="47" spans="1:37" s="8" customFormat="1" ht="21.75" customHeight="1" hidden="1">
      <c r="A47" s="6" t="s">
        <v>9</v>
      </c>
      <c r="B47" s="15">
        <v>218126</v>
      </c>
      <c r="C47" s="15">
        <f>SUM(E47:AD47)</f>
        <v>165897</v>
      </c>
      <c r="D47" s="25">
        <f>C47/B47</f>
        <v>0.7605558255320319</v>
      </c>
      <c r="E47" s="14">
        <v>11563</v>
      </c>
      <c r="F47" s="14">
        <v>8340</v>
      </c>
      <c r="G47" s="14">
        <v>13540</v>
      </c>
      <c r="H47" s="14">
        <v>11392</v>
      </c>
      <c r="I47" s="14">
        <v>5640</v>
      </c>
      <c r="J47" s="14">
        <v>13330</v>
      </c>
      <c r="K47" s="14">
        <v>8645</v>
      </c>
      <c r="L47" s="14">
        <v>11351</v>
      </c>
      <c r="M47" s="14"/>
      <c r="N47" s="14"/>
      <c r="O47" s="14"/>
      <c r="P47" s="14">
        <v>9785</v>
      </c>
      <c r="Q47" s="14"/>
      <c r="R47" s="14"/>
      <c r="S47" s="14"/>
      <c r="T47" s="79">
        <v>5310</v>
      </c>
      <c r="U47" s="79"/>
      <c r="V47" s="79"/>
      <c r="W47" s="14">
        <v>9481</v>
      </c>
      <c r="X47" s="14"/>
      <c r="Y47" s="14">
        <v>10673</v>
      </c>
      <c r="Z47" s="14">
        <v>12537</v>
      </c>
      <c r="AA47" s="14">
        <v>15287</v>
      </c>
      <c r="AB47" s="14">
        <v>7005</v>
      </c>
      <c r="AC47" s="14">
        <v>2620</v>
      </c>
      <c r="AD47" s="14">
        <v>9398</v>
      </c>
      <c r="AE47" s="14">
        <v>15287</v>
      </c>
      <c r="AF47" s="14">
        <v>15287</v>
      </c>
      <c r="AG47" s="14">
        <v>15287</v>
      </c>
      <c r="AH47" s="139">
        <v>15287</v>
      </c>
      <c r="AI47" s="56"/>
      <c r="AJ47" s="56"/>
      <c r="AK47" s="56"/>
    </row>
    <row r="48" spans="1:37" s="8" customFormat="1" ht="21.75" customHeight="1">
      <c r="A48" s="6" t="s">
        <v>206</v>
      </c>
      <c r="B48" s="15"/>
      <c r="C48" s="15">
        <f>SUM(E48:AK48)</f>
        <v>4560.4</v>
      </c>
      <c r="D48" s="25"/>
      <c r="E48" s="160">
        <v>433</v>
      </c>
      <c r="F48" s="164">
        <v>360</v>
      </c>
      <c r="G48" s="160">
        <v>490</v>
      </c>
      <c r="H48" s="160">
        <v>455</v>
      </c>
      <c r="I48" s="160">
        <v>127</v>
      </c>
      <c r="J48" s="14">
        <v>0</v>
      </c>
      <c r="K48" s="14">
        <v>0</v>
      </c>
      <c r="L48" s="160">
        <v>131</v>
      </c>
      <c r="M48" s="160">
        <v>20</v>
      </c>
      <c r="N48" s="164">
        <v>104.4</v>
      </c>
      <c r="O48" s="14">
        <v>0</v>
      </c>
      <c r="P48" s="160">
        <v>100</v>
      </c>
      <c r="Q48" s="160">
        <v>0</v>
      </c>
      <c r="R48" s="160">
        <v>408</v>
      </c>
      <c r="S48" s="160">
        <v>100</v>
      </c>
      <c r="T48" s="162">
        <v>30</v>
      </c>
      <c r="U48" s="79">
        <v>0</v>
      </c>
      <c r="V48" s="162">
        <v>80</v>
      </c>
      <c r="W48" s="160">
        <v>50</v>
      </c>
      <c r="X48" s="160">
        <v>45</v>
      </c>
      <c r="Y48" s="160">
        <v>906</v>
      </c>
      <c r="Z48" s="160">
        <v>300</v>
      </c>
      <c r="AA48" s="160">
        <v>115</v>
      </c>
      <c r="AB48" s="14">
        <v>0</v>
      </c>
      <c r="AC48" s="14">
        <v>0</v>
      </c>
      <c r="AD48" s="160">
        <v>1</v>
      </c>
      <c r="AE48" s="160">
        <v>70</v>
      </c>
      <c r="AF48" s="160">
        <v>145</v>
      </c>
      <c r="AG48" s="160">
        <v>60</v>
      </c>
      <c r="AH48" s="139">
        <v>0</v>
      </c>
      <c r="AI48" s="56"/>
      <c r="AJ48" s="56"/>
      <c r="AK48" s="167">
        <v>30</v>
      </c>
    </row>
    <row r="49" spans="1:37" s="8" customFormat="1" ht="24.75" customHeight="1">
      <c r="A49" s="7" t="s">
        <v>195</v>
      </c>
      <c r="B49" s="15"/>
      <c r="C49" s="15">
        <f>C52+C53+C55+C56+C57+C29</f>
        <v>506</v>
      </c>
      <c r="D49" s="25" t="e">
        <f>C49/B49</f>
        <v>#DIV/0!</v>
      </c>
      <c r="E49" s="46">
        <f aca="true" t="shared" si="12" ref="E49:AH49">E52+E53+E55+E56+E57+E29</f>
        <v>151</v>
      </c>
      <c r="F49" s="46">
        <f t="shared" si="12"/>
        <v>0</v>
      </c>
      <c r="G49" s="46">
        <f t="shared" si="12"/>
        <v>0</v>
      </c>
      <c r="H49" s="46">
        <f t="shared" si="12"/>
        <v>0</v>
      </c>
      <c r="I49" s="46">
        <f t="shared" si="12"/>
        <v>0</v>
      </c>
      <c r="J49" s="46">
        <f t="shared" si="12"/>
        <v>0</v>
      </c>
      <c r="K49" s="46">
        <f t="shared" si="12"/>
        <v>0</v>
      </c>
      <c r="L49" s="46">
        <f t="shared" si="12"/>
        <v>50</v>
      </c>
      <c r="M49" s="46">
        <f t="shared" si="12"/>
        <v>0</v>
      </c>
      <c r="N49" s="46">
        <f t="shared" si="12"/>
        <v>0</v>
      </c>
      <c r="O49" s="46">
        <f t="shared" si="12"/>
        <v>0</v>
      </c>
      <c r="P49" s="46">
        <f t="shared" si="12"/>
        <v>0</v>
      </c>
      <c r="Q49" s="46">
        <f t="shared" si="12"/>
        <v>0</v>
      </c>
      <c r="R49" s="46">
        <f t="shared" si="12"/>
        <v>90</v>
      </c>
      <c r="S49" s="46">
        <f t="shared" si="12"/>
        <v>90</v>
      </c>
      <c r="T49" s="46">
        <f t="shared" si="12"/>
        <v>0</v>
      </c>
      <c r="U49" s="46">
        <f t="shared" si="12"/>
        <v>0</v>
      </c>
      <c r="V49" s="46">
        <f t="shared" si="12"/>
        <v>0</v>
      </c>
      <c r="W49" s="46">
        <f t="shared" si="12"/>
        <v>0</v>
      </c>
      <c r="X49" s="46">
        <f t="shared" si="12"/>
        <v>0</v>
      </c>
      <c r="Y49" s="46">
        <f t="shared" si="12"/>
        <v>60</v>
      </c>
      <c r="Z49" s="46">
        <f t="shared" si="12"/>
        <v>0</v>
      </c>
      <c r="AA49" s="46">
        <f t="shared" si="12"/>
        <v>0</v>
      </c>
      <c r="AB49" s="46">
        <f t="shared" si="12"/>
        <v>0</v>
      </c>
      <c r="AC49" s="46">
        <f t="shared" si="12"/>
        <v>0</v>
      </c>
      <c r="AD49" s="46">
        <f t="shared" si="12"/>
        <v>0</v>
      </c>
      <c r="AE49" s="46">
        <f t="shared" si="12"/>
        <v>0</v>
      </c>
      <c r="AF49" s="46">
        <f t="shared" si="12"/>
        <v>65</v>
      </c>
      <c r="AG49" s="46">
        <f t="shared" si="12"/>
        <v>0</v>
      </c>
      <c r="AH49" s="46">
        <f t="shared" si="12"/>
        <v>0</v>
      </c>
      <c r="AI49" s="56"/>
      <c r="AJ49" s="56"/>
      <c r="AK49" s="56"/>
    </row>
    <row r="50" spans="1:37" s="8" customFormat="1" ht="24.75" customHeight="1" hidden="1">
      <c r="A50" s="6" t="s">
        <v>157</v>
      </c>
      <c r="B50" s="15"/>
      <c r="C50" s="15">
        <f>SUM(E50:AD50)</f>
        <v>0</v>
      </c>
      <c r="D50" s="2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79"/>
      <c r="U50" s="79"/>
      <c r="V50" s="79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39"/>
      <c r="AI50" s="56"/>
      <c r="AJ50" s="56"/>
      <c r="AK50" s="56"/>
    </row>
    <row r="51" spans="1:37" s="8" customFormat="1" ht="21" customHeight="1">
      <c r="A51" s="26" t="s">
        <v>1</v>
      </c>
      <c r="B51" s="16">
        <f>B49/B47</f>
        <v>0</v>
      </c>
      <c r="C51" s="16">
        <f>C49/5878</f>
        <v>0.08608370193943518</v>
      </c>
      <c r="D51" s="16"/>
      <c r="E51" s="16">
        <f>E49/E48</f>
        <v>0.34872979214780603</v>
      </c>
      <c r="F51" s="16">
        <f aca="true" t="shared" si="13" ref="F51:AA51">F49/F48</f>
        <v>0</v>
      </c>
      <c r="G51" s="16">
        <f t="shared" si="13"/>
        <v>0</v>
      </c>
      <c r="H51" s="16">
        <f t="shared" si="13"/>
        <v>0</v>
      </c>
      <c r="I51" s="16">
        <f t="shared" si="13"/>
        <v>0</v>
      </c>
      <c r="J51" s="16" t="e">
        <f t="shared" si="13"/>
        <v>#DIV/0!</v>
      </c>
      <c r="K51" s="16" t="e">
        <f t="shared" si="13"/>
        <v>#DIV/0!</v>
      </c>
      <c r="L51" s="16">
        <f t="shared" si="13"/>
        <v>0.3816793893129771</v>
      </c>
      <c r="M51" s="16">
        <f t="shared" si="13"/>
        <v>0</v>
      </c>
      <c r="N51" s="16">
        <f t="shared" si="13"/>
        <v>0</v>
      </c>
      <c r="O51" s="16" t="e">
        <f t="shared" si="13"/>
        <v>#DIV/0!</v>
      </c>
      <c r="P51" s="16">
        <f t="shared" si="13"/>
        <v>0</v>
      </c>
      <c r="Q51" s="16" t="e">
        <f t="shared" si="13"/>
        <v>#DIV/0!</v>
      </c>
      <c r="R51" s="16">
        <f t="shared" si="13"/>
        <v>0.22058823529411764</v>
      </c>
      <c r="S51" s="16">
        <f t="shared" si="13"/>
        <v>0.9</v>
      </c>
      <c r="T51" s="16">
        <f t="shared" si="13"/>
        <v>0</v>
      </c>
      <c r="U51" s="16" t="e">
        <f t="shared" si="13"/>
        <v>#DIV/0!</v>
      </c>
      <c r="V51" s="16">
        <f t="shared" si="13"/>
        <v>0</v>
      </c>
      <c r="W51" s="16">
        <f t="shared" si="13"/>
        <v>0</v>
      </c>
      <c r="X51" s="16">
        <f t="shared" si="13"/>
        <v>0</v>
      </c>
      <c r="Y51" s="16">
        <f t="shared" si="13"/>
        <v>0.06622516556291391</v>
      </c>
      <c r="Z51" s="16">
        <f t="shared" si="13"/>
        <v>0</v>
      </c>
      <c r="AA51" s="16">
        <f t="shared" si="13"/>
        <v>0</v>
      </c>
      <c r="AB51" s="22">
        <f>AB49/AB47</f>
        <v>0</v>
      </c>
      <c r="AC51" s="22">
        <f>AC49/AC47</f>
        <v>0</v>
      </c>
      <c r="AD51" s="22">
        <f>AD49/AD47</f>
        <v>0</v>
      </c>
      <c r="AE51" s="16">
        <f>AE49/AE48</f>
        <v>0</v>
      </c>
      <c r="AF51" s="16">
        <f>AF49/AF48</f>
        <v>0.4482758620689655</v>
      </c>
      <c r="AG51" s="16">
        <f>AG49/AG48</f>
        <v>0</v>
      </c>
      <c r="AH51" s="152" t="e">
        <f>AH49/AH48</f>
        <v>#DIV/0!</v>
      </c>
      <c r="AI51" s="56"/>
      <c r="AJ51" s="56"/>
      <c r="AK51" s="56"/>
    </row>
    <row r="52" spans="1:37" s="8" customFormat="1" ht="24.75" customHeight="1">
      <c r="A52" s="26" t="s">
        <v>31</v>
      </c>
      <c r="B52" s="15"/>
      <c r="C52" s="15">
        <f aca="true" t="shared" si="14" ref="C52:C58">SUM(E52:AK52)</f>
        <v>65</v>
      </c>
      <c r="D52" s="25" t="e">
        <f>C52/B52</f>
        <v>#DIV/0!</v>
      </c>
      <c r="E52" s="9">
        <v>0</v>
      </c>
      <c r="F52" s="9"/>
      <c r="G52" s="9"/>
      <c r="H52" s="9"/>
      <c r="I52" s="9"/>
      <c r="J52" s="9">
        <v>0</v>
      </c>
      <c r="K52" s="9"/>
      <c r="L52" s="9">
        <v>0</v>
      </c>
      <c r="M52" s="9"/>
      <c r="N52" s="9">
        <v>0</v>
      </c>
      <c r="O52" s="9"/>
      <c r="P52" s="9"/>
      <c r="Q52" s="9">
        <v>0</v>
      </c>
      <c r="R52" s="9"/>
      <c r="S52" s="9"/>
      <c r="T52" s="76"/>
      <c r="U52" s="76"/>
      <c r="V52" s="76"/>
      <c r="W52" s="9"/>
      <c r="X52" s="9"/>
      <c r="Y52" s="9">
        <v>0</v>
      </c>
      <c r="Z52" s="9"/>
      <c r="AA52" s="9">
        <v>0</v>
      </c>
      <c r="AB52" s="9"/>
      <c r="AC52" s="9"/>
      <c r="AD52" s="9"/>
      <c r="AE52" s="9">
        <v>0</v>
      </c>
      <c r="AF52" s="9">
        <v>65</v>
      </c>
      <c r="AG52" s="9">
        <v>0</v>
      </c>
      <c r="AH52" s="149">
        <v>0</v>
      </c>
      <c r="AI52" s="56"/>
      <c r="AJ52" s="56"/>
      <c r="AK52" s="56"/>
    </row>
    <row r="53" spans="1:37" s="8" customFormat="1" ht="24.75" customHeight="1">
      <c r="A53" s="26" t="s">
        <v>30</v>
      </c>
      <c r="B53" s="15"/>
      <c r="C53" s="15">
        <f t="shared" si="14"/>
        <v>381</v>
      </c>
      <c r="D53" s="25" t="e">
        <f>C53/B53</f>
        <v>#DIV/0!</v>
      </c>
      <c r="E53" s="9">
        <v>151</v>
      </c>
      <c r="F53" s="9">
        <v>0</v>
      </c>
      <c r="G53" s="9">
        <v>0</v>
      </c>
      <c r="H53" s="9"/>
      <c r="I53" s="9">
        <v>0</v>
      </c>
      <c r="J53" s="9">
        <v>0</v>
      </c>
      <c r="K53" s="9">
        <v>0</v>
      </c>
      <c r="L53" s="9">
        <v>50</v>
      </c>
      <c r="M53" s="9"/>
      <c r="N53" s="9"/>
      <c r="O53" s="9"/>
      <c r="P53" s="9">
        <v>0</v>
      </c>
      <c r="Q53" s="9"/>
      <c r="R53" s="9">
        <v>90</v>
      </c>
      <c r="S53" s="9">
        <v>90</v>
      </c>
      <c r="T53" s="76"/>
      <c r="U53" s="76"/>
      <c r="V53" s="76">
        <v>0</v>
      </c>
      <c r="W53" s="9">
        <v>0</v>
      </c>
      <c r="X53" s="9"/>
      <c r="Y53" s="9">
        <v>0</v>
      </c>
      <c r="Z53" s="9">
        <v>0</v>
      </c>
      <c r="AA53" s="9">
        <v>0</v>
      </c>
      <c r="AB53" s="9"/>
      <c r="AC53" s="9"/>
      <c r="AD53" s="9"/>
      <c r="AE53" s="9">
        <v>0</v>
      </c>
      <c r="AF53" s="9">
        <v>0</v>
      </c>
      <c r="AG53" s="9">
        <v>0</v>
      </c>
      <c r="AH53" s="149">
        <v>0</v>
      </c>
      <c r="AI53" s="56"/>
      <c r="AJ53" s="56"/>
      <c r="AK53" s="56"/>
    </row>
    <row r="54" spans="1:34" s="8" customFormat="1" ht="24.75" customHeight="1" hidden="1">
      <c r="A54" s="26" t="s">
        <v>48</v>
      </c>
      <c r="B54" s="15"/>
      <c r="C54" s="15">
        <f t="shared" si="14"/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76"/>
      <c r="U54" s="76"/>
      <c r="V54" s="76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s="8" customFormat="1" ht="24.75" customHeight="1">
      <c r="A55" s="26" t="s">
        <v>32</v>
      </c>
      <c r="B55" s="15"/>
      <c r="C55" s="15">
        <f t="shared" si="14"/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76"/>
      <c r="U55" s="76"/>
      <c r="V55" s="76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s="8" customFormat="1" ht="24.75" customHeight="1">
      <c r="A56" s="26" t="s">
        <v>33</v>
      </c>
      <c r="B56" s="15"/>
      <c r="C56" s="15">
        <f t="shared" si="14"/>
        <v>0</v>
      </c>
      <c r="D56" s="25" t="e">
        <f>C56/B56</f>
        <v>#DIV/0!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76"/>
      <c r="U56" s="76"/>
      <c r="V56" s="76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s="8" customFormat="1" ht="24.75" customHeight="1">
      <c r="A57" s="26" t="s">
        <v>193</v>
      </c>
      <c r="B57" s="15"/>
      <c r="C57" s="15">
        <f t="shared" si="14"/>
        <v>60</v>
      </c>
      <c r="D57" s="25"/>
      <c r="E57" s="9"/>
      <c r="F57" s="9"/>
      <c r="G57" s="9">
        <v>0</v>
      </c>
      <c r="H57" s="9"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0</v>
      </c>
      <c r="T57" s="76"/>
      <c r="U57" s="76"/>
      <c r="V57" s="76"/>
      <c r="W57" s="9">
        <v>0</v>
      </c>
      <c r="X57" s="9"/>
      <c r="Y57" s="9">
        <v>60</v>
      </c>
      <c r="Z57" s="9"/>
      <c r="AA57" s="9"/>
      <c r="AB57" s="9"/>
      <c r="AC57" s="9"/>
      <c r="AD57" s="9"/>
      <c r="AE57" s="9"/>
      <c r="AF57" s="9"/>
      <c r="AG57" s="9"/>
      <c r="AH57" s="9"/>
    </row>
    <row r="58" spans="1:37" s="8" customFormat="1" ht="21.75" customHeight="1" hidden="1">
      <c r="A58" s="6" t="s">
        <v>49</v>
      </c>
      <c r="B58" s="15"/>
      <c r="C58" s="15">
        <f t="shared" si="14"/>
        <v>1953</v>
      </c>
      <c r="D58" s="25"/>
      <c r="E58" s="9">
        <f>E31+E49</f>
        <v>366</v>
      </c>
      <c r="F58" s="9">
        <f>F31+F49</f>
        <v>85</v>
      </c>
      <c r="G58" s="9">
        <f>G31+G49</f>
        <v>0</v>
      </c>
      <c r="H58" s="9">
        <f aca="true" t="shared" si="15" ref="H58:AK58">H31+H49</f>
        <v>427</v>
      </c>
      <c r="I58" s="9">
        <f>I31+I49</f>
        <v>0</v>
      </c>
      <c r="J58" s="9">
        <f t="shared" si="15"/>
        <v>0</v>
      </c>
      <c r="K58" s="9">
        <f t="shared" si="15"/>
        <v>0</v>
      </c>
      <c r="L58" s="9">
        <f t="shared" si="15"/>
        <v>50</v>
      </c>
      <c r="M58" s="9">
        <f t="shared" si="15"/>
        <v>0</v>
      </c>
      <c r="N58" s="9">
        <f t="shared" si="15"/>
        <v>0</v>
      </c>
      <c r="O58" s="9">
        <f t="shared" si="15"/>
        <v>0</v>
      </c>
      <c r="P58" s="9">
        <f t="shared" si="15"/>
        <v>0</v>
      </c>
      <c r="Q58" s="9">
        <f t="shared" si="15"/>
        <v>0</v>
      </c>
      <c r="R58" s="9">
        <f t="shared" si="15"/>
        <v>90</v>
      </c>
      <c r="S58" s="9">
        <f t="shared" si="15"/>
        <v>90</v>
      </c>
      <c r="T58" s="9">
        <f t="shared" si="15"/>
        <v>0</v>
      </c>
      <c r="U58" s="9">
        <f t="shared" si="15"/>
        <v>0</v>
      </c>
      <c r="V58" s="9">
        <f t="shared" si="15"/>
        <v>0</v>
      </c>
      <c r="W58" s="9">
        <f t="shared" si="15"/>
        <v>0</v>
      </c>
      <c r="X58" s="9">
        <f t="shared" si="15"/>
        <v>0</v>
      </c>
      <c r="Y58" s="9">
        <f t="shared" si="15"/>
        <v>460</v>
      </c>
      <c r="Z58" s="9">
        <f t="shared" si="15"/>
        <v>320</v>
      </c>
      <c r="AA58" s="9">
        <f t="shared" si="15"/>
        <v>0</v>
      </c>
      <c r="AB58" s="9">
        <f t="shared" si="15"/>
        <v>0</v>
      </c>
      <c r="AC58" s="9">
        <f t="shared" si="15"/>
        <v>0</v>
      </c>
      <c r="AD58" s="9">
        <f t="shared" si="15"/>
        <v>0</v>
      </c>
      <c r="AE58" s="9">
        <f t="shared" si="15"/>
        <v>0</v>
      </c>
      <c r="AF58" s="9">
        <f t="shared" si="15"/>
        <v>65</v>
      </c>
      <c r="AG58" s="9">
        <f t="shared" si="15"/>
        <v>0</v>
      </c>
      <c r="AH58" s="9">
        <f t="shared" si="15"/>
        <v>0</v>
      </c>
      <c r="AI58" s="9">
        <f t="shared" si="15"/>
        <v>0</v>
      </c>
      <c r="AJ58" s="9">
        <f t="shared" si="15"/>
        <v>0</v>
      </c>
      <c r="AK58" s="9">
        <f t="shared" si="15"/>
        <v>0</v>
      </c>
    </row>
    <row r="59" spans="1:34" s="8" customFormat="1" ht="21.75" customHeight="1" hidden="1" outlineLevel="1">
      <c r="A59" s="7" t="s">
        <v>22</v>
      </c>
      <c r="B59" s="15"/>
      <c r="C59" s="15">
        <f>SUM(E59:AD59)</f>
        <v>0</v>
      </c>
      <c r="D59" s="25" t="e">
        <f>C59/B59</f>
        <v>#DIV/0!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21"/>
      <c r="U59" s="121"/>
      <c r="V59" s="121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s="8" customFormat="1" ht="21.75" customHeight="1" hidden="1" outlineLevel="1">
      <c r="A60" s="122" t="s">
        <v>40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25"/>
      <c r="T60" s="106"/>
      <c r="U60" s="106"/>
      <c r="V60" s="106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s="8" customFormat="1" ht="21.75" customHeight="1" hidden="1" outlineLevel="1">
      <c r="A61" s="123" t="s">
        <v>38</v>
      </c>
      <c r="B61" s="15"/>
      <c r="C61" s="15">
        <f>SUM(E61:AD61)</f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21"/>
      <c r="U61" s="121"/>
      <c r="V61" s="121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s="8" customFormat="1" ht="21.75" customHeight="1" hidden="1" outlineLevel="1">
      <c r="A62" s="124" t="s">
        <v>39</v>
      </c>
      <c r="B62" s="15"/>
      <c r="C62" s="15">
        <f>SUM(E62:AD62)</f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21"/>
      <c r="U62" s="121"/>
      <c r="V62" s="121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s="8" customFormat="1" ht="21.75" customHeight="1" hidden="1" outlineLevel="1">
      <c r="A63" s="7" t="s">
        <v>23</v>
      </c>
      <c r="B63" s="15"/>
      <c r="C63" s="15">
        <f>SUM(E63:AD63)</f>
        <v>0</v>
      </c>
      <c r="D63" s="25" t="e">
        <f>C63/B63</f>
        <v>#DIV/0!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21"/>
      <c r="U63" s="121"/>
      <c r="V63" s="121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s="8" customFormat="1" ht="21.75" customHeight="1" hidden="1" collapsed="1">
      <c r="A64" s="7" t="s">
        <v>15</v>
      </c>
      <c r="B64" s="15">
        <v>9945</v>
      </c>
      <c r="C64" s="15">
        <f>SUM(E64:AD64)</f>
        <v>144</v>
      </c>
      <c r="D64" s="25">
        <f>C64/B64</f>
        <v>0.014479638009049774</v>
      </c>
      <c r="E64" s="15">
        <v>38</v>
      </c>
      <c r="F64" s="15">
        <v>0</v>
      </c>
      <c r="G64" s="15">
        <v>0</v>
      </c>
      <c r="H64" s="15">
        <v>60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6</v>
      </c>
      <c r="P64" s="15">
        <v>0</v>
      </c>
      <c r="Q64" s="15">
        <v>0</v>
      </c>
      <c r="R64" s="15">
        <v>0</v>
      </c>
      <c r="S64" s="15">
        <v>0</v>
      </c>
      <c r="T64" s="121">
        <v>0</v>
      </c>
      <c r="U64" s="121">
        <v>0</v>
      </c>
      <c r="V64" s="121">
        <v>0</v>
      </c>
      <c r="W64" s="15">
        <v>0</v>
      </c>
      <c r="X64" s="15">
        <v>0</v>
      </c>
      <c r="Y64" s="15">
        <v>0</v>
      </c>
      <c r="Z64" s="15">
        <v>40</v>
      </c>
      <c r="AA64" s="15">
        <v>0</v>
      </c>
      <c r="AB64" s="15"/>
      <c r="AC64" s="15"/>
      <c r="AD64" s="15"/>
      <c r="AE64" s="15">
        <v>0</v>
      </c>
      <c r="AF64" s="15">
        <v>0</v>
      </c>
      <c r="AG64" s="15">
        <v>0</v>
      </c>
      <c r="AH64" s="15">
        <v>0</v>
      </c>
    </row>
    <row r="65" spans="1:34" s="8" customFormat="1" ht="21.75" customHeight="1" hidden="1">
      <c r="A65" s="7" t="s">
        <v>16</v>
      </c>
      <c r="B65" s="15"/>
      <c r="C65" s="15">
        <f>SUM(E65:AD65)</f>
        <v>0</v>
      </c>
      <c r="D65" s="25" t="e">
        <f>C65/B65</f>
        <v>#DIV/0!</v>
      </c>
      <c r="E65" s="9">
        <v>0</v>
      </c>
      <c r="F65" s="9"/>
      <c r="G65" s="9"/>
      <c r="H65" s="9"/>
      <c r="I65" s="9"/>
      <c r="J65" s="9"/>
      <c r="K65" s="9"/>
      <c r="L65" s="9"/>
      <c r="M65" s="9"/>
      <c r="N65" s="9"/>
      <c r="O65" s="9">
        <v>0</v>
      </c>
      <c r="P65" s="9"/>
      <c r="Q65" s="9"/>
      <c r="R65" s="9"/>
      <c r="S65" s="9"/>
      <c r="T65" s="76"/>
      <c r="U65" s="76"/>
      <c r="V65" s="76"/>
      <c r="W65" s="9"/>
      <c r="X65" s="9"/>
      <c r="Y65" s="9"/>
      <c r="Z65" s="9">
        <v>0</v>
      </c>
      <c r="AA65" s="9"/>
      <c r="AB65" s="9"/>
      <c r="AC65" s="9"/>
      <c r="AD65" s="9"/>
      <c r="AE65" s="9"/>
      <c r="AF65" s="9"/>
      <c r="AG65" s="9"/>
      <c r="AH65" s="9"/>
    </row>
    <row r="66" spans="1:34" s="8" customFormat="1" ht="21.75" customHeight="1" hidden="1">
      <c r="A66" s="26" t="s">
        <v>1</v>
      </c>
      <c r="B66" s="16">
        <f aca="true" t="shared" si="16" ref="B66:AA66">B65/B64</f>
        <v>0</v>
      </c>
      <c r="C66" s="16">
        <f t="shared" si="16"/>
        <v>0</v>
      </c>
      <c r="D66" s="16" t="e">
        <f t="shared" si="16"/>
        <v>#DIV/0!</v>
      </c>
      <c r="E66" s="16">
        <f t="shared" si="16"/>
        <v>0</v>
      </c>
      <c r="F66" s="16" t="e">
        <f t="shared" si="16"/>
        <v>#DIV/0!</v>
      </c>
      <c r="G66" s="16" t="e">
        <f t="shared" si="16"/>
        <v>#DIV/0!</v>
      </c>
      <c r="H66" s="16">
        <f t="shared" si="16"/>
        <v>0</v>
      </c>
      <c r="I66" s="16" t="e">
        <f t="shared" si="16"/>
        <v>#DIV/0!</v>
      </c>
      <c r="J66" s="16" t="e">
        <f t="shared" si="16"/>
        <v>#DIV/0!</v>
      </c>
      <c r="K66" s="16" t="e">
        <f t="shared" si="16"/>
        <v>#DIV/0!</v>
      </c>
      <c r="L66" s="16" t="e">
        <f t="shared" si="16"/>
        <v>#DIV/0!</v>
      </c>
      <c r="M66" s="16" t="e">
        <f t="shared" si="16"/>
        <v>#DIV/0!</v>
      </c>
      <c r="N66" s="16"/>
      <c r="O66" s="16">
        <f t="shared" si="16"/>
        <v>0</v>
      </c>
      <c r="P66" s="16" t="e">
        <f t="shared" si="16"/>
        <v>#DIV/0!</v>
      </c>
      <c r="Q66" s="16" t="e">
        <f t="shared" si="16"/>
        <v>#DIV/0!</v>
      </c>
      <c r="R66" s="16" t="e">
        <f t="shared" si="16"/>
        <v>#DIV/0!</v>
      </c>
      <c r="S66" s="16" t="e">
        <f t="shared" si="16"/>
        <v>#DIV/0!</v>
      </c>
      <c r="T66" s="16" t="e">
        <f t="shared" si="16"/>
        <v>#DIV/0!</v>
      </c>
      <c r="U66" s="16" t="e">
        <f t="shared" si="16"/>
        <v>#DIV/0!</v>
      </c>
      <c r="V66" s="16" t="e">
        <f t="shared" si="16"/>
        <v>#DIV/0!</v>
      </c>
      <c r="W66" s="16" t="e">
        <f t="shared" si="16"/>
        <v>#DIV/0!</v>
      </c>
      <c r="X66" s="16" t="e">
        <f t="shared" si="16"/>
        <v>#DIV/0!</v>
      </c>
      <c r="Y66" s="16" t="e">
        <f t="shared" si="16"/>
        <v>#DIV/0!</v>
      </c>
      <c r="Z66" s="16">
        <f t="shared" si="16"/>
        <v>0</v>
      </c>
      <c r="AA66" s="16" t="e">
        <f t="shared" si="16"/>
        <v>#DIV/0!</v>
      </c>
      <c r="AB66" s="22"/>
      <c r="AC66" s="22"/>
      <c r="AD66" s="22"/>
      <c r="AE66" s="16" t="e">
        <f>AE65/AE64</f>
        <v>#DIV/0!</v>
      </c>
      <c r="AF66" s="16" t="e">
        <f>AF65/AF64</f>
        <v>#DIV/0!</v>
      </c>
      <c r="AG66" s="16" t="e">
        <f>AG65/AG64</f>
        <v>#DIV/0!</v>
      </c>
      <c r="AH66" s="16" t="e">
        <f>AH65/AH64</f>
        <v>#DIV/0!</v>
      </c>
    </row>
    <row r="67" spans="1:34" s="8" customFormat="1" ht="21.75" customHeight="1" hidden="1" outlineLevel="1">
      <c r="A67" s="6" t="s">
        <v>26</v>
      </c>
      <c r="B67" s="15"/>
      <c r="C67" s="15">
        <f aca="true" t="shared" si="17" ref="C67:C90">SUM(E67:AD67)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76"/>
      <c r="U67" s="76"/>
      <c r="V67" s="76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8" customFormat="1" ht="21.75" customHeight="1" hidden="1" collapsed="1">
      <c r="A68" s="6" t="s">
        <v>180</v>
      </c>
      <c r="B68" s="15"/>
      <c r="C68" s="15">
        <f t="shared" si="17"/>
        <v>13.5</v>
      </c>
      <c r="D68" s="25" t="e">
        <f>C68/B68</f>
        <v>#DIV/0!</v>
      </c>
      <c r="E68" s="9">
        <v>5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2</v>
      </c>
      <c r="M68" s="9">
        <v>0</v>
      </c>
      <c r="N68" s="9">
        <v>3</v>
      </c>
      <c r="O68" s="9">
        <v>2.5</v>
      </c>
      <c r="P68" s="9">
        <v>0</v>
      </c>
      <c r="Q68" s="9">
        <v>0</v>
      </c>
      <c r="R68" s="9">
        <v>0</v>
      </c>
      <c r="S68" s="9">
        <v>0</v>
      </c>
      <c r="T68" s="76">
        <v>0</v>
      </c>
      <c r="U68" s="76">
        <v>0</v>
      </c>
      <c r="V68" s="76">
        <v>1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/>
      <c r="AC68" s="9"/>
      <c r="AD68" s="9"/>
      <c r="AE68" s="9">
        <v>0</v>
      </c>
      <c r="AF68" s="9">
        <v>0</v>
      </c>
      <c r="AG68" s="9">
        <v>0</v>
      </c>
      <c r="AH68" s="9">
        <v>0</v>
      </c>
    </row>
    <row r="69" spans="1:34" s="8" customFormat="1" ht="21.75" customHeight="1" hidden="1">
      <c r="A69" s="7" t="s">
        <v>18</v>
      </c>
      <c r="B69" s="15"/>
      <c r="C69" s="15">
        <f t="shared" si="17"/>
        <v>0</v>
      </c>
      <c r="D69" s="25" t="e">
        <f>C69/B69</f>
        <v>#DIV/0!</v>
      </c>
      <c r="E69" s="9">
        <v>0</v>
      </c>
      <c r="F69" s="9">
        <v>0</v>
      </c>
      <c r="G69" s="9">
        <v>0</v>
      </c>
      <c r="H69" s="41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41">
        <v>0</v>
      </c>
      <c r="Q69" s="41">
        <v>0</v>
      </c>
      <c r="R69" s="41">
        <v>0</v>
      </c>
      <c r="S69" s="41">
        <v>0</v>
      </c>
      <c r="T69" s="76">
        <v>0</v>
      </c>
      <c r="U69" s="76">
        <v>0</v>
      </c>
      <c r="V69" s="76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/>
      <c r="AC69" s="9"/>
      <c r="AD69" s="9"/>
      <c r="AE69" s="9">
        <v>0</v>
      </c>
      <c r="AF69" s="9">
        <v>0</v>
      </c>
      <c r="AG69" s="9">
        <v>0</v>
      </c>
      <c r="AH69" s="9">
        <v>0</v>
      </c>
    </row>
    <row r="70" spans="1:34" s="8" customFormat="1" ht="21.75" customHeight="1" hidden="1">
      <c r="A70" s="6" t="s">
        <v>179</v>
      </c>
      <c r="B70" s="15"/>
      <c r="C70" s="15">
        <f t="shared" si="17"/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9"/>
      <c r="P70" s="41"/>
      <c r="Q70" s="41"/>
      <c r="R70" s="41"/>
      <c r="S70" s="41"/>
      <c r="T70" s="76"/>
      <c r="U70" s="76"/>
      <c r="V70" s="76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8" customFormat="1" ht="21.75" customHeight="1" hidden="1">
      <c r="A71" s="26" t="s">
        <v>1</v>
      </c>
      <c r="B71" s="16"/>
      <c r="C71" s="38">
        <f>C69/C68</f>
        <v>0</v>
      </c>
      <c r="D71" s="38" t="e">
        <f aca="true" t="shared" si="18" ref="D71:AA71">D69/D68</f>
        <v>#DIV/0!</v>
      </c>
      <c r="E71" s="38">
        <f t="shared" si="18"/>
        <v>0</v>
      </c>
      <c r="F71" s="38" t="e">
        <f t="shared" si="18"/>
        <v>#DIV/0!</v>
      </c>
      <c r="G71" s="38" t="e">
        <f t="shared" si="18"/>
        <v>#DIV/0!</v>
      </c>
      <c r="H71" s="38" t="e">
        <f t="shared" si="18"/>
        <v>#DIV/0!</v>
      </c>
      <c r="I71" s="38" t="e">
        <f t="shared" si="18"/>
        <v>#DIV/0!</v>
      </c>
      <c r="J71" s="38" t="e">
        <f t="shared" si="18"/>
        <v>#DIV/0!</v>
      </c>
      <c r="K71" s="38" t="e">
        <f t="shared" si="18"/>
        <v>#DIV/0!</v>
      </c>
      <c r="L71" s="38">
        <f t="shared" si="18"/>
        <v>0</v>
      </c>
      <c r="M71" s="38" t="e">
        <f t="shared" si="18"/>
        <v>#DIV/0!</v>
      </c>
      <c r="N71" s="38"/>
      <c r="O71" s="38">
        <f t="shared" si="18"/>
        <v>0</v>
      </c>
      <c r="P71" s="38" t="e">
        <f t="shared" si="18"/>
        <v>#DIV/0!</v>
      </c>
      <c r="Q71" s="38" t="e">
        <f t="shared" si="18"/>
        <v>#DIV/0!</v>
      </c>
      <c r="R71" s="38" t="e">
        <f t="shared" si="18"/>
        <v>#DIV/0!</v>
      </c>
      <c r="S71" s="38" t="e">
        <f t="shared" si="18"/>
        <v>#DIV/0!</v>
      </c>
      <c r="T71" s="38" t="e">
        <f t="shared" si="18"/>
        <v>#DIV/0!</v>
      </c>
      <c r="U71" s="38" t="e">
        <f t="shared" si="18"/>
        <v>#DIV/0!</v>
      </c>
      <c r="V71" s="38">
        <f t="shared" si="18"/>
        <v>0</v>
      </c>
      <c r="W71" s="38" t="e">
        <f t="shared" si="18"/>
        <v>#DIV/0!</v>
      </c>
      <c r="X71" s="38" t="e">
        <f t="shared" si="18"/>
        <v>#DIV/0!</v>
      </c>
      <c r="Y71" s="38" t="e">
        <f t="shared" si="18"/>
        <v>#DIV/0!</v>
      </c>
      <c r="Z71" s="38" t="e">
        <f t="shared" si="18"/>
        <v>#DIV/0!</v>
      </c>
      <c r="AA71" s="38" t="e">
        <f t="shared" si="18"/>
        <v>#DIV/0!</v>
      </c>
      <c r="AB71" s="22"/>
      <c r="AC71" s="22"/>
      <c r="AD71" s="22"/>
      <c r="AE71" s="38" t="e">
        <f>AE69/AE68</f>
        <v>#DIV/0!</v>
      </c>
      <c r="AF71" s="38" t="e">
        <f>AF69/AF68</f>
        <v>#DIV/0!</v>
      </c>
      <c r="AG71" s="38" t="e">
        <f>AG69/AG68</f>
        <v>#DIV/0!</v>
      </c>
      <c r="AH71" s="38" t="e">
        <f>AH69/AH68</f>
        <v>#DIV/0!</v>
      </c>
    </row>
    <row r="72" spans="1:34" s="8" customFormat="1" ht="21.75" customHeight="1" hidden="1">
      <c r="A72" s="26" t="s">
        <v>17</v>
      </c>
      <c r="B72" s="15"/>
      <c r="C72" s="15">
        <f t="shared" si="17"/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76"/>
      <c r="U72" s="76"/>
      <c r="V72" s="76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s="8" customFormat="1" ht="21.75" customHeight="1" hidden="1" outlineLevel="1">
      <c r="A73" s="6" t="s">
        <v>24</v>
      </c>
      <c r="B73" s="15"/>
      <c r="C73" s="15">
        <f t="shared" si="17"/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76"/>
      <c r="U73" s="76"/>
      <c r="V73" s="76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8" customFormat="1" ht="21.75" customHeight="1" hidden="1" outlineLevel="1">
      <c r="A74" s="6" t="s">
        <v>25</v>
      </c>
      <c r="B74" s="15"/>
      <c r="C74" s="15">
        <f t="shared" si="17"/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76"/>
      <c r="U74" s="76"/>
      <c r="V74" s="76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s="8" customFormat="1" ht="21.75" customHeight="1" hidden="1" collapsed="1">
      <c r="A75" s="26" t="s">
        <v>19</v>
      </c>
      <c r="B75" s="15"/>
      <c r="C75" s="15">
        <f t="shared" si="17"/>
        <v>0</v>
      </c>
      <c r="D75" s="25" t="e">
        <f>C75/B75</f>
        <v>#DIV/0!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81"/>
      <c r="U75" s="81"/>
      <c r="V75" s="81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34" s="8" customFormat="1" ht="21.75" customHeight="1" hidden="1">
      <c r="A76" s="26" t="s">
        <v>46</v>
      </c>
      <c r="B76" s="15"/>
      <c r="C76" s="15">
        <f t="shared" si="17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81"/>
      <c r="U76" s="81"/>
      <c r="V76" s="81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1:34" s="8" customFormat="1" ht="24.75" customHeight="1" hidden="1">
      <c r="A77" s="26" t="s">
        <v>126</v>
      </c>
      <c r="B77" s="15"/>
      <c r="C77" s="15">
        <f t="shared" si="17"/>
        <v>0</v>
      </c>
      <c r="D77" s="25" t="e">
        <f>C77/B77</f>
        <v>#DIV/0!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/>
      <c r="AC77" s="19"/>
      <c r="AD77" s="19"/>
      <c r="AE77" s="19">
        <v>0</v>
      </c>
      <c r="AF77" s="19">
        <v>0</v>
      </c>
      <c r="AG77" s="19">
        <v>0</v>
      </c>
      <c r="AH77" s="19">
        <v>0</v>
      </c>
    </row>
    <row r="78" spans="1:34" s="8" customFormat="1" ht="24.75" customHeight="1" hidden="1">
      <c r="A78" s="26" t="s">
        <v>129</v>
      </c>
      <c r="B78" s="15"/>
      <c r="C78" s="15">
        <f t="shared" si="17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81"/>
      <c r="U78" s="81"/>
      <c r="V78" s="81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1:34" s="8" customFormat="1" ht="24.75" customHeight="1" hidden="1">
      <c r="A79" s="26" t="s">
        <v>194</v>
      </c>
      <c r="B79" s="15"/>
      <c r="C79" s="15">
        <f t="shared" si="17"/>
        <v>0</v>
      </c>
      <c r="D79" s="25"/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</row>
    <row r="80" spans="1:34" s="8" customFormat="1" ht="25.5" customHeight="1" hidden="1">
      <c r="A80" s="26" t="s">
        <v>20</v>
      </c>
      <c r="B80" s="15"/>
      <c r="C80" s="15">
        <f t="shared" si="17"/>
        <v>30</v>
      </c>
      <c r="D80" s="25" t="e">
        <f>C80/B80</f>
        <v>#DIV/0!</v>
      </c>
      <c r="E80" s="19">
        <v>30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81"/>
      <c r="U80" s="81"/>
      <c r="V80" s="81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</row>
    <row r="81" spans="1:31" s="8" customFormat="1" ht="21.75" customHeight="1" hidden="1">
      <c r="A81" s="26" t="s">
        <v>58</v>
      </c>
      <c r="B81" s="15"/>
      <c r="C81" s="15">
        <f t="shared" si="17"/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81"/>
      <c r="U81" s="81"/>
      <c r="V81" s="81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8" customFormat="1" ht="21.75" customHeight="1" hidden="1">
      <c r="A82" s="26" t="s">
        <v>59</v>
      </c>
      <c r="B82" s="15"/>
      <c r="C82" s="15">
        <f t="shared" si="17"/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81"/>
      <c r="U82" s="81"/>
      <c r="V82" s="81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8" customFormat="1" ht="21.75" customHeight="1" hidden="1">
      <c r="A83" s="26" t="s">
        <v>60</v>
      </c>
      <c r="B83" s="15"/>
      <c r="C83" s="15">
        <f t="shared" si="17"/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81"/>
      <c r="U83" s="81"/>
      <c r="V83" s="81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8" customFormat="1" ht="21.75" customHeight="1" hidden="1">
      <c r="A84" s="26" t="s">
        <v>127</v>
      </c>
      <c r="B84" s="15"/>
      <c r="C84" s="15">
        <f t="shared" si="17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81"/>
      <c r="U84" s="81"/>
      <c r="V84" s="81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8" customFormat="1" ht="21.75" customHeight="1" hidden="1">
      <c r="A85" s="26" t="s">
        <v>155</v>
      </c>
      <c r="B85" s="15"/>
      <c r="C85" s="15">
        <f t="shared" si="17"/>
        <v>0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81"/>
      <c r="U85" s="81"/>
      <c r="V85" s="81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8" customFormat="1" ht="21.75" customHeight="1" hidden="1">
      <c r="A86" s="26" t="s">
        <v>61</v>
      </c>
      <c r="B86" s="15"/>
      <c r="C86" s="15">
        <f t="shared" si="17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81"/>
      <c r="U86" s="81"/>
      <c r="V86" s="81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3" customFormat="1" ht="21.75" customHeight="1" hidden="1">
      <c r="A87" s="6" t="s">
        <v>62</v>
      </c>
      <c r="B87" s="15"/>
      <c r="C87" s="15">
        <f t="shared" si="17"/>
        <v>0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81"/>
      <c r="U87" s="81"/>
      <c r="V87" s="81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3" customFormat="1" ht="21.75" customHeight="1" hidden="1">
      <c r="A88" s="7" t="s">
        <v>63</v>
      </c>
      <c r="B88" s="15"/>
      <c r="C88" s="15">
        <f t="shared" si="17"/>
        <v>0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81"/>
      <c r="U88" s="81"/>
      <c r="V88" s="81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ht="21.75" customHeight="1" hidden="1">
      <c r="A89" s="26" t="s">
        <v>1</v>
      </c>
      <c r="B89" s="16"/>
      <c r="C89" s="15">
        <f t="shared" si="17"/>
        <v>0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80"/>
      <c r="U89" s="80"/>
      <c r="V89" s="80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0" ht="21.75" customHeight="1" hidden="1">
      <c r="A90" s="26" t="s">
        <v>64</v>
      </c>
      <c r="B90" s="16"/>
      <c r="C90" s="9">
        <f t="shared" si="17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82"/>
      <c r="U90" s="82"/>
      <c r="V90" s="82"/>
      <c r="W90" s="29"/>
      <c r="X90" s="29"/>
      <c r="Y90" s="29"/>
      <c r="Z90" s="29"/>
      <c r="AA90" s="29"/>
      <c r="AB90" s="29"/>
      <c r="AC90" s="29"/>
      <c r="AD90" s="29"/>
    </row>
    <row r="91" spans="1:30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2"/>
      <c r="U91" s="82"/>
      <c r="V91" s="82"/>
      <c r="W91" s="29"/>
      <c r="X91" s="29"/>
      <c r="Y91" s="29"/>
      <c r="Z91" s="29"/>
      <c r="AA91" s="29"/>
      <c r="AB91" s="29"/>
      <c r="AC91" s="29"/>
      <c r="AD91" s="29"/>
    </row>
    <row r="92" spans="1:30" s="31" customFormat="1" ht="21.75" customHeight="1" hidden="1">
      <c r="A92" s="26" t="s">
        <v>65</v>
      </c>
      <c r="B92" s="67">
        <f>(B49-B93)</f>
        <v>0</v>
      </c>
      <c r="C92" s="67">
        <f>(C49-C93)</f>
        <v>506</v>
      </c>
      <c r="D92" s="67" t="e">
        <f>(D49-D93)/2</f>
        <v>#DIV/0!</v>
      </c>
      <c r="E92" s="30">
        <f>(E49-E93)</f>
        <v>151</v>
      </c>
      <c r="F92" s="30">
        <f aca="true" t="shared" si="19" ref="F92:AD92">(F49-F93)</f>
        <v>0</v>
      </c>
      <c r="G92" s="30">
        <f t="shared" si="19"/>
        <v>0</v>
      </c>
      <c r="H92" s="30">
        <f t="shared" si="19"/>
        <v>0</v>
      </c>
      <c r="I92" s="30">
        <f t="shared" si="19"/>
        <v>0</v>
      </c>
      <c r="J92" s="30">
        <f t="shared" si="19"/>
        <v>0</v>
      </c>
      <c r="K92" s="30">
        <f t="shared" si="19"/>
        <v>0</v>
      </c>
      <c r="L92" s="30">
        <f t="shared" si="19"/>
        <v>50</v>
      </c>
      <c r="M92" s="30"/>
      <c r="N92" s="30"/>
      <c r="O92" s="30"/>
      <c r="P92" s="30">
        <f t="shared" si="19"/>
        <v>0</v>
      </c>
      <c r="Q92" s="30"/>
      <c r="R92" s="30"/>
      <c r="S92" s="30"/>
      <c r="T92" s="83">
        <f t="shared" si="19"/>
        <v>0</v>
      </c>
      <c r="U92" s="83"/>
      <c r="V92" s="83"/>
      <c r="W92" s="30">
        <f t="shared" si="19"/>
        <v>0</v>
      </c>
      <c r="X92" s="30"/>
      <c r="Y92" s="30">
        <f t="shared" si="19"/>
        <v>60</v>
      </c>
      <c r="Z92" s="30">
        <f t="shared" si="19"/>
        <v>0</v>
      </c>
      <c r="AA92" s="30">
        <f t="shared" si="19"/>
        <v>0</v>
      </c>
      <c r="AB92" s="30">
        <f t="shared" si="19"/>
        <v>0</v>
      </c>
      <c r="AC92" s="30">
        <f t="shared" si="19"/>
        <v>0</v>
      </c>
      <c r="AD92" s="30">
        <f t="shared" si="19"/>
        <v>0</v>
      </c>
    </row>
    <row r="93" spans="1:30" ht="21.75" customHeight="1" hidden="1">
      <c r="A93" s="26" t="s">
        <v>154</v>
      </c>
      <c r="B93" s="15"/>
      <c r="C93" s="15">
        <f>SUM(E93:AD93)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79"/>
      <c r="U93" s="79"/>
      <c r="V93" s="79"/>
      <c r="W93" s="14"/>
      <c r="X93" s="14"/>
      <c r="Y93" s="14"/>
      <c r="Z93" s="14"/>
      <c r="AA93" s="14"/>
      <c r="AB93" s="14"/>
      <c r="AC93" s="14"/>
      <c r="AD93" s="14"/>
    </row>
    <row r="94" spans="1:30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79"/>
      <c r="U94" s="79"/>
      <c r="V94" s="79"/>
      <c r="W94" s="14"/>
      <c r="X94" s="14"/>
      <c r="Y94" s="14"/>
      <c r="Z94" s="14"/>
      <c r="AA94" s="14"/>
      <c r="AB94" s="14"/>
      <c r="AC94" s="14"/>
      <c r="AD94" s="14"/>
    </row>
    <row r="95" spans="1:42" s="32" customFormat="1" ht="21.75" customHeight="1" hidden="1">
      <c r="A95" s="26" t="s">
        <v>66</v>
      </c>
      <c r="B95" s="67">
        <f>(B65-B96)</f>
        <v>0</v>
      </c>
      <c r="C95" s="67">
        <f>(C65-C96)</f>
        <v>0</v>
      </c>
      <c r="D95" s="30" t="e">
        <f>(D65-D96)</f>
        <v>#DIV/0!</v>
      </c>
      <c r="E95" s="9">
        <f>(E65-E96)</f>
        <v>0</v>
      </c>
      <c r="F95" s="9">
        <f aca="true" t="shared" si="20" ref="F95:AD95">(F65-F96)</f>
        <v>0</v>
      </c>
      <c r="G95" s="9">
        <f t="shared" si="20"/>
        <v>0</v>
      </c>
      <c r="H95" s="9">
        <f t="shared" si="20"/>
        <v>0</v>
      </c>
      <c r="I95" s="9">
        <f t="shared" si="20"/>
        <v>0</v>
      </c>
      <c r="J95" s="9">
        <f t="shared" si="20"/>
        <v>0</v>
      </c>
      <c r="K95" s="9">
        <f t="shared" si="20"/>
        <v>0</v>
      </c>
      <c r="L95" s="9">
        <f t="shared" si="20"/>
        <v>0</v>
      </c>
      <c r="M95" s="9"/>
      <c r="N95" s="9"/>
      <c r="O95" s="9"/>
      <c r="P95" s="9">
        <f t="shared" si="20"/>
        <v>0</v>
      </c>
      <c r="Q95" s="9"/>
      <c r="R95" s="9"/>
      <c r="S95" s="9"/>
      <c r="T95" s="76">
        <f t="shared" si="20"/>
        <v>0</v>
      </c>
      <c r="U95" s="76"/>
      <c r="V95" s="76"/>
      <c r="W95" s="9">
        <f t="shared" si="20"/>
        <v>0</v>
      </c>
      <c r="X95" s="9"/>
      <c r="Y95" s="9">
        <f t="shared" si="20"/>
        <v>0</v>
      </c>
      <c r="Z95" s="9">
        <f t="shared" si="20"/>
        <v>0</v>
      </c>
      <c r="AA95" s="9">
        <f t="shared" si="20"/>
        <v>0</v>
      </c>
      <c r="AB95" s="9">
        <f t="shared" si="20"/>
        <v>0</v>
      </c>
      <c r="AC95" s="9">
        <f t="shared" si="20"/>
        <v>0</v>
      </c>
      <c r="AD95" s="9">
        <f t="shared" si="20"/>
        <v>0</v>
      </c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</row>
    <row r="96" spans="1:30" ht="21.75" customHeight="1" hidden="1">
      <c r="A96" s="26" t="s">
        <v>156</v>
      </c>
      <c r="B96" s="9"/>
      <c r="C96" s="15">
        <f>SUM(E96:AD96)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76"/>
      <c r="U96" s="76"/>
      <c r="V96" s="76"/>
      <c r="W96" s="9"/>
      <c r="X96" s="9"/>
      <c r="Y96" s="9"/>
      <c r="Z96" s="9"/>
      <c r="AA96" s="9"/>
      <c r="AB96" s="9"/>
      <c r="AC96" s="9"/>
      <c r="AD96" s="9"/>
    </row>
    <row r="97" spans="1:30" ht="21.75" customHeight="1" hidden="1">
      <c r="A97" s="26" t="s">
        <v>67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79"/>
      <c r="U97" s="79"/>
      <c r="V97" s="79"/>
      <c r="W97" s="14"/>
      <c r="X97" s="14"/>
      <c r="Y97" s="14"/>
      <c r="Z97" s="14"/>
      <c r="AA97" s="14"/>
      <c r="AB97" s="14"/>
      <c r="AC97" s="14"/>
      <c r="AD97" s="14"/>
    </row>
    <row r="98" spans="1:30" ht="21.75" customHeight="1" hidden="1">
      <c r="A98" s="26" t="s">
        <v>68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79"/>
      <c r="U98" s="79"/>
      <c r="V98" s="79"/>
      <c r="W98" s="14"/>
      <c r="X98" s="14"/>
      <c r="Y98" s="14"/>
      <c r="Z98" s="14"/>
      <c r="AA98" s="14"/>
      <c r="AB98" s="14"/>
      <c r="AC98" s="14"/>
      <c r="AD98" s="14"/>
    </row>
    <row r="99" spans="1:30" ht="21.75" customHeight="1" hidden="1">
      <c r="A99" s="26" t="s">
        <v>69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79"/>
      <c r="U99" s="79"/>
      <c r="V99" s="79"/>
      <c r="W99" s="14"/>
      <c r="X99" s="14"/>
      <c r="Y99" s="14"/>
      <c r="Z99" s="14"/>
      <c r="AA99" s="14"/>
      <c r="AB99" s="14"/>
      <c r="AC99" s="14"/>
      <c r="AD99" s="14"/>
    </row>
    <row r="100" spans="1:30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79"/>
      <c r="U100" s="79"/>
      <c r="V100" s="79"/>
      <c r="W100" s="14"/>
      <c r="X100" s="14"/>
      <c r="Y100" s="14"/>
      <c r="Z100" s="14"/>
      <c r="AA100" s="14"/>
      <c r="AB100" s="14"/>
      <c r="AC100" s="14"/>
      <c r="AD100" s="14"/>
    </row>
    <row r="101" spans="1:30" s="13" customFormat="1" ht="21.75" customHeight="1" hidden="1">
      <c r="A101" s="6" t="s">
        <v>70</v>
      </c>
      <c r="B101" s="15"/>
      <c r="C101" s="46">
        <f>SUM(E101:AD101)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85"/>
      <c r="U101" s="85"/>
      <c r="V101" s="85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21.75" customHeight="1" hidden="1">
      <c r="A102" s="26" t="s">
        <v>71</v>
      </c>
      <c r="B102" s="15"/>
      <c r="C102" s="15">
        <f>SUM(E102:AD102)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84"/>
      <c r="U102" s="84"/>
      <c r="V102" s="84"/>
      <c r="W102" s="34"/>
      <c r="X102" s="34"/>
      <c r="Y102" s="34"/>
      <c r="Z102" s="34"/>
      <c r="AA102" s="34"/>
      <c r="AB102" s="34"/>
      <c r="AC102" s="34"/>
      <c r="AD102" s="34"/>
    </row>
    <row r="103" spans="1:30" s="35" customFormat="1" ht="21.75" customHeight="1" hidden="1">
      <c r="A103" s="26" t="s">
        <v>72</v>
      </c>
      <c r="B103" s="15"/>
      <c r="C103" s="15">
        <f>SUM(E103:AD103)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84"/>
      <c r="U103" s="84"/>
      <c r="V103" s="84"/>
      <c r="W103" s="34"/>
      <c r="X103" s="34"/>
      <c r="Y103" s="34"/>
      <c r="Z103" s="34"/>
      <c r="AA103" s="34"/>
      <c r="AB103" s="34"/>
      <c r="AC103" s="34"/>
      <c r="AD103" s="34"/>
    </row>
    <row r="104" spans="1:30" s="13" customFormat="1" ht="21.75" customHeight="1" hidden="1">
      <c r="A104" s="6" t="s">
        <v>73</v>
      </c>
      <c r="B104" s="15"/>
      <c r="C104" s="15">
        <f>SUM(E104:AD104)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85"/>
      <c r="U104" s="85"/>
      <c r="V104" s="85"/>
      <c r="W104" s="36"/>
      <c r="X104" s="36"/>
      <c r="Y104" s="36"/>
      <c r="Z104" s="36"/>
      <c r="AA104" s="36"/>
      <c r="AB104" s="36"/>
      <c r="AC104" s="36"/>
      <c r="AD104" s="36"/>
    </row>
    <row r="105" spans="1:30" s="13" customFormat="1" ht="21.75" customHeight="1" hidden="1">
      <c r="A105" s="6" t="s">
        <v>74</v>
      </c>
      <c r="B105" s="15"/>
      <c r="C105" s="15">
        <f>SUM(E105:AD105)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85"/>
      <c r="U105" s="85"/>
      <c r="V105" s="85"/>
      <c r="W105" s="36"/>
      <c r="X105" s="36"/>
      <c r="Y105" s="36"/>
      <c r="Z105" s="36"/>
      <c r="AA105" s="36"/>
      <c r="AB105" s="36"/>
      <c r="AC105" s="36"/>
      <c r="AD105" s="36"/>
    </row>
    <row r="106" spans="1:30" s="13" customFormat="1" ht="21.75" customHeight="1" hidden="1">
      <c r="A106" s="26" t="s">
        <v>148</v>
      </c>
      <c r="B106" s="15"/>
      <c r="C106" s="15"/>
      <c r="D106" s="25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84"/>
      <c r="U106" s="84"/>
      <c r="V106" s="84"/>
      <c r="W106" s="34"/>
      <c r="X106" s="34"/>
      <c r="Y106" s="34"/>
      <c r="Z106" s="34"/>
      <c r="AA106" s="34"/>
      <c r="AB106" s="34"/>
      <c r="AC106" s="34"/>
      <c r="AD106" s="34"/>
    </row>
    <row r="107" spans="1:30" s="37" customFormat="1" ht="21.75" customHeight="1" hidden="1">
      <c r="A107" s="7" t="s">
        <v>75</v>
      </c>
      <c r="B107" s="15"/>
      <c r="C107" s="15">
        <f>SUM(E107:AD107)</f>
        <v>0</v>
      </c>
      <c r="D107" s="25" t="e">
        <f>C107/B107</f>
        <v>#DIV/0!</v>
      </c>
      <c r="E107" s="27"/>
      <c r="F107" s="27"/>
      <c r="G107" s="36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5"/>
      <c r="U107" s="75"/>
      <c r="V107" s="75"/>
      <c r="W107" s="27"/>
      <c r="X107" s="27"/>
      <c r="Y107" s="27"/>
      <c r="Z107" s="27"/>
      <c r="AA107" s="27"/>
      <c r="AB107" s="27"/>
      <c r="AC107" s="27"/>
      <c r="AD107" s="27"/>
    </row>
    <row r="108" spans="1:30" s="13" customFormat="1" ht="21.75" customHeight="1" hidden="1">
      <c r="A108" s="26" t="s">
        <v>149</v>
      </c>
      <c r="B108" s="16" t="e">
        <f>B107/B106</f>
        <v>#DIV/0!</v>
      </c>
      <c r="C108" s="38" t="e">
        <f>C107/C106</f>
        <v>#DIV/0!</v>
      </c>
      <c r="D108" s="25" t="e">
        <f>C108/B108</f>
        <v>#DIV/0!</v>
      </c>
      <c r="E108" s="39" t="e">
        <f>E107/E106</f>
        <v>#DIV/0!</v>
      </c>
      <c r="F108" s="39" t="e">
        <f aca="true" t="shared" si="21" ref="F108:AD108">F107/F106</f>
        <v>#DIV/0!</v>
      </c>
      <c r="G108" s="39" t="e">
        <f t="shared" si="21"/>
        <v>#DIV/0!</v>
      </c>
      <c r="H108" s="39" t="e">
        <f t="shared" si="21"/>
        <v>#DIV/0!</v>
      </c>
      <c r="I108" s="39" t="e">
        <f t="shared" si="21"/>
        <v>#DIV/0!</v>
      </c>
      <c r="J108" s="39" t="e">
        <f t="shared" si="21"/>
        <v>#DIV/0!</v>
      </c>
      <c r="K108" s="39" t="e">
        <f t="shared" si="21"/>
        <v>#DIV/0!</v>
      </c>
      <c r="L108" s="39" t="e">
        <f t="shared" si="21"/>
        <v>#DIV/0!</v>
      </c>
      <c r="M108" s="39"/>
      <c r="N108" s="39"/>
      <c r="O108" s="39"/>
      <c r="P108" s="39" t="e">
        <f t="shared" si="21"/>
        <v>#DIV/0!</v>
      </c>
      <c r="Q108" s="39"/>
      <c r="R108" s="39"/>
      <c r="S108" s="39"/>
      <c r="T108" s="86" t="e">
        <f t="shared" si="21"/>
        <v>#DIV/0!</v>
      </c>
      <c r="U108" s="86"/>
      <c r="V108" s="86"/>
      <c r="W108" s="39" t="e">
        <f t="shared" si="21"/>
        <v>#DIV/0!</v>
      </c>
      <c r="X108" s="39"/>
      <c r="Y108" s="39" t="e">
        <f t="shared" si="21"/>
        <v>#DIV/0!</v>
      </c>
      <c r="Z108" s="39" t="e">
        <f t="shared" si="21"/>
        <v>#DIV/0!</v>
      </c>
      <c r="AA108" s="39" t="e">
        <f t="shared" si="21"/>
        <v>#DIV/0!</v>
      </c>
      <c r="AB108" s="39" t="e">
        <f t="shared" si="21"/>
        <v>#DIV/0!</v>
      </c>
      <c r="AC108" s="39" t="e">
        <f t="shared" si="21"/>
        <v>#DIV/0!</v>
      </c>
      <c r="AD108" s="39" t="e">
        <f t="shared" si="21"/>
        <v>#DIV/0!</v>
      </c>
    </row>
    <row r="109" spans="1:30" s="13" customFormat="1" ht="21.75" customHeight="1" hidden="1">
      <c r="A109" s="6" t="s">
        <v>76</v>
      </c>
      <c r="B109" s="9"/>
      <c r="C109" s="9">
        <f aca="true" t="shared" si="22" ref="C109:C114">SUM(E109:AD109)</f>
        <v>0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75"/>
      <c r="U109" s="75"/>
      <c r="V109" s="75"/>
      <c r="W109" s="27"/>
      <c r="X109" s="27"/>
      <c r="Y109" s="27"/>
      <c r="Z109" s="27"/>
      <c r="AA109" s="27"/>
      <c r="AB109" s="27"/>
      <c r="AC109" s="27"/>
      <c r="AD109" s="27"/>
    </row>
    <row r="110" spans="1:30" s="13" customFormat="1" ht="21.75" customHeight="1" hidden="1">
      <c r="A110" s="6" t="s">
        <v>162</v>
      </c>
      <c r="B110" s="9"/>
      <c r="C110" s="9">
        <f t="shared" si="22"/>
        <v>0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75"/>
      <c r="U110" s="75"/>
      <c r="V110" s="75"/>
      <c r="W110" s="27"/>
      <c r="X110" s="27"/>
      <c r="Y110" s="27"/>
      <c r="Z110" s="27"/>
      <c r="AA110" s="27"/>
      <c r="AB110" s="27"/>
      <c r="AC110" s="27"/>
      <c r="AD110" s="27"/>
    </row>
    <row r="111" spans="1:30" s="13" customFormat="1" ht="21.75" customHeight="1" hidden="1">
      <c r="A111" s="6" t="s">
        <v>163</v>
      </c>
      <c r="B111" s="9"/>
      <c r="C111" s="9">
        <f t="shared" si="22"/>
        <v>0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75"/>
      <c r="U111" s="75"/>
      <c r="V111" s="75"/>
      <c r="W111" s="27"/>
      <c r="X111" s="27"/>
      <c r="Y111" s="27"/>
      <c r="Z111" s="27"/>
      <c r="AA111" s="27"/>
      <c r="AB111" s="27"/>
      <c r="AC111" s="27"/>
      <c r="AD111" s="27"/>
    </row>
    <row r="112" spans="1:30" s="13" customFormat="1" ht="21.75" customHeight="1" hidden="1">
      <c r="A112" s="6" t="s">
        <v>164</v>
      </c>
      <c r="B112" s="9"/>
      <c r="C112" s="9">
        <f t="shared" si="22"/>
        <v>0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75"/>
      <c r="U112" s="75"/>
      <c r="V112" s="75"/>
      <c r="W112" s="27"/>
      <c r="X112" s="27"/>
      <c r="Y112" s="27"/>
      <c r="Z112" s="27"/>
      <c r="AA112" s="27"/>
      <c r="AB112" s="27"/>
      <c r="AC112" s="27"/>
      <c r="AD112" s="27"/>
    </row>
    <row r="113" spans="1:30" s="35" customFormat="1" ht="21.75" customHeight="1" hidden="1">
      <c r="A113" s="26" t="s">
        <v>176</v>
      </c>
      <c r="B113" s="9"/>
      <c r="C113" s="9">
        <f t="shared" si="22"/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81"/>
      <c r="U113" s="81"/>
      <c r="V113" s="81"/>
      <c r="W113" s="19"/>
      <c r="X113" s="19"/>
      <c r="Y113" s="19"/>
      <c r="Z113" s="19"/>
      <c r="AA113" s="19"/>
      <c r="AB113" s="19"/>
      <c r="AC113" s="19"/>
      <c r="AD113" s="19"/>
    </row>
    <row r="114" spans="1:30" s="35" customFormat="1" ht="21.75" customHeight="1" hidden="1">
      <c r="A114" s="26" t="s">
        <v>174</v>
      </c>
      <c r="B114" s="9"/>
      <c r="C114" s="9">
        <f t="shared" si="22"/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81"/>
      <c r="U114" s="81"/>
      <c r="V114" s="81"/>
      <c r="W114" s="19"/>
      <c r="X114" s="19"/>
      <c r="Y114" s="19"/>
      <c r="Z114" s="19"/>
      <c r="AA114" s="19"/>
      <c r="AB114" s="19"/>
      <c r="AC114" s="19"/>
      <c r="AD114" s="19"/>
    </row>
    <row r="115" spans="1:30" s="35" customFormat="1" ht="21.75" customHeight="1" hidden="1">
      <c r="A115" s="26" t="s">
        <v>177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78"/>
      <c r="U115" s="78"/>
      <c r="V115" s="78"/>
      <c r="W115" s="21"/>
      <c r="X115" s="21"/>
      <c r="Y115" s="21"/>
      <c r="Z115" s="21"/>
      <c r="AA115" s="21"/>
      <c r="AB115" s="21"/>
      <c r="AC115" s="21"/>
      <c r="AD115" s="21"/>
    </row>
    <row r="116" spans="1:30" s="13" customFormat="1" ht="21.75" customHeight="1" hidden="1">
      <c r="A116" s="6" t="s">
        <v>77</v>
      </c>
      <c r="B116" s="9"/>
      <c r="C116" s="9">
        <f aca="true" t="shared" si="23" ref="C116:C134">SUM(E116:AD116)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75"/>
      <c r="U116" s="75"/>
      <c r="V116" s="75"/>
      <c r="W116" s="27"/>
      <c r="X116" s="27"/>
      <c r="Y116" s="27"/>
      <c r="Z116" s="27"/>
      <c r="AA116" s="27"/>
      <c r="AB116" s="27"/>
      <c r="AC116" s="27"/>
      <c r="AD116" s="27"/>
    </row>
    <row r="117" spans="1:30" s="13" customFormat="1" ht="21.75" customHeight="1" hidden="1">
      <c r="A117" s="6" t="s">
        <v>78</v>
      </c>
      <c r="B117" s="9"/>
      <c r="C117" s="9">
        <f t="shared" si="23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75"/>
      <c r="U117" s="75"/>
      <c r="V117" s="75"/>
      <c r="W117" s="27"/>
      <c r="X117" s="27"/>
      <c r="Y117" s="27"/>
      <c r="Z117" s="27"/>
      <c r="AA117" s="27"/>
      <c r="AB117" s="27"/>
      <c r="AC117" s="27"/>
      <c r="AD117" s="27"/>
    </row>
    <row r="118" spans="1:30" s="35" customFormat="1" ht="21.75" customHeight="1" hidden="1">
      <c r="A118" s="26" t="s">
        <v>79</v>
      </c>
      <c r="B118" s="15">
        <f>B104-B107</f>
        <v>0</v>
      </c>
      <c r="C118" s="15">
        <f t="shared" si="23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85"/>
      <c r="U118" s="85"/>
      <c r="V118" s="85"/>
      <c r="W118" s="36"/>
      <c r="X118" s="36"/>
      <c r="Y118" s="36"/>
      <c r="Z118" s="36"/>
      <c r="AA118" s="36"/>
      <c r="AB118" s="36"/>
      <c r="AC118" s="36"/>
      <c r="AD118" s="36"/>
    </row>
    <row r="119" spans="1:30" s="13" customFormat="1" ht="21.75" customHeight="1" hidden="1">
      <c r="A119" s="7" t="s">
        <v>80</v>
      </c>
      <c r="B119" s="15"/>
      <c r="C119" s="15">
        <f t="shared" si="23"/>
        <v>0</v>
      </c>
      <c r="D119" s="25" t="e">
        <f>C119/B119</f>
        <v>#DIV/0!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81"/>
      <c r="U119" s="81"/>
      <c r="V119" s="81"/>
      <c r="W119" s="19"/>
      <c r="X119" s="19"/>
      <c r="Y119" s="19"/>
      <c r="Z119" s="19"/>
      <c r="AA119" s="19"/>
      <c r="AB119" s="19"/>
      <c r="AC119" s="19"/>
      <c r="AD119" s="19"/>
    </row>
    <row r="120" spans="1:30" s="13" customFormat="1" ht="21.75" customHeight="1" hidden="1">
      <c r="A120" s="6" t="s">
        <v>76</v>
      </c>
      <c r="B120" s="9"/>
      <c r="C120" s="9">
        <f t="shared" si="23"/>
        <v>0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5"/>
      <c r="U120" s="75"/>
      <c r="V120" s="75"/>
      <c r="W120" s="27"/>
      <c r="X120" s="27"/>
      <c r="Y120" s="27"/>
      <c r="Z120" s="27"/>
      <c r="AA120" s="27"/>
      <c r="AB120" s="27"/>
      <c r="AC120" s="27"/>
      <c r="AD120" s="27"/>
    </row>
    <row r="121" spans="1:30" s="13" customFormat="1" ht="21.75" customHeight="1" hidden="1">
      <c r="A121" s="6" t="s">
        <v>162</v>
      </c>
      <c r="B121" s="9"/>
      <c r="C121" s="9">
        <f t="shared" si="23"/>
        <v>0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75"/>
      <c r="U121" s="75"/>
      <c r="V121" s="75"/>
      <c r="W121" s="27"/>
      <c r="X121" s="27"/>
      <c r="Y121" s="27"/>
      <c r="Z121" s="27"/>
      <c r="AA121" s="27"/>
      <c r="AB121" s="27"/>
      <c r="AC121" s="27"/>
      <c r="AD121" s="27"/>
    </row>
    <row r="122" spans="1:30" s="13" customFormat="1" ht="21.75" customHeight="1" hidden="1">
      <c r="A122" s="6" t="s">
        <v>163</v>
      </c>
      <c r="B122" s="9"/>
      <c r="C122" s="9">
        <f t="shared" si="23"/>
        <v>0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75"/>
      <c r="U122" s="75"/>
      <c r="V122" s="75"/>
      <c r="W122" s="27"/>
      <c r="X122" s="27"/>
      <c r="Y122" s="27"/>
      <c r="Z122" s="27"/>
      <c r="AA122" s="27"/>
      <c r="AB122" s="27"/>
      <c r="AC122" s="27"/>
      <c r="AD122" s="27"/>
    </row>
    <row r="123" spans="1:30" s="13" customFormat="1" ht="21.75" customHeight="1" hidden="1">
      <c r="A123" s="6" t="s">
        <v>164</v>
      </c>
      <c r="B123" s="9"/>
      <c r="C123" s="9">
        <f t="shared" si="23"/>
        <v>0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75"/>
      <c r="U123" s="75"/>
      <c r="V123" s="75"/>
      <c r="W123" s="27"/>
      <c r="X123" s="27"/>
      <c r="Y123" s="27"/>
      <c r="Z123" s="27"/>
      <c r="AA123" s="27"/>
      <c r="AB123" s="27"/>
      <c r="AC123" s="27"/>
      <c r="AD123" s="27"/>
    </row>
    <row r="124" spans="1:30" s="13" customFormat="1" ht="21.75" customHeight="1" hidden="1">
      <c r="A124" s="6" t="s">
        <v>174</v>
      </c>
      <c r="B124" s="9"/>
      <c r="C124" s="9">
        <f t="shared" si="23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75"/>
      <c r="U124" s="75"/>
      <c r="V124" s="75"/>
      <c r="W124" s="27"/>
      <c r="X124" s="27"/>
      <c r="Y124" s="27"/>
      <c r="Z124" s="27"/>
      <c r="AA124" s="27"/>
      <c r="AB124" s="27"/>
      <c r="AC124" s="27"/>
      <c r="AD124" s="27"/>
    </row>
    <row r="125" spans="1:30" s="13" customFormat="1" ht="21.75" customHeight="1" hidden="1">
      <c r="A125" s="6" t="s">
        <v>77</v>
      </c>
      <c r="B125" s="9"/>
      <c r="C125" s="9">
        <f t="shared" si="23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5"/>
      <c r="U125" s="75"/>
      <c r="V125" s="75"/>
      <c r="W125" s="27"/>
      <c r="X125" s="27"/>
      <c r="Y125" s="27"/>
      <c r="Z125" s="27"/>
      <c r="AA125" s="27"/>
      <c r="AB125" s="27"/>
      <c r="AC125" s="27"/>
      <c r="AD125" s="27"/>
    </row>
    <row r="126" spans="1:30" s="13" customFormat="1" ht="21.75" customHeight="1" hidden="1">
      <c r="A126" s="6" t="s">
        <v>78</v>
      </c>
      <c r="B126" s="9"/>
      <c r="C126" s="9">
        <f t="shared" si="23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5"/>
      <c r="U126" s="75"/>
      <c r="V126" s="75"/>
      <c r="W126" s="27"/>
      <c r="X126" s="27"/>
      <c r="Y126" s="27"/>
      <c r="Z126" s="27"/>
      <c r="AA126" s="27"/>
      <c r="AB126" s="27"/>
      <c r="AC126" s="27"/>
      <c r="AD126" s="27"/>
    </row>
    <row r="127" spans="1:30" s="13" customFormat="1" ht="21.75" customHeight="1" hidden="1">
      <c r="A127" s="7" t="s">
        <v>81</v>
      </c>
      <c r="B127" s="15"/>
      <c r="C127" s="15">
        <f t="shared" si="23"/>
        <v>0</v>
      </c>
      <c r="D127" s="25" t="e">
        <f>C127/B127</f>
        <v>#DIV/0!</v>
      </c>
      <c r="E127" s="19"/>
      <c r="F127" s="19"/>
      <c r="G127" s="34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81"/>
      <c r="U127" s="81"/>
      <c r="V127" s="81"/>
      <c r="W127" s="19"/>
      <c r="X127" s="19"/>
      <c r="Y127" s="19"/>
      <c r="Z127" s="34"/>
      <c r="AA127" s="34"/>
      <c r="AB127" s="34"/>
      <c r="AC127" s="19"/>
      <c r="AD127" s="19"/>
    </row>
    <row r="128" spans="1:30" s="13" customFormat="1" ht="21.75" customHeight="1" hidden="1">
      <c r="A128" s="6" t="s">
        <v>76</v>
      </c>
      <c r="B128" s="9"/>
      <c r="C128" s="9">
        <f t="shared" si="23"/>
        <v>0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5"/>
      <c r="U128" s="75"/>
      <c r="V128" s="75"/>
      <c r="W128" s="27"/>
      <c r="X128" s="27"/>
      <c r="Y128" s="27"/>
      <c r="Z128" s="27"/>
      <c r="AA128" s="27"/>
      <c r="AB128" s="36"/>
      <c r="AC128" s="27"/>
      <c r="AD128" s="27"/>
    </row>
    <row r="129" spans="1:30" s="13" customFormat="1" ht="21.75" customHeight="1" hidden="1">
      <c r="A129" s="6" t="s">
        <v>162</v>
      </c>
      <c r="B129" s="9"/>
      <c r="C129" s="9">
        <f t="shared" si="23"/>
        <v>0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75"/>
      <c r="U129" s="75"/>
      <c r="V129" s="75"/>
      <c r="W129" s="27"/>
      <c r="X129" s="27"/>
      <c r="Y129" s="27"/>
      <c r="Z129" s="27"/>
      <c r="AA129" s="27"/>
      <c r="AB129" s="27"/>
      <c r="AC129" s="27"/>
      <c r="AD129" s="27"/>
    </row>
    <row r="130" spans="1:30" s="13" customFormat="1" ht="21.75" customHeight="1" hidden="1">
      <c r="A130" s="6" t="s">
        <v>163</v>
      </c>
      <c r="B130" s="9"/>
      <c r="C130" s="9">
        <f t="shared" si="23"/>
        <v>0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75"/>
      <c r="U130" s="75"/>
      <c r="V130" s="75"/>
      <c r="W130" s="27"/>
      <c r="X130" s="27"/>
      <c r="Y130" s="27"/>
      <c r="Z130" s="27"/>
      <c r="AA130" s="27"/>
      <c r="AB130" s="27"/>
      <c r="AC130" s="27"/>
      <c r="AD130" s="27"/>
    </row>
    <row r="131" spans="1:30" s="13" customFormat="1" ht="21.75" customHeight="1" hidden="1">
      <c r="A131" s="6" t="s">
        <v>164</v>
      </c>
      <c r="B131" s="9"/>
      <c r="C131" s="9">
        <f t="shared" si="23"/>
        <v>0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5"/>
      <c r="U131" s="75"/>
      <c r="V131" s="75"/>
      <c r="W131" s="27"/>
      <c r="X131" s="27"/>
      <c r="Y131" s="27"/>
      <c r="Z131" s="27"/>
      <c r="AA131" s="27"/>
      <c r="AB131" s="36"/>
      <c r="AC131" s="27"/>
      <c r="AD131" s="27"/>
    </row>
    <row r="132" spans="1:30" s="13" customFormat="1" ht="21.75" customHeight="1" hidden="1">
      <c r="A132" s="6" t="s">
        <v>174</v>
      </c>
      <c r="B132" s="9"/>
      <c r="C132" s="9">
        <f t="shared" si="23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5"/>
      <c r="U132" s="75"/>
      <c r="V132" s="75"/>
      <c r="W132" s="27"/>
      <c r="X132" s="27"/>
      <c r="Y132" s="27"/>
      <c r="Z132" s="27"/>
      <c r="AA132" s="27"/>
      <c r="AB132" s="27"/>
      <c r="AC132" s="27"/>
      <c r="AD132" s="27"/>
    </row>
    <row r="133" spans="1:30" s="13" customFormat="1" ht="21.75" customHeight="1" hidden="1">
      <c r="A133" s="6" t="s">
        <v>77</v>
      </c>
      <c r="B133" s="9"/>
      <c r="C133" s="9">
        <f t="shared" si="23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75"/>
      <c r="U133" s="75"/>
      <c r="V133" s="75"/>
      <c r="W133" s="27"/>
      <c r="X133" s="27"/>
      <c r="Y133" s="27"/>
      <c r="Z133" s="27"/>
      <c r="AA133" s="27"/>
      <c r="AB133" s="27"/>
      <c r="AC133" s="27"/>
      <c r="AD133" s="27"/>
    </row>
    <row r="134" spans="1:30" s="13" customFormat="1" ht="21.75" customHeight="1" hidden="1">
      <c r="A134" s="6" t="s">
        <v>161</v>
      </c>
      <c r="B134" s="9"/>
      <c r="C134" s="9">
        <f t="shared" si="23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75"/>
      <c r="U134" s="75"/>
      <c r="V134" s="75"/>
      <c r="W134" s="27"/>
      <c r="X134" s="27"/>
      <c r="Y134" s="27"/>
      <c r="Z134" s="27"/>
      <c r="AA134" s="27"/>
      <c r="AB134" s="27"/>
      <c r="AC134" s="27"/>
      <c r="AD134" s="27"/>
    </row>
    <row r="135" spans="1:30" s="13" customFormat="1" ht="21.75" customHeight="1" hidden="1">
      <c r="A135" s="7" t="s">
        <v>82</v>
      </c>
      <c r="B135" s="40" t="e">
        <f aca="true" t="shared" si="24" ref="B135:AD135">B127/B119*10</f>
        <v>#DIV/0!</v>
      </c>
      <c r="C135" s="40" t="e">
        <f t="shared" si="24"/>
        <v>#DIV/0!</v>
      </c>
      <c r="D135" s="40" t="e">
        <f t="shared" si="24"/>
        <v>#DIV/0!</v>
      </c>
      <c r="E135" s="41" t="e">
        <f t="shared" si="24"/>
        <v>#DIV/0!</v>
      </c>
      <c r="F135" s="41" t="e">
        <f t="shared" si="24"/>
        <v>#DIV/0!</v>
      </c>
      <c r="G135" s="41" t="e">
        <f t="shared" si="24"/>
        <v>#DIV/0!</v>
      </c>
      <c r="H135" s="41" t="e">
        <f t="shared" si="24"/>
        <v>#DIV/0!</v>
      </c>
      <c r="I135" s="41" t="e">
        <f t="shared" si="24"/>
        <v>#DIV/0!</v>
      </c>
      <c r="J135" s="41" t="e">
        <f t="shared" si="24"/>
        <v>#DIV/0!</v>
      </c>
      <c r="K135" s="41" t="e">
        <f t="shared" si="24"/>
        <v>#DIV/0!</v>
      </c>
      <c r="L135" s="41" t="e">
        <f t="shared" si="24"/>
        <v>#DIV/0!</v>
      </c>
      <c r="M135" s="41"/>
      <c r="N135" s="41"/>
      <c r="O135" s="41"/>
      <c r="P135" s="41" t="e">
        <f t="shared" si="24"/>
        <v>#DIV/0!</v>
      </c>
      <c r="Q135" s="41"/>
      <c r="R135" s="41"/>
      <c r="S135" s="41"/>
      <c r="T135" s="87" t="e">
        <f t="shared" si="24"/>
        <v>#DIV/0!</v>
      </c>
      <c r="U135" s="87"/>
      <c r="V135" s="87"/>
      <c r="W135" s="41" t="e">
        <f t="shared" si="24"/>
        <v>#DIV/0!</v>
      </c>
      <c r="X135" s="41"/>
      <c r="Y135" s="41" t="e">
        <f t="shared" si="24"/>
        <v>#DIV/0!</v>
      </c>
      <c r="Z135" s="41" t="e">
        <f t="shared" si="24"/>
        <v>#DIV/0!</v>
      </c>
      <c r="AA135" s="41" t="e">
        <f t="shared" si="24"/>
        <v>#DIV/0!</v>
      </c>
      <c r="AB135" s="41" t="e">
        <f t="shared" si="24"/>
        <v>#DIV/0!</v>
      </c>
      <c r="AC135" s="41" t="e">
        <f t="shared" si="24"/>
        <v>#DIV/0!</v>
      </c>
      <c r="AD135" s="41" t="e">
        <f t="shared" si="24"/>
        <v>#DIV/0!</v>
      </c>
    </row>
    <row r="136" spans="1:30" s="13" customFormat="1" ht="21.75" customHeight="1" hidden="1">
      <c r="A136" s="6" t="s">
        <v>76</v>
      </c>
      <c r="B136" s="41" t="e">
        <f aca="true" t="shared" si="25" ref="B136:Y136">B128/B120*10</f>
        <v>#DIV/0!</v>
      </c>
      <c r="C136" s="41" t="e">
        <f t="shared" si="25"/>
        <v>#DIV/0!</v>
      </c>
      <c r="D136" s="41" t="e">
        <f t="shared" si="25"/>
        <v>#DIV/0!</v>
      </c>
      <c r="E136" s="41" t="e">
        <f t="shared" si="25"/>
        <v>#DIV/0!</v>
      </c>
      <c r="F136" s="41" t="e">
        <f t="shared" si="25"/>
        <v>#DIV/0!</v>
      </c>
      <c r="G136" s="41" t="e">
        <f t="shared" si="25"/>
        <v>#DIV/0!</v>
      </c>
      <c r="H136" s="41" t="e">
        <f t="shared" si="25"/>
        <v>#DIV/0!</v>
      </c>
      <c r="I136" s="41" t="e">
        <f t="shared" si="25"/>
        <v>#DIV/0!</v>
      </c>
      <c r="J136" s="41" t="e">
        <f t="shared" si="25"/>
        <v>#DIV/0!</v>
      </c>
      <c r="K136" s="41" t="e">
        <f t="shared" si="25"/>
        <v>#DIV/0!</v>
      </c>
      <c r="L136" s="41" t="e">
        <f t="shared" si="25"/>
        <v>#DIV/0!</v>
      </c>
      <c r="M136" s="41"/>
      <c r="N136" s="41"/>
      <c r="O136" s="41"/>
      <c r="P136" s="41" t="e">
        <f t="shared" si="25"/>
        <v>#DIV/0!</v>
      </c>
      <c r="Q136" s="41"/>
      <c r="R136" s="41"/>
      <c r="S136" s="41"/>
      <c r="T136" s="87" t="e">
        <f t="shared" si="25"/>
        <v>#DIV/0!</v>
      </c>
      <c r="U136" s="87"/>
      <c r="V136" s="87"/>
      <c r="W136" s="41" t="e">
        <f t="shared" si="25"/>
        <v>#DIV/0!</v>
      </c>
      <c r="X136" s="41"/>
      <c r="Y136" s="41" t="e">
        <f t="shared" si="25"/>
        <v>#DIV/0!</v>
      </c>
      <c r="Z136" s="41" t="e">
        <f>Z128/Z120*10</f>
        <v>#DIV/0!</v>
      </c>
      <c r="AA136" s="41" t="e">
        <f>AA128/AA120*10</f>
        <v>#DIV/0!</v>
      </c>
      <c r="AB136" s="41" t="e">
        <f>AB128/AB120*10</f>
        <v>#DIV/0!</v>
      </c>
      <c r="AC136" s="41" t="e">
        <f>AC128/AC120*10</f>
        <v>#DIV/0!</v>
      </c>
      <c r="AD136" s="41" t="e">
        <f>AD128/AD120*10</f>
        <v>#DIV/0!</v>
      </c>
    </row>
    <row r="137" spans="1:30" s="13" customFormat="1" ht="21.75" customHeight="1" hidden="1">
      <c r="A137" s="6" t="s">
        <v>162</v>
      </c>
      <c r="B137" s="41" t="e">
        <f aca="true" t="shared" si="26" ref="B137:G137">B129/B121*10</f>
        <v>#DIV/0!</v>
      </c>
      <c r="C137" s="41" t="e">
        <f t="shared" si="26"/>
        <v>#DIV/0!</v>
      </c>
      <c r="D137" s="41" t="e">
        <f t="shared" si="26"/>
        <v>#DIV/0!</v>
      </c>
      <c r="E137" s="41" t="e">
        <f t="shared" si="26"/>
        <v>#DIV/0!</v>
      </c>
      <c r="F137" s="41" t="e">
        <f t="shared" si="26"/>
        <v>#DIV/0!</v>
      </c>
      <c r="G137" s="41" t="e">
        <f t="shared" si="26"/>
        <v>#DIV/0!</v>
      </c>
      <c r="H137" s="41" t="e">
        <f aca="true" t="shared" si="27" ref="H137:AD137">H129/H121*10</f>
        <v>#DIV/0!</v>
      </c>
      <c r="I137" s="41" t="e">
        <f t="shared" si="27"/>
        <v>#DIV/0!</v>
      </c>
      <c r="J137" s="41" t="e">
        <f t="shared" si="27"/>
        <v>#DIV/0!</v>
      </c>
      <c r="K137" s="41" t="e">
        <f t="shared" si="27"/>
        <v>#DIV/0!</v>
      </c>
      <c r="L137" s="41" t="e">
        <f t="shared" si="27"/>
        <v>#DIV/0!</v>
      </c>
      <c r="M137" s="41"/>
      <c r="N137" s="41"/>
      <c r="O137" s="41"/>
      <c r="P137" s="41" t="e">
        <f t="shared" si="27"/>
        <v>#DIV/0!</v>
      </c>
      <c r="Q137" s="41"/>
      <c r="R137" s="41"/>
      <c r="S137" s="41"/>
      <c r="T137" s="87" t="e">
        <f t="shared" si="27"/>
        <v>#DIV/0!</v>
      </c>
      <c r="U137" s="87"/>
      <c r="V137" s="87"/>
      <c r="W137" s="41" t="e">
        <f t="shared" si="27"/>
        <v>#DIV/0!</v>
      </c>
      <c r="X137" s="41"/>
      <c r="Y137" s="41"/>
      <c r="Z137" s="41" t="e">
        <f t="shared" si="27"/>
        <v>#DIV/0!</v>
      </c>
      <c r="AA137" s="41" t="e">
        <f t="shared" si="27"/>
        <v>#DIV/0!</v>
      </c>
      <c r="AB137" s="41" t="e">
        <f t="shared" si="27"/>
        <v>#DIV/0!</v>
      </c>
      <c r="AC137" s="41"/>
      <c r="AD137" s="41" t="e">
        <f t="shared" si="27"/>
        <v>#DIV/0!</v>
      </c>
    </row>
    <row r="138" spans="1:30" s="13" customFormat="1" ht="21.75" customHeight="1" hidden="1">
      <c r="A138" s="6" t="s">
        <v>163</v>
      </c>
      <c r="B138" s="41" t="e">
        <f>B130/B122*10</f>
        <v>#DIV/0!</v>
      </c>
      <c r="C138" s="41" t="e">
        <f>C130/C122*10</f>
        <v>#DIV/0!</v>
      </c>
      <c r="D138" s="25"/>
      <c r="E138" s="41" t="e">
        <f aca="true" t="shared" si="28" ref="E138:G139">E130/E122*10</f>
        <v>#DIV/0!</v>
      </c>
      <c r="F138" s="41" t="e">
        <f t="shared" si="28"/>
        <v>#DIV/0!</v>
      </c>
      <c r="G138" s="41" t="e">
        <f t="shared" si="28"/>
        <v>#DIV/0!</v>
      </c>
      <c r="H138" s="41" t="e">
        <f aca="true" t="shared" si="29" ref="H138:P138">H130/H122*10</f>
        <v>#DIV/0!</v>
      </c>
      <c r="I138" s="41" t="e">
        <f t="shared" si="29"/>
        <v>#DIV/0!</v>
      </c>
      <c r="J138" s="41" t="e">
        <f t="shared" si="29"/>
        <v>#DIV/0!</v>
      </c>
      <c r="K138" s="41" t="e">
        <f t="shared" si="29"/>
        <v>#DIV/0!</v>
      </c>
      <c r="L138" s="41" t="e">
        <f t="shared" si="29"/>
        <v>#DIV/0!</v>
      </c>
      <c r="M138" s="41"/>
      <c r="N138" s="41"/>
      <c r="O138" s="41"/>
      <c r="P138" s="41" t="e">
        <f t="shared" si="29"/>
        <v>#DIV/0!</v>
      </c>
      <c r="Q138" s="41"/>
      <c r="R138" s="41"/>
      <c r="S138" s="41"/>
      <c r="T138" s="87" t="e">
        <f>T130/T122*10</f>
        <v>#DIV/0!</v>
      </c>
      <c r="U138" s="87"/>
      <c r="V138" s="87"/>
      <c r="W138" s="41" t="e">
        <f>W130/W122*10</f>
        <v>#DIV/0!</v>
      </c>
      <c r="X138" s="41"/>
      <c r="Y138" s="41" t="e">
        <f aca="true" t="shared" si="30" ref="Y138:AD138">Y130/Y122*10</f>
        <v>#DIV/0!</v>
      </c>
      <c r="Z138" s="41" t="e">
        <f t="shared" si="30"/>
        <v>#DIV/0!</v>
      </c>
      <c r="AA138" s="41" t="e">
        <f t="shared" si="30"/>
        <v>#DIV/0!</v>
      </c>
      <c r="AB138" s="41" t="e">
        <f t="shared" si="30"/>
        <v>#DIV/0!</v>
      </c>
      <c r="AC138" s="41" t="e">
        <f t="shared" si="30"/>
        <v>#DIV/0!</v>
      </c>
      <c r="AD138" s="41" t="e">
        <f t="shared" si="30"/>
        <v>#DIV/0!</v>
      </c>
    </row>
    <row r="139" spans="1:30" s="13" customFormat="1" ht="21.75" customHeight="1" hidden="1">
      <c r="A139" s="6" t="s">
        <v>164</v>
      </c>
      <c r="B139" s="9"/>
      <c r="C139" s="41" t="e">
        <f>C131/C123*10</f>
        <v>#DIV/0!</v>
      </c>
      <c r="D139" s="25"/>
      <c r="E139" s="41" t="e">
        <f t="shared" si="28"/>
        <v>#DIV/0!</v>
      </c>
      <c r="F139" s="41" t="e">
        <f t="shared" si="28"/>
        <v>#DIV/0!</v>
      </c>
      <c r="G139" s="41" t="e">
        <f t="shared" si="28"/>
        <v>#DIV/0!</v>
      </c>
      <c r="H139" s="41" t="e">
        <f aca="true" t="shared" si="31" ref="H139:P139">H131/H123*10</f>
        <v>#DIV/0!</v>
      </c>
      <c r="I139" s="41" t="e">
        <f t="shared" si="31"/>
        <v>#DIV/0!</v>
      </c>
      <c r="J139" s="41" t="e">
        <f t="shared" si="31"/>
        <v>#DIV/0!</v>
      </c>
      <c r="K139" s="41" t="e">
        <f t="shared" si="31"/>
        <v>#DIV/0!</v>
      </c>
      <c r="L139" s="41" t="e">
        <f t="shared" si="31"/>
        <v>#DIV/0!</v>
      </c>
      <c r="M139" s="41"/>
      <c r="N139" s="41"/>
      <c r="O139" s="41"/>
      <c r="P139" s="41" t="e">
        <f t="shared" si="31"/>
        <v>#DIV/0!</v>
      </c>
      <c r="Q139" s="41"/>
      <c r="R139" s="41"/>
      <c r="S139" s="41"/>
      <c r="T139" s="87" t="e">
        <f>T131/T123*10</f>
        <v>#DIV/0!</v>
      </c>
      <c r="U139" s="87"/>
      <c r="V139" s="87"/>
      <c r="W139" s="41" t="e">
        <f>W131/W123*10</f>
        <v>#DIV/0!</v>
      </c>
      <c r="X139" s="41"/>
      <c r="Y139" s="41" t="e">
        <f>Y131/Y123*10</f>
        <v>#DIV/0!</v>
      </c>
      <c r="Z139" s="41" t="e">
        <f>Z131/Z123*10</f>
        <v>#DIV/0!</v>
      </c>
      <c r="AA139" s="41" t="e">
        <f>AA131/AA123*10</f>
        <v>#DIV/0!</v>
      </c>
      <c r="AB139" s="41" t="e">
        <f>AB131/AB123*10</f>
        <v>#DIV/0!</v>
      </c>
      <c r="AC139" s="41"/>
      <c r="AD139" s="41" t="e">
        <f>AD131/AD123*10</f>
        <v>#DIV/0!</v>
      </c>
    </row>
    <row r="140" spans="1:30" s="13" customFormat="1" ht="21.75" customHeight="1" hidden="1">
      <c r="A140" s="6" t="s">
        <v>174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/>
      <c r="P140" s="41" t="e">
        <f>P132/P124*10</f>
        <v>#DIV/0!</v>
      </c>
      <c r="Q140" s="41"/>
      <c r="R140" s="41"/>
      <c r="S140" s="41"/>
      <c r="T140" s="87"/>
      <c r="U140" s="87"/>
      <c r="V140" s="87"/>
      <c r="W140" s="41"/>
      <c r="X140" s="41"/>
      <c r="Y140" s="41"/>
      <c r="Z140" s="41" t="e">
        <f>Z132/Z124*10</f>
        <v>#DIV/0!</v>
      </c>
      <c r="AA140" s="41"/>
      <c r="AB140" s="41"/>
      <c r="AC140" s="41"/>
      <c r="AD140" s="41"/>
    </row>
    <row r="141" spans="1:30" s="13" customFormat="1" ht="21.75" customHeight="1" hidden="1">
      <c r="A141" s="6" t="s">
        <v>77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87"/>
      <c r="U141" s="87"/>
      <c r="V141" s="87"/>
      <c r="W141" s="41"/>
      <c r="X141" s="41"/>
      <c r="Y141" s="41"/>
      <c r="Z141" s="41"/>
      <c r="AA141" s="41"/>
      <c r="AB141" s="41"/>
      <c r="AC141" s="41"/>
      <c r="AD141" s="41"/>
    </row>
    <row r="142" spans="1:30" s="13" customFormat="1" ht="21.75" customHeight="1" hidden="1">
      <c r="A142" s="6" t="s">
        <v>78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87"/>
      <c r="U142" s="87"/>
      <c r="V142" s="87"/>
      <c r="W142" s="41"/>
      <c r="X142" s="41"/>
      <c r="Y142" s="41"/>
      <c r="Z142" s="41"/>
      <c r="AA142" s="41"/>
      <c r="AB142" s="41"/>
      <c r="AC142" s="41"/>
      <c r="AD142" s="41"/>
    </row>
    <row r="143" spans="1:30" s="13" customFormat="1" ht="21.75" customHeight="1" hidden="1">
      <c r="A143" s="42" t="s">
        <v>132</v>
      </c>
      <c r="B143" s="15"/>
      <c r="C143" s="15" t="e">
        <f>SUM(E143:AD143)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27"/>
      <c r="T143" s="75"/>
      <c r="U143" s="75"/>
      <c r="V143" s="75"/>
      <c r="W143" s="27"/>
      <c r="X143" s="27"/>
      <c r="Y143" s="27"/>
      <c r="Z143" s="27"/>
      <c r="AA143" s="27"/>
      <c r="AB143" s="27"/>
      <c r="AC143" s="27"/>
      <c r="AD143" s="27"/>
    </row>
    <row r="144" spans="1:30" s="13" customFormat="1" ht="21.75" customHeight="1" hidden="1">
      <c r="A144" s="42" t="s">
        <v>133</v>
      </c>
      <c r="B144" s="46"/>
      <c r="C144" s="46">
        <f>SUM(E144:AD144)</f>
        <v>0</v>
      </c>
      <c r="D144" s="36" t="e">
        <f>D119-D240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85"/>
      <c r="U144" s="85"/>
      <c r="V144" s="85"/>
      <c r="W144" s="36"/>
      <c r="X144" s="36"/>
      <c r="Y144" s="36"/>
      <c r="Z144" s="36"/>
      <c r="AA144" s="36"/>
      <c r="AB144" s="36"/>
      <c r="AC144" s="36"/>
      <c r="AD144" s="36"/>
    </row>
    <row r="145" spans="1:30" s="13" customFormat="1" ht="21.75" customHeight="1" hidden="1">
      <c r="A145" s="7" t="s">
        <v>134</v>
      </c>
      <c r="B145" s="15"/>
      <c r="C145" s="15">
        <f>SUM(E145:AD145)</f>
        <v>0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5"/>
      <c r="U145" s="75"/>
      <c r="V145" s="75"/>
      <c r="W145" s="27"/>
      <c r="X145" s="27"/>
      <c r="Y145" s="27"/>
      <c r="Z145" s="27"/>
      <c r="AA145" s="27"/>
      <c r="AB145" s="27"/>
      <c r="AC145" s="27"/>
      <c r="AD145" s="27"/>
    </row>
    <row r="146" spans="1:30" s="13" customFormat="1" ht="21.75" customHeight="1" hidden="1">
      <c r="A146" s="7" t="s">
        <v>135</v>
      </c>
      <c r="B146" s="40"/>
      <c r="C146" s="40" t="e">
        <f>C144/C145</f>
        <v>#DIV/0!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87"/>
      <c r="U146" s="87"/>
      <c r="V146" s="87"/>
      <c r="W146" s="41"/>
      <c r="X146" s="41"/>
      <c r="Y146" s="41"/>
      <c r="Z146" s="41"/>
      <c r="AA146" s="41"/>
      <c r="AB146" s="41"/>
      <c r="AC146" s="41"/>
      <c r="AD146" s="41"/>
    </row>
    <row r="147" spans="1:30" s="13" customFormat="1" ht="21.75" customHeight="1" hidden="1">
      <c r="A147" s="6" t="s">
        <v>136</v>
      </c>
      <c r="B147" s="15"/>
      <c r="C147" s="15">
        <f>SUM(E147:AD147)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88"/>
      <c r="U147" s="88"/>
      <c r="V147" s="88"/>
      <c r="W147" s="43"/>
      <c r="X147" s="43"/>
      <c r="Y147" s="43"/>
      <c r="Z147" s="43"/>
      <c r="AA147" s="43"/>
      <c r="AB147" s="43"/>
      <c r="AC147" s="43"/>
      <c r="AD147" s="43"/>
    </row>
    <row r="148" spans="1:30" s="13" customFormat="1" ht="21.75" customHeight="1" hidden="1">
      <c r="A148" s="6" t="s">
        <v>137</v>
      </c>
      <c r="B148" s="15"/>
      <c r="C148" s="15">
        <f>SUM(E148:AD148)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85"/>
      <c r="U148" s="85"/>
      <c r="V148" s="85"/>
      <c r="W148" s="36"/>
      <c r="X148" s="36"/>
      <c r="Y148" s="36"/>
      <c r="Z148" s="36"/>
      <c r="AA148" s="36"/>
      <c r="AB148" s="36"/>
      <c r="AC148" s="36"/>
      <c r="AD148" s="36"/>
    </row>
    <row r="149" spans="1:30" s="13" customFormat="1" ht="21.75" customHeight="1" hidden="1" outlineLevel="1">
      <c r="A149" s="6" t="s">
        <v>138</v>
      </c>
      <c r="B149" s="15"/>
      <c r="C149" s="15">
        <f>SUM(E149:AD149)</f>
        <v>0</v>
      </c>
      <c r="D149" s="25" t="e">
        <f>C149/B149</f>
        <v>#DIV/0!</v>
      </c>
      <c r="E149" s="36">
        <f>E147-E148</f>
        <v>0</v>
      </c>
      <c r="F149" s="36">
        <f aca="true" t="shared" si="32" ref="F149:AD149">F147-F148</f>
        <v>0</v>
      </c>
      <c r="G149" s="36">
        <f t="shared" si="32"/>
        <v>0</v>
      </c>
      <c r="H149" s="36">
        <f t="shared" si="32"/>
        <v>0</v>
      </c>
      <c r="I149" s="36">
        <f t="shared" si="32"/>
        <v>0</v>
      </c>
      <c r="J149" s="36">
        <f t="shared" si="32"/>
        <v>0</v>
      </c>
      <c r="K149" s="36">
        <f t="shared" si="32"/>
        <v>0</v>
      </c>
      <c r="L149" s="36">
        <f t="shared" si="32"/>
        <v>0</v>
      </c>
      <c r="M149" s="36"/>
      <c r="N149" s="36"/>
      <c r="O149" s="36"/>
      <c r="P149" s="36">
        <f t="shared" si="32"/>
        <v>0</v>
      </c>
      <c r="Q149" s="36"/>
      <c r="R149" s="36"/>
      <c r="S149" s="36"/>
      <c r="T149" s="85">
        <f t="shared" si="32"/>
        <v>0</v>
      </c>
      <c r="U149" s="85"/>
      <c r="V149" s="85"/>
      <c r="W149" s="36">
        <f t="shared" si="32"/>
        <v>0</v>
      </c>
      <c r="X149" s="36"/>
      <c r="Y149" s="36">
        <f t="shared" si="32"/>
        <v>0</v>
      </c>
      <c r="Z149" s="36"/>
      <c r="AA149" s="36">
        <f t="shared" si="32"/>
        <v>0</v>
      </c>
      <c r="AB149" s="36">
        <f t="shared" si="32"/>
        <v>0</v>
      </c>
      <c r="AC149" s="36">
        <f t="shared" si="32"/>
        <v>0</v>
      </c>
      <c r="AD149" s="36">
        <f t="shared" si="32"/>
        <v>0</v>
      </c>
    </row>
    <row r="150" spans="1:30" s="13" customFormat="1" ht="21.75" customHeight="1" hidden="1" outlineLevel="1">
      <c r="A150" s="42" t="s">
        <v>139</v>
      </c>
      <c r="B150" s="15"/>
      <c r="C150" s="15">
        <f>SUM(E150:AD150)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34"/>
      <c r="P150" s="9"/>
      <c r="Q150" s="9"/>
      <c r="R150" s="9"/>
      <c r="S150" s="9"/>
      <c r="T150" s="84"/>
      <c r="U150" s="84"/>
      <c r="V150" s="84"/>
      <c r="W150" s="19"/>
      <c r="X150" s="19"/>
      <c r="Y150" s="34"/>
      <c r="Z150" s="19"/>
      <c r="AA150" s="19"/>
      <c r="AB150" s="34"/>
      <c r="AC150" s="34"/>
      <c r="AD150" s="19"/>
    </row>
    <row r="151" spans="1:30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3" ref="F151:AD151">F150/F149</f>
        <v>#DIV/0!</v>
      </c>
      <c r="G151" s="22" t="e">
        <f t="shared" si="33"/>
        <v>#DIV/0!</v>
      </c>
      <c r="H151" s="22" t="e">
        <f t="shared" si="33"/>
        <v>#DIV/0!</v>
      </c>
      <c r="I151" s="22" t="e">
        <f t="shared" si="33"/>
        <v>#DIV/0!</v>
      </c>
      <c r="J151" s="22" t="e">
        <f t="shared" si="33"/>
        <v>#DIV/0!</v>
      </c>
      <c r="K151" s="22" t="e">
        <f t="shared" si="33"/>
        <v>#DIV/0!</v>
      </c>
      <c r="L151" s="22" t="e">
        <f t="shared" si="33"/>
        <v>#DIV/0!</v>
      </c>
      <c r="M151" s="22"/>
      <c r="N151" s="22"/>
      <c r="O151" s="22"/>
      <c r="P151" s="22" t="e">
        <f t="shared" si="33"/>
        <v>#DIV/0!</v>
      </c>
      <c r="Q151" s="22"/>
      <c r="R151" s="22"/>
      <c r="S151" s="22"/>
      <c r="T151" s="80" t="e">
        <f t="shared" si="33"/>
        <v>#DIV/0!</v>
      </c>
      <c r="U151" s="80"/>
      <c r="V151" s="80"/>
      <c r="W151" s="22" t="e">
        <f t="shared" si="33"/>
        <v>#DIV/0!</v>
      </c>
      <c r="X151" s="22"/>
      <c r="Y151" s="22" t="e">
        <f t="shared" si="33"/>
        <v>#DIV/0!</v>
      </c>
      <c r="Z151" s="22" t="e">
        <f t="shared" si="33"/>
        <v>#DIV/0!</v>
      </c>
      <c r="AA151" s="22" t="e">
        <f t="shared" si="33"/>
        <v>#DIV/0!</v>
      </c>
      <c r="AB151" s="22" t="e">
        <f t="shared" si="33"/>
        <v>#DIV/0!</v>
      </c>
      <c r="AC151" s="22" t="e">
        <f t="shared" si="33"/>
        <v>#DIV/0!</v>
      </c>
      <c r="AD151" s="22" t="e">
        <f t="shared" si="33"/>
        <v>#DIV/0!</v>
      </c>
    </row>
    <row r="152" spans="1:30" s="13" customFormat="1" ht="21.75" customHeight="1" hidden="1">
      <c r="A152" s="26" t="s">
        <v>140</v>
      </c>
      <c r="B152" s="125"/>
      <c r="C152" s="15">
        <f>SUM(E152:AD152)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88"/>
      <c r="U152" s="88"/>
      <c r="V152" s="88"/>
      <c r="W152" s="43"/>
      <c r="X152" s="43"/>
      <c r="Y152" s="43"/>
      <c r="Z152" s="43"/>
      <c r="AA152" s="43"/>
      <c r="AB152" s="43"/>
      <c r="AC152" s="43"/>
      <c r="AD152" s="43"/>
    </row>
    <row r="153" spans="1:30" s="13" customFormat="1" ht="21.75" customHeight="1" hidden="1">
      <c r="A153" s="7" t="s">
        <v>141</v>
      </c>
      <c r="B153" s="15"/>
      <c r="C153" s="15">
        <f>SUM(E153:AD153)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84"/>
      <c r="U153" s="84"/>
      <c r="V153" s="84"/>
      <c r="W153" s="34"/>
      <c r="X153" s="34"/>
      <c r="Y153" s="34"/>
      <c r="Z153" s="34"/>
      <c r="AA153" s="43"/>
      <c r="AB153" s="34"/>
      <c r="AC153" s="34"/>
      <c r="AD153" s="34"/>
    </row>
    <row r="154" spans="1:30" s="13" customFormat="1" ht="21.75" customHeight="1" hidden="1">
      <c r="A154" s="7" t="s">
        <v>82</v>
      </c>
      <c r="B154" s="40" t="e">
        <f aca="true" t="shared" si="34" ref="B154:H154">B153/B150*10</f>
        <v>#DIV/0!</v>
      </c>
      <c r="C154" s="40" t="e">
        <f t="shared" si="34"/>
        <v>#DIV/0!</v>
      </c>
      <c r="D154" s="40" t="e">
        <f t="shared" si="34"/>
        <v>#DIV/0!</v>
      </c>
      <c r="E154" s="41" t="e">
        <f t="shared" si="34"/>
        <v>#DIV/0!</v>
      </c>
      <c r="F154" s="41" t="e">
        <f t="shared" si="34"/>
        <v>#DIV/0!</v>
      </c>
      <c r="G154" s="41" t="e">
        <f t="shared" si="34"/>
        <v>#DIV/0!</v>
      </c>
      <c r="H154" s="41" t="e">
        <f t="shared" si="34"/>
        <v>#DIV/0!</v>
      </c>
      <c r="I154" s="44" t="e">
        <f aca="true" t="shared" si="35" ref="I154:P154">I153/I150*10</f>
        <v>#DIV/0!</v>
      </c>
      <c r="J154" s="44" t="e">
        <f t="shared" si="35"/>
        <v>#DIV/0!</v>
      </c>
      <c r="K154" s="44" t="e">
        <f t="shared" si="35"/>
        <v>#DIV/0!</v>
      </c>
      <c r="L154" s="44" t="e">
        <f t="shared" si="35"/>
        <v>#DIV/0!</v>
      </c>
      <c r="M154" s="44"/>
      <c r="N154" s="44"/>
      <c r="O154" s="44"/>
      <c r="P154" s="44" t="e">
        <f t="shared" si="35"/>
        <v>#DIV/0!</v>
      </c>
      <c r="Q154" s="44"/>
      <c r="R154" s="44"/>
      <c r="S154" s="44"/>
      <c r="T154" s="89" t="e">
        <f aca="true" t="shared" si="36" ref="T154:AD154">T153/T150*10</f>
        <v>#DIV/0!</v>
      </c>
      <c r="U154" s="89"/>
      <c r="V154" s="89"/>
      <c r="W154" s="44" t="e">
        <f t="shared" si="36"/>
        <v>#DIV/0!</v>
      </c>
      <c r="X154" s="44"/>
      <c r="Y154" s="44" t="e">
        <f t="shared" si="36"/>
        <v>#DIV/0!</v>
      </c>
      <c r="Z154" s="44" t="e">
        <f t="shared" si="36"/>
        <v>#DIV/0!</v>
      </c>
      <c r="AA154" s="44" t="e">
        <f t="shared" si="36"/>
        <v>#DIV/0!</v>
      </c>
      <c r="AB154" s="41" t="e">
        <f t="shared" si="36"/>
        <v>#DIV/0!</v>
      </c>
      <c r="AC154" s="41" t="e">
        <f t="shared" si="36"/>
        <v>#DIV/0!</v>
      </c>
      <c r="AD154" s="41" t="e">
        <f t="shared" si="36"/>
        <v>#DIV/0!</v>
      </c>
    </row>
    <row r="155" spans="1:30" s="13" customFormat="1" ht="21.75" customHeight="1" hidden="1" outlineLevel="1">
      <c r="A155" s="6" t="s">
        <v>142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43"/>
      <c r="T155" s="85"/>
      <c r="U155" s="85"/>
      <c r="V155" s="85"/>
      <c r="W155" s="36"/>
      <c r="X155" s="36"/>
      <c r="Y155" s="36"/>
      <c r="Z155" s="36"/>
      <c r="AA155" s="36"/>
      <c r="AB155" s="36"/>
      <c r="AC155" s="36"/>
      <c r="AD155" s="36"/>
    </row>
    <row r="156" spans="1:30" s="13" customFormat="1" ht="21.75" customHeight="1" hidden="1">
      <c r="A156" s="6" t="s">
        <v>143</v>
      </c>
      <c r="B156" s="43"/>
      <c r="C156" s="15">
        <f>SUM(E156:AD156)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89"/>
      <c r="U156" s="89"/>
      <c r="V156" s="89"/>
      <c r="W156" s="44"/>
      <c r="X156" s="44"/>
      <c r="Y156" s="44"/>
      <c r="Z156" s="44"/>
      <c r="AA156" s="44"/>
      <c r="AB156" s="44"/>
      <c r="AC156" s="44"/>
      <c r="AD156" s="44"/>
    </row>
    <row r="157" spans="1:30" s="13" customFormat="1" ht="21.75" customHeight="1" hidden="1" outlineLevel="1">
      <c r="A157" s="6" t="s">
        <v>144</v>
      </c>
      <c r="B157" s="46"/>
      <c r="C157" s="15"/>
      <c r="D157" s="25" t="e">
        <f>C157/B157</f>
        <v>#DIV/0!</v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90"/>
      <c r="U157" s="90"/>
      <c r="V157" s="90"/>
      <c r="W157" s="70"/>
      <c r="X157" s="70"/>
      <c r="Y157" s="70"/>
      <c r="Z157" s="70"/>
      <c r="AA157" s="70"/>
      <c r="AB157" s="70"/>
      <c r="AC157" s="70"/>
      <c r="AD157" s="70"/>
    </row>
    <row r="158" spans="1:30" s="13" customFormat="1" ht="21.75" customHeight="1" hidden="1" outlineLevel="1">
      <c r="A158" s="42" t="s">
        <v>83</v>
      </c>
      <c r="B158" s="15"/>
      <c r="C158" s="15">
        <f>SUM(E158:AD158)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19"/>
      <c r="T158" s="81"/>
      <c r="U158" s="81"/>
      <c r="V158" s="81"/>
      <c r="W158" s="19"/>
      <c r="X158" s="19"/>
      <c r="Y158" s="19"/>
      <c r="Z158" s="19"/>
      <c r="AA158" s="19"/>
      <c r="AB158" s="43"/>
      <c r="AC158" s="19"/>
      <c r="AD158" s="19"/>
    </row>
    <row r="159" spans="1:30" s="13" customFormat="1" ht="21.75" customHeight="1" hidden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37" ref="D159:AD159">D158/D157</f>
        <v>#DIV/0!</v>
      </c>
      <c r="E159" s="64" t="e">
        <f t="shared" si="37"/>
        <v>#DIV/0!</v>
      </c>
      <c r="F159" s="64" t="e">
        <f t="shared" si="37"/>
        <v>#DIV/0!</v>
      </c>
      <c r="G159" s="64" t="e">
        <f t="shared" si="37"/>
        <v>#DIV/0!</v>
      </c>
      <c r="H159" s="64" t="e">
        <f t="shared" si="37"/>
        <v>#DIV/0!</v>
      </c>
      <c r="I159" s="64" t="e">
        <f t="shared" si="37"/>
        <v>#DIV/0!</v>
      </c>
      <c r="J159" s="64" t="e">
        <f t="shared" si="37"/>
        <v>#DIV/0!</v>
      </c>
      <c r="K159" s="64" t="e">
        <f t="shared" si="37"/>
        <v>#DIV/0!</v>
      </c>
      <c r="L159" s="64" t="e">
        <f t="shared" si="37"/>
        <v>#DIV/0!</v>
      </c>
      <c r="M159" s="64"/>
      <c r="N159" s="64"/>
      <c r="O159" s="64"/>
      <c r="P159" s="64" t="e">
        <f t="shared" si="37"/>
        <v>#DIV/0!</v>
      </c>
      <c r="Q159" s="64"/>
      <c r="R159" s="64"/>
      <c r="S159" s="64"/>
      <c r="T159" s="91" t="e">
        <f t="shared" si="37"/>
        <v>#DIV/0!</v>
      </c>
      <c r="U159" s="91"/>
      <c r="V159" s="91"/>
      <c r="W159" s="64" t="e">
        <f t="shared" si="37"/>
        <v>#DIV/0!</v>
      </c>
      <c r="X159" s="64"/>
      <c r="Y159" s="64"/>
      <c r="Z159" s="64" t="e">
        <f t="shared" si="37"/>
        <v>#DIV/0!</v>
      </c>
      <c r="AA159" s="64" t="e">
        <f t="shared" si="37"/>
        <v>#DIV/0!</v>
      </c>
      <c r="AB159" s="64" t="e">
        <f t="shared" si="37"/>
        <v>#DIV/0!</v>
      </c>
      <c r="AC159" s="64"/>
      <c r="AD159" s="64" t="e">
        <f t="shared" si="37"/>
        <v>#DIV/0!</v>
      </c>
    </row>
    <row r="160" spans="1:30" s="13" customFormat="1" ht="21.75" customHeight="1" hidden="1">
      <c r="A160" s="7" t="s">
        <v>84</v>
      </c>
      <c r="B160" s="15"/>
      <c r="C160" s="15">
        <f>SUM(E160:AD160)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84"/>
      <c r="U160" s="84"/>
      <c r="V160" s="84"/>
      <c r="W160" s="19"/>
      <c r="X160" s="19"/>
      <c r="Y160" s="19"/>
      <c r="Z160" s="19"/>
      <c r="AA160" s="19"/>
      <c r="AB160" s="34"/>
      <c r="AC160" s="19"/>
      <c r="AD160" s="19"/>
    </row>
    <row r="161" spans="1:30" s="13" customFormat="1" ht="21.75" customHeight="1" hidden="1">
      <c r="A161" s="7" t="s">
        <v>82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38" ref="E161:K161">E160/E158*10</f>
        <v>#DIV/0!</v>
      </c>
      <c r="F161" s="44" t="e">
        <f t="shared" si="38"/>
        <v>#DIV/0!</v>
      </c>
      <c r="G161" s="44" t="e">
        <f t="shared" si="38"/>
        <v>#DIV/0!</v>
      </c>
      <c r="H161" s="44" t="e">
        <f t="shared" si="38"/>
        <v>#DIV/0!</v>
      </c>
      <c r="I161" s="44" t="e">
        <f t="shared" si="38"/>
        <v>#DIV/0!</v>
      </c>
      <c r="J161" s="44" t="e">
        <f t="shared" si="38"/>
        <v>#DIV/0!</v>
      </c>
      <c r="K161" s="44" t="e">
        <f t="shared" si="38"/>
        <v>#DIV/0!</v>
      </c>
      <c r="L161" s="44" t="e">
        <f>L160/L158*10</f>
        <v>#DIV/0!</v>
      </c>
      <c r="M161" s="44"/>
      <c r="N161" s="44"/>
      <c r="O161" s="44"/>
      <c r="P161" s="44" t="e">
        <f>P160/P158*10</f>
        <v>#DIV/0!</v>
      </c>
      <c r="Q161" s="44"/>
      <c r="R161" s="44"/>
      <c r="S161" s="44"/>
      <c r="T161" s="89" t="e">
        <f>T160/T158*10</f>
        <v>#DIV/0!</v>
      </c>
      <c r="U161" s="89"/>
      <c r="V161" s="89"/>
      <c r="W161" s="44" t="e">
        <f>W160/W158*10</f>
        <v>#DIV/0!</v>
      </c>
      <c r="X161" s="44"/>
      <c r="Y161" s="44"/>
      <c r="Z161" s="44" t="e">
        <f>Z160/Z158*10</f>
        <v>#DIV/0!</v>
      </c>
      <c r="AA161" s="44" t="e">
        <f>AA160/AA158*10</f>
        <v>#DIV/0!</v>
      </c>
      <c r="AB161" s="44" t="e">
        <f>AB160/AB158*10</f>
        <v>#DIV/0!</v>
      </c>
      <c r="AC161" s="44"/>
      <c r="AD161" s="44" t="e">
        <f>AD160/AD158*10</f>
        <v>#DIV/0!</v>
      </c>
    </row>
    <row r="162" spans="1:30" s="13" customFormat="1" ht="21.75" customHeight="1" hidden="1" outlineLevel="1">
      <c r="A162" s="42" t="s">
        <v>85</v>
      </c>
      <c r="B162" s="40"/>
      <c r="C162" s="40">
        <f>SUM(E162:AD162)</f>
        <v>0</v>
      </c>
      <c r="D162" s="25" t="e">
        <f aca="true" t="shared" si="39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81"/>
      <c r="U162" s="81"/>
      <c r="V162" s="81"/>
      <c r="W162" s="19"/>
      <c r="X162" s="19"/>
      <c r="Y162" s="19"/>
      <c r="Z162" s="19"/>
      <c r="AA162" s="47"/>
      <c r="AB162" s="19"/>
      <c r="AC162" s="19"/>
      <c r="AD162" s="19"/>
    </row>
    <row r="163" spans="1:30" s="13" customFormat="1" ht="21.75" customHeight="1" hidden="1">
      <c r="A163" s="7" t="s">
        <v>86</v>
      </c>
      <c r="B163" s="40"/>
      <c r="C163" s="40">
        <f>SUM(E163:AD163)</f>
        <v>0</v>
      </c>
      <c r="D163" s="25" t="e">
        <f t="shared" si="39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81"/>
      <c r="U163" s="81"/>
      <c r="V163" s="81"/>
      <c r="W163" s="19"/>
      <c r="X163" s="19"/>
      <c r="Y163" s="19"/>
      <c r="Z163" s="19"/>
      <c r="AA163" s="47"/>
      <c r="AB163" s="19"/>
      <c r="AC163" s="19"/>
      <c r="AD163" s="19"/>
    </row>
    <row r="164" spans="1:30" s="13" customFormat="1" ht="21.75" customHeight="1" hidden="1">
      <c r="A164" s="7" t="s">
        <v>82</v>
      </c>
      <c r="B164" s="45" t="e">
        <f>B163/B162*10</f>
        <v>#DIV/0!</v>
      </c>
      <c r="C164" s="45" t="e">
        <f>C163/C162*10</f>
        <v>#DIV/0!</v>
      </c>
      <c r="D164" s="25" t="e">
        <f t="shared" si="39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89"/>
      <c r="U164" s="89"/>
      <c r="V164" s="89"/>
      <c r="W164" s="44"/>
      <c r="X164" s="44"/>
      <c r="Y164" s="44"/>
      <c r="Z164" s="44" t="e">
        <f>Z163/Z162*10</f>
        <v>#DIV/0!</v>
      </c>
      <c r="AA164" s="44" t="e">
        <f>AA163/AA162*10</f>
        <v>#DIV/0!</v>
      </c>
      <c r="AB164" s="44"/>
      <c r="AC164" s="29"/>
      <c r="AD164" s="44" t="e">
        <f>AD163/AD162*10</f>
        <v>#DIV/0!</v>
      </c>
    </row>
    <row r="165" spans="1:30" s="13" customFormat="1" ht="21.75" customHeight="1" hidden="1">
      <c r="A165" s="42" t="s">
        <v>87</v>
      </c>
      <c r="B165" s="15"/>
      <c r="C165" s="15">
        <f>SUM(E165:AD165)</f>
        <v>0</v>
      </c>
      <c r="D165" s="25" t="e">
        <f t="shared" si="39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81"/>
      <c r="U165" s="81"/>
      <c r="V165" s="81"/>
      <c r="W165" s="19"/>
      <c r="X165" s="19"/>
      <c r="Y165" s="19"/>
      <c r="Z165" s="19"/>
      <c r="AA165" s="19"/>
      <c r="AB165" s="19"/>
      <c r="AC165" s="19"/>
      <c r="AD165" s="19"/>
    </row>
    <row r="166" spans="1:30" s="13" customFormat="1" ht="21.75" customHeight="1" hidden="1">
      <c r="A166" s="7" t="s">
        <v>88</v>
      </c>
      <c r="B166" s="15"/>
      <c r="C166" s="15">
        <f>SUM(E166:AD166)</f>
        <v>0</v>
      </c>
      <c r="D166" s="25" t="e">
        <f t="shared" si="39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9"/>
      <c r="P166" s="22"/>
      <c r="Q166" s="22"/>
      <c r="R166" s="22"/>
      <c r="S166" s="22"/>
      <c r="T166" s="80"/>
      <c r="U166" s="80"/>
      <c r="V166" s="80"/>
      <c r="W166" s="22"/>
      <c r="X166" s="22"/>
      <c r="Y166" s="29"/>
      <c r="Z166" s="29"/>
      <c r="AA166" s="29"/>
      <c r="AB166" s="22"/>
      <c r="AC166" s="29"/>
      <c r="AD166" s="22"/>
    </row>
    <row r="167" spans="1:30" s="13" customFormat="1" ht="21.75" customHeight="1" hidden="1">
      <c r="A167" s="7" t="s">
        <v>82</v>
      </c>
      <c r="B167" s="40" t="e">
        <f>B166/B165*10</f>
        <v>#DIV/0!</v>
      </c>
      <c r="C167" s="40" t="e">
        <f>C166/C165*10</f>
        <v>#DIV/0!</v>
      </c>
      <c r="D167" s="25" t="e">
        <f t="shared" si="39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41"/>
      <c r="P167" s="9"/>
      <c r="Q167" s="9"/>
      <c r="R167" s="9"/>
      <c r="S167" s="9"/>
      <c r="T167" s="76"/>
      <c r="U167" s="76"/>
      <c r="V167" s="76"/>
      <c r="W167" s="9"/>
      <c r="X167" s="9"/>
      <c r="Y167" s="41"/>
      <c r="Z167" s="41"/>
      <c r="AA167" s="41"/>
      <c r="AB167" s="9"/>
      <c r="AC167" s="41"/>
      <c r="AD167" s="41"/>
    </row>
    <row r="168" spans="1:30" s="13" customFormat="1" ht="21.75" customHeight="1" hidden="1" outlineLevel="1">
      <c r="A168" s="42" t="s">
        <v>89</v>
      </c>
      <c r="B168" s="15"/>
      <c r="C168" s="15">
        <f>SUM(E168:AD168)</f>
        <v>0</v>
      </c>
      <c r="D168" s="25" t="e">
        <f t="shared" si="39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81"/>
      <c r="U168" s="81"/>
      <c r="V168" s="81"/>
      <c r="W168" s="19"/>
      <c r="X168" s="19"/>
      <c r="Y168" s="19"/>
      <c r="Z168" s="19"/>
      <c r="AA168" s="19"/>
      <c r="AB168" s="19"/>
      <c r="AC168" s="19"/>
      <c r="AD168" s="19"/>
    </row>
    <row r="169" spans="1:30" s="13" customFormat="1" ht="21.75" customHeight="1" hidden="1" outlineLevel="1">
      <c r="A169" s="7" t="s">
        <v>90</v>
      </c>
      <c r="B169" s="15"/>
      <c r="C169" s="15">
        <f>SUM(E169:AD169)</f>
        <v>0</v>
      </c>
      <c r="D169" s="25" t="e">
        <f t="shared" si="39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81"/>
      <c r="U169" s="81"/>
      <c r="V169" s="81"/>
      <c r="W169" s="19"/>
      <c r="X169" s="19"/>
      <c r="Y169" s="19"/>
      <c r="Z169" s="19"/>
      <c r="AA169" s="19"/>
      <c r="AB169" s="19"/>
      <c r="AC169" s="19"/>
      <c r="AD169" s="19"/>
    </row>
    <row r="170" spans="1:30" s="13" customFormat="1" ht="21.75" customHeight="1" hidden="1">
      <c r="A170" s="7" t="s">
        <v>82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44"/>
      <c r="T170" s="89"/>
      <c r="U170" s="89"/>
      <c r="V170" s="89"/>
      <c r="W170" s="44"/>
      <c r="X170" s="44"/>
      <c r="Y170" s="44"/>
      <c r="Z170" s="44"/>
      <c r="AA170" s="44"/>
      <c r="AB170" s="44"/>
      <c r="AC170" s="44"/>
      <c r="AD170" s="44"/>
    </row>
    <row r="171" spans="1:30" s="13" customFormat="1" ht="21.75" customHeight="1" hidden="1" outlineLevel="1">
      <c r="A171" s="42" t="s">
        <v>91</v>
      </c>
      <c r="B171" s="15"/>
      <c r="C171" s="15">
        <f>SUM(E171:AD171)</f>
        <v>0</v>
      </c>
      <c r="D171" s="25" t="e">
        <f t="shared" si="39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81"/>
      <c r="U171" s="81"/>
      <c r="V171" s="81"/>
      <c r="W171" s="19"/>
      <c r="X171" s="19"/>
      <c r="Y171" s="19"/>
      <c r="Z171" s="19"/>
      <c r="AA171" s="19"/>
      <c r="AB171" s="19"/>
      <c r="AC171" s="19"/>
      <c r="AD171" s="19"/>
    </row>
    <row r="172" spans="1:30" s="13" customFormat="1" ht="21.75" customHeight="1" hidden="1" outlineLevel="1">
      <c r="A172" s="7" t="s">
        <v>92</v>
      </c>
      <c r="B172" s="15"/>
      <c r="C172" s="15">
        <f>SUM(E172:AD172)</f>
        <v>0</v>
      </c>
      <c r="D172" s="25" t="e">
        <f t="shared" si="39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81"/>
      <c r="U172" s="81"/>
      <c r="V172" s="81"/>
      <c r="W172" s="19"/>
      <c r="X172" s="19"/>
      <c r="Y172" s="19"/>
      <c r="Z172" s="19"/>
      <c r="AA172" s="19"/>
      <c r="AB172" s="19"/>
      <c r="AC172" s="19"/>
      <c r="AD172" s="19"/>
    </row>
    <row r="173" spans="1:30" s="13" customFormat="1" ht="21.75" customHeight="1" hidden="1">
      <c r="A173" s="7" t="s">
        <v>82</v>
      </c>
      <c r="B173" s="45"/>
      <c r="C173" s="45" t="e">
        <f>C172/C171*10</f>
        <v>#DIV/0!</v>
      </c>
      <c r="D173" s="25" t="e">
        <f t="shared" si="39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89"/>
      <c r="U173" s="89"/>
      <c r="V173" s="89"/>
      <c r="W173" s="44"/>
      <c r="X173" s="44"/>
      <c r="Y173" s="44"/>
      <c r="Z173" s="44"/>
      <c r="AA173" s="44"/>
      <c r="AB173" s="44"/>
      <c r="AC173" s="44"/>
      <c r="AD173" s="44"/>
    </row>
    <row r="174" spans="1:30" s="13" customFormat="1" ht="21.75" customHeight="1" hidden="1">
      <c r="A174" s="42" t="s">
        <v>175</v>
      </c>
      <c r="B174" s="15"/>
      <c r="C174" s="15">
        <f>SUM(E174:AD174)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81"/>
      <c r="U174" s="81"/>
      <c r="V174" s="81"/>
      <c r="W174" s="43"/>
      <c r="X174" s="43"/>
      <c r="Y174" s="19"/>
      <c r="Z174" s="19"/>
      <c r="AA174" s="19"/>
      <c r="AB174" s="19"/>
      <c r="AC174" s="19"/>
      <c r="AD174" s="19"/>
    </row>
    <row r="175" spans="1:30" s="13" customFormat="1" ht="21.75" customHeight="1" hidden="1">
      <c r="A175" s="42" t="s">
        <v>93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81"/>
      <c r="U175" s="81"/>
      <c r="V175" s="81"/>
      <c r="W175" s="19"/>
      <c r="X175" s="19"/>
      <c r="Y175" s="19"/>
      <c r="Z175" s="19"/>
      <c r="AA175" s="19"/>
      <c r="AB175" s="19"/>
      <c r="AC175" s="19"/>
      <c r="AD175" s="19"/>
    </row>
    <row r="176" spans="1:30" s="13" customFormat="1" ht="21.75" customHeight="1" hidden="1">
      <c r="A176" s="42" t="s">
        <v>94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81"/>
      <c r="U176" s="81"/>
      <c r="V176" s="81"/>
      <c r="W176" s="19"/>
      <c r="X176" s="19"/>
      <c r="Y176" s="19"/>
      <c r="Z176" s="19"/>
      <c r="AA176" s="19"/>
      <c r="AB176" s="19"/>
      <c r="AC176" s="19"/>
      <c r="AD176" s="19"/>
    </row>
    <row r="177" spans="1:30" s="35" customFormat="1" ht="21.75" customHeight="1" hidden="1">
      <c r="A177" s="7" t="s">
        <v>95</v>
      </c>
      <c r="B177" s="15"/>
      <c r="C177" s="15">
        <f>SUM(E177:AD177)</f>
        <v>0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81"/>
      <c r="U177" s="81"/>
      <c r="V177" s="81"/>
      <c r="W177" s="19"/>
      <c r="X177" s="19"/>
      <c r="Y177" s="19"/>
      <c r="Z177" s="19"/>
      <c r="AA177" s="19"/>
      <c r="AB177" s="19"/>
      <c r="AC177" s="19"/>
      <c r="AD177" s="19"/>
    </row>
    <row r="178" spans="1:30" s="35" customFormat="1" ht="21.75" customHeight="1" hidden="1">
      <c r="A178" s="26" t="s">
        <v>96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78"/>
      <c r="U178" s="78"/>
      <c r="V178" s="78"/>
      <c r="W178" s="21"/>
      <c r="X178" s="21"/>
      <c r="Y178" s="21"/>
      <c r="Z178" s="21"/>
      <c r="AA178" s="21"/>
      <c r="AB178" s="21"/>
      <c r="AC178" s="21"/>
      <c r="AD178" s="21"/>
    </row>
    <row r="179" spans="1:30" s="13" customFormat="1" ht="21.75" customHeight="1" hidden="1">
      <c r="A179" s="7" t="s">
        <v>97</v>
      </c>
      <c r="B179" s="15"/>
      <c r="C179" s="15">
        <f>SUM(E179:AD179)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75"/>
      <c r="U179" s="75"/>
      <c r="V179" s="75"/>
      <c r="W179" s="27"/>
      <c r="X179" s="27"/>
      <c r="Y179" s="27"/>
      <c r="Z179" s="27"/>
      <c r="AA179" s="27"/>
      <c r="AB179" s="27"/>
      <c r="AC179" s="27"/>
      <c r="AD179" s="27"/>
    </row>
    <row r="180" spans="1:30" s="13" customFormat="1" ht="21.75" customHeight="1" hidden="1" outlineLevel="1">
      <c r="A180" s="7" t="s">
        <v>98</v>
      </c>
      <c r="B180" s="15"/>
      <c r="C180" s="15">
        <f>SUM(E180:AD180)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75"/>
      <c r="U180" s="75"/>
      <c r="V180" s="75"/>
      <c r="W180" s="27"/>
      <c r="X180" s="27"/>
      <c r="Y180" s="27"/>
      <c r="Z180" s="27"/>
      <c r="AA180" s="27"/>
      <c r="AB180" s="27"/>
      <c r="AC180" s="27"/>
      <c r="AD180" s="27"/>
    </row>
    <row r="181" spans="1:30" s="13" customFormat="1" ht="21.75" customHeight="1" hidden="1" outlineLevel="1">
      <c r="A181" s="7" t="s">
        <v>99</v>
      </c>
      <c r="B181" s="15"/>
      <c r="C181" s="15">
        <f>SUM(E181:AD181)</f>
        <v>0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75"/>
      <c r="U181" s="75"/>
      <c r="V181" s="75"/>
      <c r="W181" s="27"/>
      <c r="X181" s="27"/>
      <c r="Y181" s="27"/>
      <c r="Z181" s="27"/>
      <c r="AA181" s="27"/>
      <c r="AB181" s="27"/>
      <c r="AC181" s="27"/>
      <c r="AD181" s="27"/>
    </row>
    <row r="182" spans="1:30" s="13" customFormat="1" ht="21.75" customHeight="1" hidden="1">
      <c r="A182" s="26" t="s">
        <v>1</v>
      </c>
      <c r="B182" s="25" t="e">
        <f aca="true" t="shared" si="40" ref="B182:AD182">B181/B180</f>
        <v>#DIV/0!</v>
      </c>
      <c r="C182" s="25" t="e">
        <f t="shared" si="40"/>
        <v>#DIV/0!</v>
      </c>
      <c r="D182" s="25" t="e">
        <f t="shared" si="40"/>
        <v>#DIV/0!</v>
      </c>
      <c r="E182" s="21" t="e">
        <f t="shared" si="40"/>
        <v>#DIV/0!</v>
      </c>
      <c r="F182" s="21" t="e">
        <f t="shared" si="40"/>
        <v>#DIV/0!</v>
      </c>
      <c r="G182" s="21" t="e">
        <f t="shared" si="40"/>
        <v>#DIV/0!</v>
      </c>
      <c r="H182" s="21" t="e">
        <f>H181/H180</f>
        <v>#DIV/0!</v>
      </c>
      <c r="I182" s="21" t="e">
        <f t="shared" si="40"/>
        <v>#DIV/0!</v>
      </c>
      <c r="J182" s="21" t="e">
        <f t="shared" si="40"/>
        <v>#DIV/0!</v>
      </c>
      <c r="K182" s="21" t="e">
        <f t="shared" si="40"/>
        <v>#DIV/0!</v>
      </c>
      <c r="L182" s="21" t="e">
        <f t="shared" si="40"/>
        <v>#DIV/0!</v>
      </c>
      <c r="M182" s="21"/>
      <c r="N182" s="21"/>
      <c r="O182" s="21"/>
      <c r="P182" s="21" t="e">
        <f t="shared" si="40"/>
        <v>#DIV/0!</v>
      </c>
      <c r="Q182" s="21"/>
      <c r="R182" s="21"/>
      <c r="S182" s="21"/>
      <c r="T182" s="78" t="e">
        <f t="shared" si="40"/>
        <v>#DIV/0!</v>
      </c>
      <c r="U182" s="78"/>
      <c r="V182" s="78"/>
      <c r="W182" s="21" t="e">
        <f t="shared" si="40"/>
        <v>#DIV/0!</v>
      </c>
      <c r="X182" s="21"/>
      <c r="Y182" s="21" t="e">
        <f t="shared" si="40"/>
        <v>#DIV/0!</v>
      </c>
      <c r="Z182" s="21" t="e">
        <f t="shared" si="40"/>
        <v>#DIV/0!</v>
      </c>
      <c r="AA182" s="21" t="e">
        <f t="shared" si="40"/>
        <v>#DIV/0!</v>
      </c>
      <c r="AB182" s="21" t="e">
        <f t="shared" si="40"/>
        <v>#DIV/0!</v>
      </c>
      <c r="AC182" s="21" t="e">
        <f t="shared" si="40"/>
        <v>#DIV/0!</v>
      </c>
      <c r="AD182" s="21" t="e">
        <f t="shared" si="40"/>
        <v>#DIV/0!</v>
      </c>
    </row>
    <row r="183" spans="1:30" s="13" customFormat="1" ht="21.75" customHeight="1" hidden="1">
      <c r="A183" s="6" t="s">
        <v>147</v>
      </c>
      <c r="B183" s="15"/>
      <c r="C183" s="15">
        <f>SUM(E183:AD183)</f>
        <v>0</v>
      </c>
      <c r="D183" s="25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7"/>
      <c r="U183" s="127"/>
      <c r="V183" s="127"/>
      <c r="W183" s="126"/>
      <c r="X183" s="126"/>
      <c r="Y183" s="126"/>
      <c r="Z183" s="126"/>
      <c r="AA183" s="126"/>
      <c r="AB183" s="126"/>
      <c r="AC183" s="126"/>
      <c r="AD183" s="126"/>
    </row>
    <row r="184" spans="1:30" s="13" customFormat="1" ht="21.75" customHeight="1" hidden="1">
      <c r="A184" s="6" t="s">
        <v>100</v>
      </c>
      <c r="B184" s="15"/>
      <c r="C184" s="15">
        <f>SUM(E184:AD184)</f>
        <v>0</v>
      </c>
      <c r="D184" s="25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7"/>
      <c r="U184" s="127"/>
      <c r="V184" s="127"/>
      <c r="W184" s="126"/>
      <c r="X184" s="126"/>
      <c r="Y184" s="126"/>
      <c r="Z184" s="126"/>
      <c r="AA184" s="126"/>
      <c r="AB184" s="126"/>
      <c r="AC184" s="126"/>
      <c r="AD184" s="126"/>
    </row>
    <row r="185" spans="1:30" s="13" customFormat="1" ht="21.75" customHeight="1" hidden="1">
      <c r="A185" s="6"/>
      <c r="B185" s="25"/>
      <c r="C185" s="15"/>
      <c r="D185" s="25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7"/>
      <c r="U185" s="127"/>
      <c r="V185" s="127"/>
      <c r="W185" s="126"/>
      <c r="X185" s="126"/>
      <c r="Y185" s="126"/>
      <c r="Z185" s="126"/>
      <c r="AA185" s="126"/>
      <c r="AB185" s="126"/>
      <c r="AC185" s="126"/>
      <c r="AD185" s="126"/>
    </row>
    <row r="186" spans="1:30" s="35" customFormat="1" ht="21.75" customHeight="1" hidden="1" outlineLevel="1">
      <c r="A186" s="6" t="s">
        <v>160</v>
      </c>
      <c r="B186" s="15"/>
      <c r="C186" s="15">
        <f>SUM(E186:AD186)</f>
        <v>0</v>
      </c>
      <c r="D186" s="25" t="e">
        <f>C186/B186</f>
        <v>#DIV/0!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79"/>
      <c r="U186" s="79"/>
      <c r="V186" s="79"/>
      <c r="W186" s="14"/>
      <c r="X186" s="14"/>
      <c r="Y186" s="14"/>
      <c r="Z186" s="14"/>
      <c r="AA186" s="14"/>
      <c r="AB186" s="14"/>
      <c r="AC186" s="14"/>
      <c r="AD186" s="14"/>
    </row>
    <row r="187" spans="1:30" s="48" customFormat="1" ht="21.75" customHeight="1" hidden="1" outlineLevel="1">
      <c r="A187" s="7" t="s">
        <v>101</v>
      </c>
      <c r="B187" s="15"/>
      <c r="C187" s="15">
        <f>SUM(E187:AD187)</f>
        <v>0</v>
      </c>
      <c r="D187" s="25" t="e">
        <f>C187/B187</f>
        <v>#DIV/0!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81"/>
      <c r="U187" s="81"/>
      <c r="V187" s="81"/>
      <c r="W187" s="19"/>
      <c r="X187" s="19"/>
      <c r="Y187" s="19"/>
      <c r="Z187" s="19"/>
      <c r="AA187" s="19"/>
      <c r="AB187" s="19"/>
      <c r="AC187" s="19"/>
      <c r="AD187" s="19"/>
    </row>
    <row r="188" spans="1:30" s="35" customFormat="1" ht="21.75" customHeight="1" hidden="1">
      <c r="A188" s="6" t="s">
        <v>102</v>
      </c>
      <c r="B188" s="25" t="e">
        <f aca="true" t="shared" si="41" ref="B188:AD188">B187/B186</f>
        <v>#DIV/0!</v>
      </c>
      <c r="C188" s="25" t="e">
        <f t="shared" si="41"/>
        <v>#DIV/0!</v>
      </c>
      <c r="D188" s="25" t="e">
        <f t="shared" si="41"/>
        <v>#DIV/0!</v>
      </c>
      <c r="E188" s="21" t="e">
        <f t="shared" si="41"/>
        <v>#DIV/0!</v>
      </c>
      <c r="F188" s="21" t="e">
        <f t="shared" si="41"/>
        <v>#DIV/0!</v>
      </c>
      <c r="G188" s="21" t="e">
        <f t="shared" si="41"/>
        <v>#DIV/0!</v>
      </c>
      <c r="H188" s="21" t="e">
        <f t="shared" si="41"/>
        <v>#DIV/0!</v>
      </c>
      <c r="I188" s="21" t="e">
        <f t="shared" si="41"/>
        <v>#DIV/0!</v>
      </c>
      <c r="J188" s="21" t="e">
        <f t="shared" si="41"/>
        <v>#DIV/0!</v>
      </c>
      <c r="K188" s="21" t="e">
        <f t="shared" si="41"/>
        <v>#DIV/0!</v>
      </c>
      <c r="L188" s="21" t="e">
        <f t="shared" si="41"/>
        <v>#DIV/0!</v>
      </c>
      <c r="M188" s="21"/>
      <c r="N188" s="21"/>
      <c r="O188" s="21"/>
      <c r="P188" s="21" t="e">
        <f t="shared" si="41"/>
        <v>#DIV/0!</v>
      </c>
      <c r="Q188" s="21"/>
      <c r="R188" s="21"/>
      <c r="S188" s="21"/>
      <c r="T188" s="78" t="e">
        <f t="shared" si="41"/>
        <v>#DIV/0!</v>
      </c>
      <c r="U188" s="78"/>
      <c r="V188" s="78"/>
      <c r="W188" s="21" t="e">
        <f t="shared" si="41"/>
        <v>#DIV/0!</v>
      </c>
      <c r="X188" s="21"/>
      <c r="Y188" s="21" t="e">
        <f t="shared" si="41"/>
        <v>#DIV/0!</v>
      </c>
      <c r="Z188" s="21" t="e">
        <f t="shared" si="41"/>
        <v>#DIV/0!</v>
      </c>
      <c r="AA188" s="21" t="e">
        <f t="shared" si="41"/>
        <v>#DIV/0!</v>
      </c>
      <c r="AB188" s="21" t="e">
        <f t="shared" si="41"/>
        <v>#DIV/0!</v>
      </c>
      <c r="AC188" s="21" t="e">
        <f t="shared" si="41"/>
        <v>#DIV/0!</v>
      </c>
      <c r="AD188" s="21" t="e">
        <f t="shared" si="41"/>
        <v>#DIV/0!</v>
      </c>
    </row>
    <row r="189" spans="1:30" s="35" customFormat="1" ht="21.75" customHeight="1" hidden="1" outlineLevel="1">
      <c r="A189" s="6" t="s">
        <v>159</v>
      </c>
      <c r="B189" s="15">
        <v>25411</v>
      </c>
      <c r="C189" s="15">
        <f>SUM(E189:AD189)</f>
        <v>18702</v>
      </c>
      <c r="D189" s="25">
        <f>C189/B189</f>
        <v>0.735980480894101</v>
      </c>
      <c r="E189" s="34">
        <v>269.5</v>
      </c>
      <c r="F189" s="34">
        <v>808</v>
      </c>
      <c r="G189" s="34">
        <v>2437</v>
      </c>
      <c r="H189" s="34">
        <v>1391</v>
      </c>
      <c r="I189" s="34">
        <v>1094</v>
      </c>
      <c r="J189" s="34">
        <v>1106</v>
      </c>
      <c r="K189" s="34">
        <v>369.5</v>
      </c>
      <c r="L189" s="34">
        <v>2456</v>
      </c>
      <c r="M189" s="34"/>
      <c r="N189" s="34"/>
      <c r="O189" s="34"/>
      <c r="P189" s="34">
        <v>337</v>
      </c>
      <c r="Q189" s="34"/>
      <c r="R189" s="34"/>
      <c r="S189" s="34"/>
      <c r="T189" s="84">
        <v>166</v>
      </c>
      <c r="U189" s="84"/>
      <c r="V189" s="84"/>
      <c r="W189" s="34">
        <v>2580</v>
      </c>
      <c r="X189" s="34"/>
      <c r="Y189" s="34">
        <v>1505</v>
      </c>
      <c r="Z189" s="34">
        <v>310</v>
      </c>
      <c r="AA189" s="34">
        <v>1700</v>
      </c>
      <c r="AB189" s="34">
        <v>1115</v>
      </c>
      <c r="AC189" s="34"/>
      <c r="AD189" s="34">
        <v>1058</v>
      </c>
    </row>
    <row r="190" spans="1:30" s="48" customFormat="1" ht="21.75" customHeight="1" hidden="1" outlineLevel="1">
      <c r="A190" s="7" t="s">
        <v>103</v>
      </c>
      <c r="B190" s="15"/>
      <c r="C190" s="15">
        <f>SUM(E190:AD190)</f>
        <v>0</v>
      </c>
      <c r="D190" s="25" t="e">
        <f>C190/B190</f>
        <v>#DIV/0!</v>
      </c>
      <c r="E190" s="34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84"/>
      <c r="U190" s="84"/>
      <c r="V190" s="84"/>
      <c r="W190" s="19"/>
      <c r="X190" s="19"/>
      <c r="Y190" s="19"/>
      <c r="Z190" s="19"/>
      <c r="AA190" s="19"/>
      <c r="AB190" s="19"/>
      <c r="AC190" s="19"/>
      <c r="AD190" s="19"/>
    </row>
    <row r="191" spans="1:30" s="35" customFormat="1" ht="21.75" customHeight="1" hidden="1">
      <c r="A191" s="6" t="s">
        <v>104</v>
      </c>
      <c r="B191" s="25">
        <f aca="true" t="shared" si="42" ref="B191:AD191">B190/B189</f>
        <v>0</v>
      </c>
      <c r="C191" s="25">
        <f t="shared" si="42"/>
        <v>0</v>
      </c>
      <c r="D191" s="25" t="e">
        <f t="shared" si="42"/>
        <v>#DIV/0!</v>
      </c>
      <c r="E191" s="21">
        <f t="shared" si="42"/>
        <v>0</v>
      </c>
      <c r="F191" s="21">
        <f t="shared" si="42"/>
        <v>0</v>
      </c>
      <c r="G191" s="21">
        <f t="shared" si="42"/>
        <v>0</v>
      </c>
      <c r="H191" s="21">
        <f t="shared" si="42"/>
        <v>0</v>
      </c>
      <c r="I191" s="21">
        <f t="shared" si="42"/>
        <v>0</v>
      </c>
      <c r="J191" s="21">
        <f t="shared" si="42"/>
        <v>0</v>
      </c>
      <c r="K191" s="21">
        <f t="shared" si="42"/>
        <v>0</v>
      </c>
      <c r="L191" s="21">
        <f t="shared" si="42"/>
        <v>0</v>
      </c>
      <c r="M191" s="21"/>
      <c r="N191" s="21"/>
      <c r="O191" s="21"/>
      <c r="P191" s="21">
        <f t="shared" si="42"/>
        <v>0</v>
      </c>
      <c r="Q191" s="21"/>
      <c r="R191" s="21"/>
      <c r="S191" s="21"/>
      <c r="T191" s="78">
        <f t="shared" si="42"/>
        <v>0</v>
      </c>
      <c r="U191" s="78"/>
      <c r="V191" s="78"/>
      <c r="W191" s="21">
        <f t="shared" si="42"/>
        <v>0</v>
      </c>
      <c r="X191" s="21"/>
      <c r="Y191" s="21">
        <f t="shared" si="42"/>
        <v>0</v>
      </c>
      <c r="Z191" s="21">
        <f t="shared" si="42"/>
        <v>0</v>
      </c>
      <c r="AA191" s="21">
        <f t="shared" si="42"/>
        <v>0</v>
      </c>
      <c r="AB191" s="21">
        <f t="shared" si="42"/>
        <v>0</v>
      </c>
      <c r="AC191" s="21"/>
      <c r="AD191" s="21">
        <f t="shared" si="42"/>
        <v>0</v>
      </c>
    </row>
    <row r="192" spans="1:30" s="35" customFormat="1" ht="21.75" customHeight="1" hidden="1">
      <c r="A192" s="26" t="s">
        <v>105</v>
      </c>
      <c r="B192" s="15"/>
      <c r="C192" s="15"/>
      <c r="D192" s="25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81"/>
      <c r="U192" s="81"/>
      <c r="V192" s="81"/>
      <c r="W192" s="19"/>
      <c r="X192" s="19"/>
      <c r="Y192" s="19"/>
      <c r="Z192" s="19"/>
      <c r="AA192" s="19"/>
      <c r="AB192" s="19"/>
      <c r="AC192" s="19"/>
      <c r="AD192" s="19"/>
    </row>
    <row r="193" spans="1:30" s="48" customFormat="1" ht="21.75" customHeight="1" hidden="1" outlineLevel="1">
      <c r="A193" s="42" t="s">
        <v>106</v>
      </c>
      <c r="B193" s="15"/>
      <c r="C193" s="15">
        <f>SUM(E193:AD193)</f>
        <v>0</v>
      </c>
      <c r="D193" s="25" t="e">
        <f>C193/B193</f>
        <v>#DIV/0!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81"/>
      <c r="U193" s="81"/>
      <c r="V193" s="81"/>
      <c r="W193" s="19"/>
      <c r="X193" s="19"/>
      <c r="Y193" s="19"/>
      <c r="Z193" s="19"/>
      <c r="AA193" s="19"/>
      <c r="AB193" s="19"/>
      <c r="AC193" s="19"/>
      <c r="AD193" s="19"/>
    </row>
    <row r="194" spans="1:30" s="48" customFormat="1" ht="21.75" customHeight="1" hidden="1" outlineLevel="1">
      <c r="A194" s="26" t="s">
        <v>107</v>
      </c>
      <c r="B194" s="15"/>
      <c r="C194" s="15">
        <f>SUM(E194:AD194)</f>
        <v>0</v>
      </c>
      <c r="D194" s="25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81"/>
      <c r="U194" s="81"/>
      <c r="V194" s="81"/>
      <c r="W194" s="19"/>
      <c r="X194" s="19"/>
      <c r="Y194" s="19"/>
      <c r="Z194" s="19"/>
      <c r="AA194" s="19"/>
      <c r="AB194" s="19"/>
      <c r="AC194" s="19"/>
      <c r="AD194" s="19"/>
    </row>
    <row r="195" spans="1:39" s="35" customFormat="1" ht="21.75" customHeight="1" hidden="1" outlineLevel="1">
      <c r="A195" s="26" t="s">
        <v>109</v>
      </c>
      <c r="B195" s="15"/>
      <c r="C195" s="15">
        <f>SUM(E195:AD195)</f>
        <v>0</v>
      </c>
      <c r="D195" s="25" t="e">
        <f>C195/B195</f>
        <v>#DIV/0!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81"/>
      <c r="U195" s="81"/>
      <c r="V195" s="81"/>
      <c r="W195" s="19"/>
      <c r="X195" s="19"/>
      <c r="Y195" s="19"/>
      <c r="Z195" s="19"/>
      <c r="AA195" s="19"/>
      <c r="AB195" s="19"/>
      <c r="AC195" s="19"/>
      <c r="AD195" s="19"/>
      <c r="AM195" s="35" t="s">
        <v>21</v>
      </c>
    </row>
    <row r="196" spans="1:30" s="35" customFormat="1" ht="21.75" customHeight="1" hidden="1" outlineLevel="1">
      <c r="A196" s="26" t="s">
        <v>110</v>
      </c>
      <c r="B196" s="15"/>
      <c r="C196" s="15">
        <f>C193*0.45</f>
        <v>0</v>
      </c>
      <c r="D196" s="15" t="e">
        <f>D193*0.45</f>
        <v>#DIV/0!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76"/>
      <c r="U196" s="76"/>
      <c r="V196" s="76"/>
      <c r="W196" s="9"/>
      <c r="X196" s="9"/>
      <c r="Y196" s="9"/>
      <c r="Z196" s="9"/>
      <c r="AA196" s="9"/>
      <c r="AB196" s="9"/>
      <c r="AC196" s="9"/>
      <c r="AD196" s="9"/>
    </row>
    <row r="197" spans="1:30" s="35" customFormat="1" ht="21.75" customHeight="1" hidden="1">
      <c r="A197" s="26" t="s">
        <v>111</v>
      </c>
      <c r="B197" s="25" t="e">
        <f aca="true" t="shared" si="43" ref="B197:AD197">B193/B195</f>
        <v>#DIV/0!</v>
      </c>
      <c r="C197" s="25" t="e">
        <f t="shared" si="43"/>
        <v>#DIV/0!</v>
      </c>
      <c r="D197" s="25" t="e">
        <f t="shared" si="43"/>
        <v>#DIV/0!</v>
      </c>
      <c r="E197" s="21" t="e">
        <f t="shared" si="43"/>
        <v>#DIV/0!</v>
      </c>
      <c r="F197" s="21" t="e">
        <f t="shared" si="43"/>
        <v>#DIV/0!</v>
      </c>
      <c r="G197" s="21" t="e">
        <f t="shared" si="43"/>
        <v>#DIV/0!</v>
      </c>
      <c r="H197" s="21" t="e">
        <f t="shared" si="43"/>
        <v>#DIV/0!</v>
      </c>
      <c r="I197" s="21" t="e">
        <f t="shared" si="43"/>
        <v>#DIV/0!</v>
      </c>
      <c r="J197" s="21" t="e">
        <f t="shared" si="43"/>
        <v>#DIV/0!</v>
      </c>
      <c r="K197" s="21" t="e">
        <f t="shared" si="43"/>
        <v>#DIV/0!</v>
      </c>
      <c r="L197" s="21" t="e">
        <f t="shared" si="43"/>
        <v>#DIV/0!</v>
      </c>
      <c r="M197" s="21"/>
      <c r="N197" s="21"/>
      <c r="O197" s="21"/>
      <c r="P197" s="21" t="e">
        <f t="shared" si="43"/>
        <v>#DIV/0!</v>
      </c>
      <c r="Q197" s="21"/>
      <c r="R197" s="21"/>
      <c r="S197" s="21"/>
      <c r="T197" s="78" t="e">
        <f t="shared" si="43"/>
        <v>#DIV/0!</v>
      </c>
      <c r="U197" s="78"/>
      <c r="V197" s="78"/>
      <c r="W197" s="21" t="e">
        <f t="shared" si="43"/>
        <v>#DIV/0!</v>
      </c>
      <c r="X197" s="21"/>
      <c r="Y197" s="21" t="e">
        <f t="shared" si="43"/>
        <v>#DIV/0!</v>
      </c>
      <c r="Z197" s="21" t="e">
        <f t="shared" si="43"/>
        <v>#DIV/0!</v>
      </c>
      <c r="AA197" s="21" t="e">
        <f t="shared" si="43"/>
        <v>#DIV/0!</v>
      </c>
      <c r="AB197" s="21" t="e">
        <f t="shared" si="43"/>
        <v>#DIV/0!</v>
      </c>
      <c r="AC197" s="21" t="e">
        <f t="shared" si="43"/>
        <v>#DIV/0!</v>
      </c>
      <c r="AD197" s="21" t="e">
        <f t="shared" si="43"/>
        <v>#DIV/0!</v>
      </c>
    </row>
    <row r="198" spans="1:30" s="48" customFormat="1" ht="21.75" customHeight="1" hidden="1" outlineLevel="1">
      <c r="A198" s="42" t="s">
        <v>108</v>
      </c>
      <c r="B198" s="15"/>
      <c r="C198" s="15">
        <f>SUM(E198:AD198)</f>
        <v>0</v>
      </c>
      <c r="D198" s="25" t="e">
        <f>C198/B198</f>
        <v>#DIV/0!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81"/>
      <c r="U198" s="81"/>
      <c r="V198" s="81"/>
      <c r="W198" s="19"/>
      <c r="X198" s="19"/>
      <c r="Y198" s="19"/>
      <c r="Z198" s="19"/>
      <c r="AA198" s="19"/>
      <c r="AB198" s="19"/>
      <c r="AC198" s="19"/>
      <c r="AD198" s="19"/>
    </row>
    <row r="199" spans="1:30" s="48" customFormat="1" ht="21.75" customHeight="1" hidden="1" outlineLevel="1">
      <c r="A199" s="26" t="s">
        <v>107</v>
      </c>
      <c r="B199" s="15"/>
      <c r="C199" s="15">
        <f>SUM(E199:AD199)</f>
        <v>0</v>
      </c>
      <c r="D199" s="25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92"/>
      <c r="U199" s="92"/>
      <c r="V199" s="92"/>
      <c r="W199" s="49"/>
      <c r="X199" s="49"/>
      <c r="Y199" s="49"/>
      <c r="Z199" s="49"/>
      <c r="AA199" s="49"/>
      <c r="AB199" s="49"/>
      <c r="AC199" s="49"/>
      <c r="AD199" s="49"/>
    </row>
    <row r="200" spans="1:30" s="35" customFormat="1" ht="21.75" customHeight="1" hidden="1" outlineLevel="1">
      <c r="A200" s="26" t="s">
        <v>109</v>
      </c>
      <c r="B200" s="15"/>
      <c r="C200" s="15">
        <f>SUM(E200:AD200)</f>
        <v>0</v>
      </c>
      <c r="D200" s="25" t="e">
        <f>C200/B200</f>
        <v>#DIV/0!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81"/>
      <c r="U200" s="81"/>
      <c r="V200" s="81"/>
      <c r="W200" s="19"/>
      <c r="X200" s="19"/>
      <c r="Y200" s="19"/>
      <c r="Z200" s="19"/>
      <c r="AA200" s="19"/>
      <c r="AB200" s="19"/>
      <c r="AC200" s="19"/>
      <c r="AD200" s="19"/>
    </row>
    <row r="201" spans="1:30" s="35" customFormat="1" ht="21.75" customHeight="1" hidden="1" outlineLevel="1">
      <c r="A201" s="26" t="s">
        <v>110</v>
      </c>
      <c r="B201" s="15"/>
      <c r="C201" s="15">
        <f>C198*0.3</f>
        <v>0</v>
      </c>
      <c r="D201" s="25" t="e">
        <f>C201/B201</f>
        <v>#DIV/0!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76"/>
      <c r="U201" s="76"/>
      <c r="V201" s="76"/>
      <c r="W201" s="9"/>
      <c r="X201" s="9"/>
      <c r="Y201" s="9"/>
      <c r="Z201" s="9"/>
      <c r="AA201" s="9"/>
      <c r="AB201" s="9"/>
      <c r="AC201" s="9"/>
      <c r="AD201" s="9"/>
    </row>
    <row r="202" spans="1:30" s="48" customFormat="1" ht="21.75" customHeight="1" hidden="1">
      <c r="A202" s="26" t="s">
        <v>111</v>
      </c>
      <c r="B202" s="25" t="e">
        <f>B198/B200</f>
        <v>#DIV/0!</v>
      </c>
      <c r="C202" s="25" t="e">
        <f>C198/C200</f>
        <v>#DIV/0!</v>
      </c>
      <c r="D202" s="25" t="e">
        <f aca="true" t="shared" si="44" ref="D202:AD202">D198/D200</f>
        <v>#DIV/0!</v>
      </c>
      <c r="E202" s="21" t="e">
        <f t="shared" si="44"/>
        <v>#DIV/0!</v>
      </c>
      <c r="F202" s="21" t="e">
        <f t="shared" si="44"/>
        <v>#DIV/0!</v>
      </c>
      <c r="G202" s="21" t="e">
        <f t="shared" si="44"/>
        <v>#DIV/0!</v>
      </c>
      <c r="H202" s="21" t="e">
        <f t="shared" si="44"/>
        <v>#DIV/0!</v>
      </c>
      <c r="I202" s="21" t="e">
        <f t="shared" si="44"/>
        <v>#DIV/0!</v>
      </c>
      <c r="J202" s="21" t="e">
        <f t="shared" si="44"/>
        <v>#DIV/0!</v>
      </c>
      <c r="K202" s="21" t="e">
        <f t="shared" si="44"/>
        <v>#DIV/0!</v>
      </c>
      <c r="L202" s="21" t="e">
        <f t="shared" si="44"/>
        <v>#DIV/0!</v>
      </c>
      <c r="M202" s="21"/>
      <c r="N202" s="21"/>
      <c r="O202" s="21"/>
      <c r="P202" s="21" t="e">
        <f t="shared" si="44"/>
        <v>#DIV/0!</v>
      </c>
      <c r="Q202" s="21"/>
      <c r="R202" s="21"/>
      <c r="S202" s="21"/>
      <c r="T202" s="78" t="s">
        <v>21</v>
      </c>
      <c r="U202" s="78"/>
      <c r="V202" s="78"/>
      <c r="W202" s="21" t="e">
        <f t="shared" si="44"/>
        <v>#DIV/0!</v>
      </c>
      <c r="X202" s="21"/>
      <c r="Y202" s="21" t="e">
        <f t="shared" si="44"/>
        <v>#DIV/0!</v>
      </c>
      <c r="Z202" s="21" t="e">
        <f t="shared" si="44"/>
        <v>#DIV/0!</v>
      </c>
      <c r="AA202" s="21" t="e">
        <f t="shared" si="44"/>
        <v>#DIV/0!</v>
      </c>
      <c r="AB202" s="21" t="e">
        <f t="shared" si="44"/>
        <v>#DIV/0!</v>
      </c>
      <c r="AC202" s="21" t="e">
        <f t="shared" si="44"/>
        <v>#DIV/0!</v>
      </c>
      <c r="AD202" s="21" t="e">
        <f t="shared" si="44"/>
        <v>#DIV/0!</v>
      </c>
    </row>
    <row r="203" spans="1:30" s="48" customFormat="1" ht="21.75" customHeight="1" hidden="1" outlineLevel="1">
      <c r="A203" s="42" t="s">
        <v>112</v>
      </c>
      <c r="B203" s="15"/>
      <c r="C203" s="15">
        <f>SUM(E203:AD203)</f>
        <v>0</v>
      </c>
      <c r="D203" s="25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81"/>
      <c r="U203" s="81"/>
      <c r="V203" s="81"/>
      <c r="W203" s="19"/>
      <c r="X203" s="19"/>
      <c r="Y203" s="19"/>
      <c r="Z203" s="19"/>
      <c r="AA203" s="19"/>
      <c r="AB203" s="19"/>
      <c r="AC203" s="19"/>
      <c r="AD203" s="19"/>
    </row>
    <row r="204" spans="1:30" s="48" customFormat="1" ht="21.75" customHeight="1" hidden="1" outlineLevel="1">
      <c r="A204" s="26" t="s">
        <v>107</v>
      </c>
      <c r="B204" s="15"/>
      <c r="C204" s="15">
        <f>SUM(E204:AD204)</f>
        <v>0</v>
      </c>
      <c r="D204" s="25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92"/>
      <c r="U204" s="92"/>
      <c r="V204" s="92"/>
      <c r="W204" s="49"/>
      <c r="X204" s="49"/>
      <c r="Y204" s="49"/>
      <c r="Z204" s="49"/>
      <c r="AA204" s="49"/>
      <c r="AB204" s="49"/>
      <c r="AC204" s="49"/>
      <c r="AD204" s="49"/>
    </row>
    <row r="205" spans="1:30" s="35" customFormat="1" ht="21.75" customHeight="1" hidden="1" outlineLevel="1">
      <c r="A205" s="26" t="s">
        <v>109</v>
      </c>
      <c r="B205" s="15"/>
      <c r="C205" s="15">
        <f>SUM(E205:AD205)</f>
        <v>0</v>
      </c>
      <c r="D205" s="25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81"/>
      <c r="U205" s="81"/>
      <c r="V205" s="81"/>
      <c r="W205" s="19"/>
      <c r="X205" s="19"/>
      <c r="Y205" s="19"/>
      <c r="Z205" s="19"/>
      <c r="AA205" s="19"/>
      <c r="AB205" s="19"/>
      <c r="AC205" s="19"/>
      <c r="AD205" s="19"/>
    </row>
    <row r="206" spans="1:30" s="35" customFormat="1" ht="21.75" customHeight="1" hidden="1" outlineLevel="1">
      <c r="A206" s="26" t="s">
        <v>113</v>
      </c>
      <c r="B206" s="15">
        <f>B203*0.19</f>
        <v>0</v>
      </c>
      <c r="C206" s="15">
        <f>C203*0.19</f>
        <v>0</v>
      </c>
      <c r="D206" s="2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76"/>
      <c r="U206" s="76"/>
      <c r="V206" s="76"/>
      <c r="W206" s="9"/>
      <c r="X206" s="9"/>
      <c r="Y206" s="9"/>
      <c r="Z206" s="9"/>
      <c r="AA206" s="9"/>
      <c r="AB206" s="9"/>
      <c r="AC206" s="9"/>
      <c r="AD206" s="9"/>
    </row>
    <row r="207" spans="1:30" s="48" customFormat="1" ht="21.75" customHeight="1" hidden="1">
      <c r="A207" s="26" t="s">
        <v>114</v>
      </c>
      <c r="B207" s="25" t="e">
        <f aca="true" t="shared" si="45" ref="B207:AD207">B203/B205</f>
        <v>#DIV/0!</v>
      </c>
      <c r="C207" s="25" t="e">
        <f t="shared" si="45"/>
        <v>#DIV/0!</v>
      </c>
      <c r="D207" s="25" t="e">
        <f t="shared" si="45"/>
        <v>#DIV/0!</v>
      </c>
      <c r="E207" s="21" t="e">
        <f t="shared" si="45"/>
        <v>#DIV/0!</v>
      </c>
      <c r="F207" s="21" t="e">
        <f t="shared" si="45"/>
        <v>#DIV/0!</v>
      </c>
      <c r="G207" s="21" t="e">
        <f t="shared" si="45"/>
        <v>#DIV/0!</v>
      </c>
      <c r="H207" s="21" t="e">
        <f t="shared" si="45"/>
        <v>#DIV/0!</v>
      </c>
      <c r="I207" s="21" t="e">
        <f t="shared" si="45"/>
        <v>#DIV/0!</v>
      </c>
      <c r="J207" s="21" t="e">
        <f t="shared" si="45"/>
        <v>#DIV/0!</v>
      </c>
      <c r="K207" s="21" t="e">
        <f t="shared" si="45"/>
        <v>#DIV/0!</v>
      </c>
      <c r="L207" s="21" t="e">
        <f t="shared" si="45"/>
        <v>#DIV/0!</v>
      </c>
      <c r="M207" s="21"/>
      <c r="N207" s="21"/>
      <c r="O207" s="21"/>
      <c r="P207" s="21" t="e">
        <f t="shared" si="45"/>
        <v>#DIV/0!</v>
      </c>
      <c r="Q207" s="21"/>
      <c r="R207" s="21"/>
      <c r="S207" s="21"/>
      <c r="T207" s="78" t="e">
        <f t="shared" si="45"/>
        <v>#DIV/0!</v>
      </c>
      <c r="U207" s="78"/>
      <c r="V207" s="78"/>
      <c r="W207" s="21" t="e">
        <f t="shared" si="45"/>
        <v>#DIV/0!</v>
      </c>
      <c r="X207" s="21"/>
      <c r="Y207" s="21" t="e">
        <f t="shared" si="45"/>
        <v>#DIV/0!</v>
      </c>
      <c r="Z207" s="21" t="e">
        <f t="shared" si="45"/>
        <v>#DIV/0!</v>
      </c>
      <c r="AA207" s="21" t="e">
        <f t="shared" si="45"/>
        <v>#DIV/0!</v>
      </c>
      <c r="AB207" s="21" t="e">
        <f t="shared" si="45"/>
        <v>#DIV/0!</v>
      </c>
      <c r="AC207" s="21" t="e">
        <f t="shared" si="45"/>
        <v>#DIV/0!</v>
      </c>
      <c r="AD207" s="21" t="e">
        <f t="shared" si="45"/>
        <v>#DIV/0!</v>
      </c>
    </row>
    <row r="208" spans="1:30" s="35" customFormat="1" ht="21.75" customHeight="1" hidden="1">
      <c r="A208" s="42" t="s">
        <v>115</v>
      </c>
      <c r="B208" s="15"/>
      <c r="C208" s="15">
        <f>SUM(E208:AD208)</f>
        <v>0</v>
      </c>
      <c r="D208" s="25" t="e">
        <f>C208/B208</f>
        <v>#DIV/0!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81"/>
      <c r="U208" s="81"/>
      <c r="V208" s="81"/>
      <c r="W208" s="19"/>
      <c r="X208" s="19"/>
      <c r="Y208" s="19"/>
      <c r="Z208" s="19"/>
      <c r="AA208" s="19"/>
      <c r="AB208" s="19"/>
      <c r="AC208" s="19"/>
      <c r="AD208" s="19"/>
    </row>
    <row r="209" spans="1:30" s="35" customFormat="1" ht="21.75" customHeight="1" hidden="1">
      <c r="A209" s="26" t="s">
        <v>113</v>
      </c>
      <c r="B209" s="15">
        <f>B208*0.7</f>
        <v>0</v>
      </c>
      <c r="C209" s="15">
        <f>C208*0.7</f>
        <v>0</v>
      </c>
      <c r="D209" s="25" t="e">
        <f>C209/B209</f>
        <v>#DIV/0!</v>
      </c>
      <c r="E209" s="9">
        <f aca="true" t="shared" si="46" ref="E209:AD209">E208*0.7</f>
        <v>0</v>
      </c>
      <c r="F209" s="9">
        <f t="shared" si="46"/>
        <v>0</v>
      </c>
      <c r="G209" s="9">
        <f t="shared" si="46"/>
        <v>0</v>
      </c>
      <c r="H209" s="9">
        <f t="shared" si="46"/>
        <v>0</v>
      </c>
      <c r="I209" s="9">
        <f t="shared" si="46"/>
        <v>0</v>
      </c>
      <c r="J209" s="9">
        <f t="shared" si="46"/>
        <v>0</v>
      </c>
      <c r="K209" s="9">
        <f t="shared" si="46"/>
        <v>0</v>
      </c>
      <c r="L209" s="9">
        <f t="shared" si="46"/>
        <v>0</v>
      </c>
      <c r="M209" s="9"/>
      <c r="N209" s="9"/>
      <c r="O209" s="9"/>
      <c r="P209" s="9">
        <f t="shared" si="46"/>
        <v>0</v>
      </c>
      <c r="Q209" s="9"/>
      <c r="R209" s="9"/>
      <c r="S209" s="9"/>
      <c r="T209" s="76">
        <f t="shared" si="46"/>
        <v>0</v>
      </c>
      <c r="U209" s="76"/>
      <c r="V209" s="76"/>
      <c r="W209" s="9">
        <f t="shared" si="46"/>
        <v>0</v>
      </c>
      <c r="X209" s="9"/>
      <c r="Y209" s="9">
        <f t="shared" si="46"/>
        <v>0</v>
      </c>
      <c r="Z209" s="9">
        <f t="shared" si="46"/>
        <v>0</v>
      </c>
      <c r="AA209" s="9">
        <f t="shared" si="46"/>
        <v>0</v>
      </c>
      <c r="AB209" s="9">
        <f t="shared" si="46"/>
        <v>0</v>
      </c>
      <c r="AC209" s="9">
        <f t="shared" si="46"/>
        <v>0</v>
      </c>
      <c r="AD209" s="9">
        <f t="shared" si="46"/>
        <v>0</v>
      </c>
    </row>
    <row r="210" spans="1:30" s="35" customFormat="1" ht="21.75" customHeight="1" hidden="1">
      <c r="A210" s="7" t="s">
        <v>116</v>
      </c>
      <c r="B210" s="15"/>
      <c r="C210" s="15">
        <f>SUM(E210:AD210)</f>
        <v>0</v>
      </c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84"/>
      <c r="U210" s="84"/>
      <c r="V210" s="84"/>
      <c r="W210" s="34"/>
      <c r="X210" s="34"/>
      <c r="Y210" s="34"/>
      <c r="Z210" s="34"/>
      <c r="AA210" s="34"/>
      <c r="AB210" s="34"/>
      <c r="AC210" s="34"/>
      <c r="AD210" s="34"/>
    </row>
    <row r="211" spans="1:30" s="35" customFormat="1" ht="21.75" customHeight="1" hidden="1">
      <c r="A211" s="26" t="s">
        <v>107</v>
      </c>
      <c r="B211" s="15"/>
      <c r="C211" s="15">
        <f>SUM(E211:AD211)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84"/>
      <c r="U211" s="84"/>
      <c r="V211" s="84"/>
      <c r="W211" s="34"/>
      <c r="X211" s="34"/>
      <c r="Y211" s="34"/>
      <c r="Z211" s="34"/>
      <c r="AA211" s="34"/>
      <c r="AB211" s="34"/>
      <c r="AC211" s="34"/>
      <c r="AD211" s="34"/>
    </row>
    <row r="212" spans="1:30" s="35" customFormat="1" ht="21.75" customHeight="1" hidden="1">
      <c r="A212" s="26" t="s">
        <v>113</v>
      </c>
      <c r="B212" s="15">
        <f>B211*0.2</f>
        <v>0</v>
      </c>
      <c r="C212" s="15">
        <f>C211*0.2</f>
        <v>0</v>
      </c>
      <c r="D212" s="25" t="e">
        <f>C212/B212</f>
        <v>#DIV/0!</v>
      </c>
      <c r="E212" s="9">
        <f aca="true" t="shared" si="47" ref="E212:AD212">E211*0.2</f>
        <v>0</v>
      </c>
      <c r="F212" s="9">
        <f t="shared" si="47"/>
        <v>0</v>
      </c>
      <c r="G212" s="9">
        <f t="shared" si="47"/>
        <v>0</v>
      </c>
      <c r="H212" s="9">
        <f t="shared" si="47"/>
        <v>0</v>
      </c>
      <c r="I212" s="9">
        <f t="shared" si="47"/>
        <v>0</v>
      </c>
      <c r="J212" s="9">
        <f t="shared" si="47"/>
        <v>0</v>
      </c>
      <c r="K212" s="9">
        <f t="shared" si="47"/>
        <v>0</v>
      </c>
      <c r="L212" s="9">
        <f t="shared" si="47"/>
        <v>0</v>
      </c>
      <c r="M212" s="9"/>
      <c r="N212" s="9"/>
      <c r="O212" s="9"/>
      <c r="P212" s="9">
        <f t="shared" si="47"/>
        <v>0</v>
      </c>
      <c r="Q212" s="9"/>
      <c r="R212" s="9"/>
      <c r="S212" s="9"/>
      <c r="T212" s="76">
        <f t="shared" si="47"/>
        <v>0</v>
      </c>
      <c r="U212" s="76"/>
      <c r="V212" s="76"/>
      <c r="W212" s="9">
        <f t="shared" si="47"/>
        <v>0</v>
      </c>
      <c r="X212" s="9"/>
      <c r="Y212" s="9">
        <f t="shared" si="47"/>
        <v>0</v>
      </c>
      <c r="Z212" s="9">
        <f t="shared" si="47"/>
        <v>0</v>
      </c>
      <c r="AA212" s="9">
        <f t="shared" si="47"/>
        <v>0</v>
      </c>
      <c r="AB212" s="9">
        <f t="shared" si="47"/>
        <v>0</v>
      </c>
      <c r="AC212" s="9">
        <f t="shared" si="47"/>
        <v>0</v>
      </c>
      <c r="AD212" s="9">
        <f t="shared" si="47"/>
        <v>0</v>
      </c>
    </row>
    <row r="213" spans="1:30" s="35" customFormat="1" ht="21.75" customHeight="1" hidden="1">
      <c r="A213" s="7" t="s">
        <v>117</v>
      </c>
      <c r="B213" s="15"/>
      <c r="C213" s="15">
        <f>SUM(E213:AD213)</f>
        <v>0</v>
      </c>
      <c r="D213" s="25" t="e">
        <f>C213/B213</f>
        <v>#DIV/0!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84"/>
      <c r="U213" s="84"/>
      <c r="V213" s="84"/>
      <c r="W213" s="34"/>
      <c r="X213" s="34"/>
      <c r="Y213" s="34"/>
      <c r="Z213" s="34"/>
      <c r="AA213" s="34"/>
      <c r="AB213" s="34"/>
      <c r="AC213" s="34"/>
      <c r="AD213" s="34"/>
    </row>
    <row r="214" spans="1:30" s="35" customFormat="1" ht="21.75" customHeight="1" hidden="1">
      <c r="A214" s="7" t="s">
        <v>118</v>
      </c>
      <c r="B214" s="15">
        <f>B212+B209+B206+B201+B196</f>
        <v>0</v>
      </c>
      <c r="C214" s="15">
        <f>C212+C209+C206+C201+C196</f>
        <v>0</v>
      </c>
      <c r="D214" s="15" t="e">
        <f>D212+D209+D206+D201+D196</f>
        <v>#DIV/0!</v>
      </c>
      <c r="E214" s="9">
        <f>E212+E209+E206+E201+E196</f>
        <v>0</v>
      </c>
      <c r="F214" s="9">
        <f aca="true" t="shared" si="48" ref="F214:AD214">F212+F209+F206+F201+F196</f>
        <v>0</v>
      </c>
      <c r="G214" s="9">
        <f t="shared" si="48"/>
        <v>0</v>
      </c>
      <c r="H214" s="9">
        <f t="shared" si="48"/>
        <v>0</v>
      </c>
      <c r="I214" s="9">
        <f t="shared" si="48"/>
        <v>0</v>
      </c>
      <c r="J214" s="9">
        <f t="shared" si="48"/>
        <v>0</v>
      </c>
      <c r="K214" s="9">
        <f t="shared" si="48"/>
        <v>0</v>
      </c>
      <c r="L214" s="9">
        <f t="shared" si="48"/>
        <v>0</v>
      </c>
      <c r="M214" s="9"/>
      <c r="N214" s="9"/>
      <c r="O214" s="9"/>
      <c r="P214" s="9">
        <f t="shared" si="48"/>
        <v>0</v>
      </c>
      <c r="Q214" s="9"/>
      <c r="R214" s="9"/>
      <c r="S214" s="9"/>
      <c r="T214" s="76">
        <f t="shared" si="48"/>
        <v>0</v>
      </c>
      <c r="U214" s="76"/>
      <c r="V214" s="76"/>
      <c r="W214" s="9">
        <f t="shared" si="48"/>
        <v>0</v>
      </c>
      <c r="X214" s="9"/>
      <c r="Y214" s="9">
        <f t="shared" si="48"/>
        <v>0</v>
      </c>
      <c r="Z214" s="9">
        <f t="shared" si="48"/>
        <v>0</v>
      </c>
      <c r="AA214" s="9">
        <f t="shared" si="48"/>
        <v>0</v>
      </c>
      <c r="AB214" s="9">
        <f t="shared" si="48"/>
        <v>0</v>
      </c>
      <c r="AC214" s="9">
        <f t="shared" si="48"/>
        <v>0</v>
      </c>
      <c r="AD214" s="9">
        <f t="shared" si="48"/>
        <v>0</v>
      </c>
    </row>
    <row r="215" spans="1:30" s="35" customFormat="1" ht="21.75" customHeight="1" hidden="1">
      <c r="A215" s="7" t="s">
        <v>27</v>
      </c>
      <c r="B215" s="25" t="e">
        <f aca="true" t="shared" si="49" ref="B215:AD215">B214/B213</f>
        <v>#DIV/0!</v>
      </c>
      <c r="C215" s="25" t="e">
        <f t="shared" si="49"/>
        <v>#DIV/0!</v>
      </c>
      <c r="D215" s="21" t="e">
        <f t="shared" si="49"/>
        <v>#DIV/0!</v>
      </c>
      <c r="E215" s="21" t="e">
        <f t="shared" si="49"/>
        <v>#DIV/0!</v>
      </c>
      <c r="F215" s="21" t="e">
        <f t="shared" si="49"/>
        <v>#DIV/0!</v>
      </c>
      <c r="G215" s="21" t="e">
        <f t="shared" si="49"/>
        <v>#DIV/0!</v>
      </c>
      <c r="H215" s="21" t="e">
        <f t="shared" si="49"/>
        <v>#DIV/0!</v>
      </c>
      <c r="I215" s="21" t="e">
        <f t="shared" si="49"/>
        <v>#DIV/0!</v>
      </c>
      <c r="J215" s="21" t="e">
        <f t="shared" si="49"/>
        <v>#DIV/0!</v>
      </c>
      <c r="K215" s="21" t="e">
        <f t="shared" si="49"/>
        <v>#DIV/0!</v>
      </c>
      <c r="L215" s="21" t="e">
        <f t="shared" si="49"/>
        <v>#DIV/0!</v>
      </c>
      <c r="M215" s="21"/>
      <c r="N215" s="21"/>
      <c r="O215" s="21"/>
      <c r="P215" s="21" t="e">
        <f t="shared" si="49"/>
        <v>#DIV/0!</v>
      </c>
      <c r="Q215" s="21"/>
      <c r="R215" s="21"/>
      <c r="S215" s="21"/>
      <c r="T215" s="78" t="e">
        <f t="shared" si="49"/>
        <v>#DIV/0!</v>
      </c>
      <c r="U215" s="78"/>
      <c r="V215" s="78"/>
      <c r="W215" s="21" t="e">
        <f t="shared" si="49"/>
        <v>#DIV/0!</v>
      </c>
      <c r="X215" s="21"/>
      <c r="Y215" s="21" t="e">
        <f t="shared" si="49"/>
        <v>#DIV/0!</v>
      </c>
      <c r="Z215" s="21" t="e">
        <f t="shared" si="49"/>
        <v>#DIV/0!</v>
      </c>
      <c r="AA215" s="21" t="e">
        <f t="shared" si="49"/>
        <v>#DIV/0!</v>
      </c>
      <c r="AB215" s="21" t="e">
        <f t="shared" si="49"/>
        <v>#DIV/0!</v>
      </c>
      <c r="AC215" s="21" t="e">
        <f t="shared" si="49"/>
        <v>#DIV/0!</v>
      </c>
      <c r="AD215" s="21" t="e">
        <f t="shared" si="49"/>
        <v>#DIV/0!</v>
      </c>
    </row>
    <row r="216" spans="1:30" s="35" customFormat="1" ht="21.75" customHeight="1" hidden="1">
      <c r="A216" s="26" t="s">
        <v>119</v>
      </c>
      <c r="B216" s="15">
        <f>B194*0.45+B199*0.3+B204*0.19+B211*0.2</f>
        <v>0</v>
      </c>
      <c r="C216" s="15">
        <f>C194*0.45+C199*0.3+C204*0.19+C211*0.2</f>
        <v>0</v>
      </c>
      <c r="D216" s="21"/>
      <c r="E216" s="34">
        <f>E194*0.45+E199*0.3+E204*0.19+E211*0.2</f>
        <v>0</v>
      </c>
      <c r="F216" s="34">
        <f aca="true" t="shared" si="50" ref="F216:AD216">F194*0.45+F199*0.3+F204*0.19+F211*0.2</f>
        <v>0</v>
      </c>
      <c r="G216" s="34">
        <f t="shared" si="50"/>
        <v>0</v>
      </c>
      <c r="H216" s="34">
        <f t="shared" si="50"/>
        <v>0</v>
      </c>
      <c r="I216" s="34">
        <f t="shared" si="50"/>
        <v>0</v>
      </c>
      <c r="J216" s="34">
        <f t="shared" si="50"/>
        <v>0</v>
      </c>
      <c r="K216" s="34">
        <f t="shared" si="50"/>
        <v>0</v>
      </c>
      <c r="L216" s="34">
        <f t="shared" si="50"/>
        <v>0</v>
      </c>
      <c r="M216" s="34"/>
      <c r="N216" s="34"/>
      <c r="O216" s="34"/>
      <c r="P216" s="34">
        <f t="shared" si="50"/>
        <v>0</v>
      </c>
      <c r="Q216" s="34"/>
      <c r="R216" s="34"/>
      <c r="S216" s="34"/>
      <c r="T216" s="84">
        <f t="shared" si="50"/>
        <v>0</v>
      </c>
      <c r="U216" s="84"/>
      <c r="V216" s="84"/>
      <c r="W216" s="34">
        <f t="shared" si="50"/>
        <v>0</v>
      </c>
      <c r="X216" s="34"/>
      <c r="Y216" s="34">
        <f t="shared" si="50"/>
        <v>0</v>
      </c>
      <c r="Z216" s="34">
        <f t="shared" si="50"/>
        <v>0</v>
      </c>
      <c r="AA216" s="34">
        <f t="shared" si="50"/>
        <v>0</v>
      </c>
      <c r="AB216" s="34">
        <f t="shared" si="50"/>
        <v>0</v>
      </c>
      <c r="AC216" s="34">
        <f t="shared" si="50"/>
        <v>0</v>
      </c>
      <c r="AD216" s="34">
        <f t="shared" si="50"/>
        <v>0</v>
      </c>
    </row>
    <row r="217" spans="1:30" s="35" customFormat="1" ht="21.75" customHeight="1" hidden="1">
      <c r="A217" s="26" t="s">
        <v>158</v>
      </c>
      <c r="B217" s="9"/>
      <c r="C217" s="9"/>
      <c r="D217" s="21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76"/>
      <c r="U217" s="76"/>
      <c r="V217" s="76"/>
      <c r="W217" s="68"/>
      <c r="X217" s="68"/>
      <c r="Y217" s="68"/>
      <c r="Z217" s="68"/>
      <c r="AA217" s="68"/>
      <c r="AB217" s="68"/>
      <c r="AC217" s="68"/>
      <c r="AD217" s="68"/>
    </row>
    <row r="218" spans="1:30" s="35" customFormat="1" ht="21.75" customHeight="1" hidden="1">
      <c r="A218" s="42" t="s">
        <v>120</v>
      </c>
      <c r="B218" s="40" t="e">
        <f>B214*10/B217</f>
        <v>#DIV/0!</v>
      </c>
      <c r="C218" s="40" t="e">
        <f>C214*10/C217</f>
        <v>#DIV/0!</v>
      </c>
      <c r="D218" s="40" t="e">
        <f>D214/#REF!</f>
        <v>#DIV/0!</v>
      </c>
      <c r="E218" s="41" t="e">
        <f aca="true" t="shared" si="51" ref="E218:AD218">E214*10/E217</f>
        <v>#DIV/0!</v>
      </c>
      <c r="F218" s="41" t="e">
        <f t="shared" si="51"/>
        <v>#DIV/0!</v>
      </c>
      <c r="G218" s="41" t="e">
        <f t="shared" si="51"/>
        <v>#DIV/0!</v>
      </c>
      <c r="H218" s="41" t="e">
        <f t="shared" si="51"/>
        <v>#DIV/0!</v>
      </c>
      <c r="I218" s="41" t="e">
        <f t="shared" si="51"/>
        <v>#DIV/0!</v>
      </c>
      <c r="J218" s="41" t="e">
        <f t="shared" si="51"/>
        <v>#DIV/0!</v>
      </c>
      <c r="K218" s="41"/>
      <c r="L218" s="41" t="e">
        <f t="shared" si="51"/>
        <v>#DIV/0!</v>
      </c>
      <c r="M218" s="41"/>
      <c r="N218" s="41"/>
      <c r="O218" s="41"/>
      <c r="P218" s="41" t="e">
        <f t="shared" si="51"/>
        <v>#DIV/0!</v>
      </c>
      <c r="Q218" s="41"/>
      <c r="R218" s="41"/>
      <c r="S218" s="41"/>
      <c r="T218" s="87" t="e">
        <f t="shared" si="51"/>
        <v>#DIV/0!</v>
      </c>
      <c r="U218" s="87"/>
      <c r="V218" s="87"/>
      <c r="W218" s="41" t="e">
        <f t="shared" si="51"/>
        <v>#DIV/0!</v>
      </c>
      <c r="X218" s="41"/>
      <c r="Y218" s="41" t="e">
        <f t="shared" si="51"/>
        <v>#DIV/0!</v>
      </c>
      <c r="Z218" s="41"/>
      <c r="AA218" s="41" t="e">
        <f t="shared" si="51"/>
        <v>#DIV/0!</v>
      </c>
      <c r="AB218" s="41" t="e">
        <f t="shared" si="51"/>
        <v>#DIV/0!</v>
      </c>
      <c r="AC218" s="41" t="e">
        <f t="shared" si="51"/>
        <v>#DIV/0!</v>
      </c>
      <c r="AD218" s="41" t="e">
        <f t="shared" si="51"/>
        <v>#DIV/0!</v>
      </c>
    </row>
    <row r="219" spans="1:31" s="50" customFormat="1" ht="21.75" customHeight="1" hidden="1">
      <c r="A219" s="176" t="s">
        <v>121</v>
      </c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01"/>
    </row>
    <row r="220" spans="1:31" s="50" customFormat="1" ht="21.75" customHeight="1" hidden="1">
      <c r="A220" s="42"/>
      <c r="B220" s="65"/>
      <c r="C220" s="40"/>
      <c r="D220" s="40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87"/>
      <c r="U220" s="87"/>
      <c r="V220" s="87"/>
      <c r="W220" s="41"/>
      <c r="X220" s="41"/>
      <c r="Y220" s="41"/>
      <c r="Z220" s="41"/>
      <c r="AA220" s="41"/>
      <c r="AB220" s="41"/>
      <c r="AC220" s="41"/>
      <c r="AD220" s="41"/>
      <c r="AE220" s="101"/>
    </row>
    <row r="221" spans="1:31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87"/>
      <c r="U221" s="87"/>
      <c r="V221" s="87"/>
      <c r="W221" s="41"/>
      <c r="X221" s="41"/>
      <c r="Y221" s="41"/>
      <c r="Z221" s="41"/>
      <c r="AA221" s="41"/>
      <c r="AB221" s="41"/>
      <c r="AC221" s="41"/>
      <c r="AD221" s="41"/>
      <c r="AE221" s="101"/>
    </row>
    <row r="222" spans="1:31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87"/>
      <c r="U222" s="87"/>
      <c r="V222" s="87"/>
      <c r="W222" s="41"/>
      <c r="X222" s="41"/>
      <c r="Y222" s="41"/>
      <c r="Z222" s="41"/>
      <c r="AA222" s="41"/>
      <c r="AB222" s="41"/>
      <c r="AC222" s="41"/>
      <c r="AD222" s="41"/>
      <c r="AE222" s="101"/>
    </row>
    <row r="223" spans="1:31" s="50" customFormat="1" ht="21.75" customHeight="1" hidden="1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01"/>
    </row>
    <row r="224" spans="1:31" s="50" customFormat="1" ht="21.75" customHeight="1" hidden="1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01"/>
    </row>
    <row r="225" spans="1:30" s="23" customFormat="1" ht="21.75" customHeight="1" hidden="1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</row>
    <row r="226" spans="1:30" s="23" customFormat="1" ht="21.75" customHeight="1" hidden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115"/>
      <c r="U226" s="115"/>
      <c r="V226" s="115"/>
      <c r="W226" s="26"/>
      <c r="X226" s="26"/>
      <c r="Y226" s="26"/>
      <c r="Z226" s="26"/>
      <c r="AA226" s="26"/>
      <c r="AB226" s="26"/>
      <c r="AC226" s="26"/>
      <c r="AD226" s="26"/>
    </row>
    <row r="227" spans="1:31" s="55" customFormat="1" ht="21.75" customHeight="1" hidden="1">
      <c r="A227" s="172" t="s">
        <v>170</v>
      </c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02"/>
    </row>
    <row r="228" spans="1:30" s="23" customFormat="1" ht="21.75" customHeight="1" hidden="1">
      <c r="A228" s="172" t="s">
        <v>165</v>
      </c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</row>
    <row r="229" spans="1:30" s="23" customFormat="1" ht="21.75" customHeight="1" hidden="1">
      <c r="A229" s="58" t="s">
        <v>130</v>
      </c>
      <c r="B229" s="128"/>
      <c r="C229" s="128">
        <f>SUM(E229:AD229)</f>
        <v>0</v>
      </c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9"/>
      <c r="U229" s="129"/>
      <c r="V229" s="129"/>
      <c r="W229" s="128"/>
      <c r="X229" s="128"/>
      <c r="Y229" s="128"/>
      <c r="Z229" s="128"/>
      <c r="AA229" s="128"/>
      <c r="AB229" s="128"/>
      <c r="AC229" s="128"/>
      <c r="AD229" s="128"/>
    </row>
    <row r="230" spans="1:30" s="51" customFormat="1" ht="21.75" customHeight="1" hidden="1">
      <c r="A230" s="58" t="s">
        <v>122</v>
      </c>
      <c r="B230" s="60"/>
      <c r="C230" s="60">
        <f>SUM(E230:AD230)</f>
        <v>0</v>
      </c>
      <c r="D230" s="59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93"/>
      <c r="U230" s="93"/>
      <c r="V230" s="93"/>
      <c r="W230" s="60"/>
      <c r="X230" s="60"/>
      <c r="Y230" s="60"/>
      <c r="Z230" s="60"/>
      <c r="AA230" s="60"/>
      <c r="AB230" s="60"/>
      <c r="AC230" s="60"/>
      <c r="AD230" s="60"/>
    </row>
    <row r="231" spans="1:30" s="51" customFormat="1" ht="21.75" customHeight="1" hidden="1">
      <c r="A231" s="58" t="s">
        <v>131</v>
      </c>
      <c r="B231" s="60"/>
      <c r="C231" s="60">
        <f>SUM(E231:AD231)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93"/>
      <c r="U231" s="93"/>
      <c r="V231" s="93"/>
      <c r="W231" s="60"/>
      <c r="X231" s="60"/>
      <c r="Y231" s="60"/>
      <c r="Z231" s="60"/>
      <c r="AA231" s="60"/>
      <c r="AB231" s="60"/>
      <c r="AC231" s="60"/>
      <c r="AD231" s="60"/>
    </row>
    <row r="232" spans="1:30" s="51" customFormat="1" ht="21.75" customHeight="1" hidden="1">
      <c r="A232" s="58"/>
      <c r="B232" s="60"/>
      <c r="C232" s="60"/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93"/>
      <c r="U232" s="93"/>
      <c r="V232" s="93"/>
      <c r="W232" s="60"/>
      <c r="X232" s="60"/>
      <c r="Y232" s="60"/>
      <c r="Z232" s="60"/>
      <c r="AA232" s="60"/>
      <c r="AB232" s="60"/>
      <c r="AC232" s="60"/>
      <c r="AD232" s="60"/>
    </row>
    <row r="233" spans="1:30" s="51" customFormat="1" ht="21.75" customHeight="1" hidden="1">
      <c r="A233" s="58" t="s">
        <v>145</v>
      </c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130"/>
      <c r="U233" s="130"/>
      <c r="V233" s="130"/>
      <c r="W233" s="58"/>
      <c r="X233" s="58"/>
      <c r="Y233" s="58"/>
      <c r="Z233" s="58"/>
      <c r="AA233" s="58"/>
      <c r="AB233" s="58"/>
      <c r="AC233" s="58"/>
      <c r="AD233" s="58"/>
    </row>
    <row r="234" spans="1:30" s="52" customFormat="1" ht="21.75" customHeight="1" hidden="1">
      <c r="A234" s="131"/>
      <c r="B234" s="132"/>
      <c r="C234" s="133"/>
      <c r="D234" s="134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95"/>
      <c r="U234" s="95"/>
      <c r="V234" s="95"/>
      <c r="W234" s="131"/>
      <c r="X234" s="131"/>
      <c r="Y234" s="131"/>
      <c r="Z234" s="131"/>
      <c r="AA234" s="131"/>
      <c r="AB234" s="131"/>
      <c r="AC234" s="131"/>
      <c r="AD234" s="131"/>
    </row>
    <row r="235" spans="1:30" s="23" customFormat="1" ht="21.75" customHeight="1" hidden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</row>
    <row r="236" spans="1:30" s="23" customFormat="1" ht="21.75" customHeight="1" hidden="1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55"/>
      <c r="L236" s="55"/>
      <c r="M236" s="55"/>
      <c r="N236" s="55"/>
      <c r="O236" s="55"/>
      <c r="P236" s="55"/>
      <c r="Q236" s="55"/>
      <c r="R236" s="55"/>
      <c r="S236" s="55"/>
      <c r="T236" s="95"/>
      <c r="U236" s="95"/>
      <c r="V236" s="95"/>
      <c r="W236" s="55"/>
      <c r="X236" s="55"/>
      <c r="Y236" s="55"/>
      <c r="Z236" s="55"/>
      <c r="AA236" s="55"/>
      <c r="AB236" s="55"/>
      <c r="AC236" s="55"/>
      <c r="AD236" s="55"/>
    </row>
    <row r="237" spans="1:30" ht="21.75" customHeight="1" hidden="1">
      <c r="A237" s="135"/>
      <c r="B237" s="56"/>
      <c r="C237" s="56"/>
      <c r="D237" s="56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95"/>
      <c r="U237" s="95"/>
      <c r="V237" s="95"/>
      <c r="W237" s="55"/>
      <c r="X237" s="55"/>
      <c r="Y237" s="55"/>
      <c r="Z237" s="55"/>
      <c r="AA237" s="55"/>
      <c r="AB237" s="55"/>
      <c r="AC237" s="55"/>
      <c r="AD237" s="55"/>
    </row>
    <row r="238" spans="1:30" ht="21.75" customHeight="1" hidden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94"/>
      <c r="U238" s="94"/>
      <c r="V238" s="94"/>
      <c r="W238" s="53"/>
      <c r="X238" s="53"/>
      <c r="Y238" s="53"/>
      <c r="Z238" s="53"/>
      <c r="AA238" s="53"/>
      <c r="AB238" s="53"/>
      <c r="AC238" s="53"/>
      <c r="AD238" s="53"/>
    </row>
    <row r="239" spans="1:30" ht="21.75" customHeight="1" hidden="1">
      <c r="A239" s="53" t="s">
        <v>123</v>
      </c>
      <c r="B239" s="53"/>
      <c r="C239" s="15">
        <f>SUM(E239:AD239)</f>
        <v>0</v>
      </c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94"/>
      <c r="U239" s="94"/>
      <c r="V239" s="94"/>
      <c r="W239" s="53"/>
      <c r="X239" s="53"/>
      <c r="Y239" s="54"/>
      <c r="Z239" s="53"/>
      <c r="AA239" s="53"/>
      <c r="AB239" s="53"/>
      <c r="AC239" s="53"/>
      <c r="AD239" s="53"/>
    </row>
    <row r="240" spans="1:30" s="13" customFormat="1" ht="21.75" customHeight="1" hidden="1">
      <c r="A240" s="7" t="s">
        <v>173</v>
      </c>
      <c r="B240" s="15"/>
      <c r="C240" s="15">
        <f>SUM(E240:AD240)</f>
        <v>0</v>
      </c>
      <c r="D240" s="25" t="e">
        <f>C240/B240</f>
        <v>#DIV/0!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81"/>
      <c r="U240" s="81"/>
      <c r="V240" s="81"/>
      <c r="W240" s="19"/>
      <c r="X240" s="19"/>
      <c r="Y240" s="19"/>
      <c r="Z240" s="19"/>
      <c r="AA240" s="19"/>
      <c r="AB240" s="19"/>
      <c r="AC240" s="19"/>
      <c r="AD240" s="19"/>
    </row>
    <row r="241" spans="1:30" ht="21.75" customHeight="1" hidden="1">
      <c r="A241" s="55"/>
      <c r="B241" s="56"/>
      <c r="C241" s="15"/>
      <c r="D241" s="56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95"/>
      <c r="U241" s="95"/>
      <c r="V241" s="95"/>
      <c r="W241" s="55"/>
      <c r="X241" s="55"/>
      <c r="Y241" s="55"/>
      <c r="Z241" s="55"/>
      <c r="AA241" s="55"/>
      <c r="AB241" s="55"/>
      <c r="AC241" s="55"/>
      <c r="AD241" s="55"/>
    </row>
    <row r="242" spans="1:42" s="57" customFormat="1" ht="21.75" customHeight="1" hidden="1">
      <c r="A242" s="55" t="s">
        <v>124</v>
      </c>
      <c r="B242" s="56"/>
      <c r="C242" s="15">
        <f aca="true" t="shared" si="52" ref="C242:C251">SUM(E242:AD242)</f>
        <v>0</v>
      </c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95"/>
      <c r="U242" s="95"/>
      <c r="V242" s="95"/>
      <c r="W242" s="55"/>
      <c r="X242" s="55"/>
      <c r="Y242" s="55"/>
      <c r="Z242" s="55"/>
      <c r="AA242" s="55"/>
      <c r="AB242" s="55"/>
      <c r="AC242" s="55"/>
      <c r="AD242" s="55"/>
      <c r="AE242" s="102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</row>
    <row r="243" spans="1:42" s="57" customFormat="1" ht="21.75" customHeight="1" hidden="1">
      <c r="A243" s="55" t="s">
        <v>125</v>
      </c>
      <c r="B243" s="56"/>
      <c r="C243" s="15">
        <f t="shared" si="52"/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95"/>
      <c r="U243" s="95"/>
      <c r="V243" s="95"/>
      <c r="W243" s="55"/>
      <c r="X243" s="55"/>
      <c r="Y243" s="55"/>
      <c r="Z243" s="55"/>
      <c r="AA243" s="55"/>
      <c r="AB243" s="55"/>
      <c r="AC243" s="55"/>
      <c r="AD243" s="55"/>
      <c r="AE243" s="102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</row>
    <row r="244" spans="1:30" ht="21.75" customHeight="1" hidden="1">
      <c r="A244" s="55"/>
      <c r="B244" s="56"/>
      <c r="C244" s="15">
        <f t="shared" si="52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95"/>
      <c r="U244" s="95"/>
      <c r="V244" s="95"/>
      <c r="W244" s="55"/>
      <c r="X244" s="55"/>
      <c r="Y244" s="55"/>
      <c r="Z244" s="55"/>
      <c r="AA244" s="55"/>
      <c r="AB244" s="55"/>
      <c r="AC244" s="55"/>
      <c r="AD244" s="55"/>
    </row>
    <row r="245" spans="1:30" ht="21.75" customHeight="1" hidden="1">
      <c r="A245" s="55" t="s">
        <v>54</v>
      </c>
      <c r="B245" s="56"/>
      <c r="C245" s="15">
        <f t="shared" si="52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95"/>
      <c r="U245" s="95"/>
      <c r="V245" s="95"/>
      <c r="W245" s="55"/>
      <c r="X245" s="55"/>
      <c r="Y245" s="55"/>
      <c r="Z245" s="55"/>
      <c r="AA245" s="55"/>
      <c r="AB245" s="55"/>
      <c r="AC245" s="55"/>
      <c r="AD245" s="55"/>
    </row>
    <row r="246" spans="1:30" ht="21.75" customHeight="1" hidden="1">
      <c r="A246" s="55" t="s">
        <v>55</v>
      </c>
      <c r="B246" s="56"/>
      <c r="C246" s="15">
        <f t="shared" si="52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95"/>
      <c r="U246" s="95"/>
      <c r="V246" s="95"/>
      <c r="W246" s="55"/>
      <c r="X246" s="55"/>
      <c r="Y246" s="55"/>
      <c r="Z246" s="55"/>
      <c r="AA246" s="55"/>
      <c r="AB246" s="55"/>
      <c r="AC246" s="55"/>
      <c r="AD246" s="55"/>
    </row>
    <row r="247" spans="1:30" ht="21.75" customHeight="1" hidden="1">
      <c r="A247" s="55" t="s">
        <v>57</v>
      </c>
      <c r="B247" s="56"/>
      <c r="C247" s="15">
        <f t="shared" si="52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95"/>
      <c r="U247" s="95"/>
      <c r="V247" s="95"/>
      <c r="W247" s="55"/>
      <c r="X247" s="55"/>
      <c r="Y247" s="55"/>
      <c r="Z247" s="55"/>
      <c r="AA247" s="55"/>
      <c r="AB247" s="55"/>
      <c r="AC247" s="55"/>
      <c r="AD247" s="55"/>
    </row>
    <row r="248" spans="1:30" ht="21.75" customHeight="1" hidden="1">
      <c r="A248" s="55"/>
      <c r="B248" s="56"/>
      <c r="C248" s="15">
        <f t="shared" si="52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95"/>
      <c r="U248" s="95"/>
      <c r="V248" s="95"/>
      <c r="W248" s="55"/>
      <c r="X248" s="55"/>
      <c r="Y248" s="55"/>
      <c r="Z248" s="55"/>
      <c r="AA248" s="55"/>
      <c r="AB248" s="55"/>
      <c r="AC248" s="55"/>
      <c r="AD248" s="55"/>
    </row>
    <row r="249" spans="1:30" ht="21.75" customHeight="1" hidden="1">
      <c r="A249" s="55"/>
      <c r="B249" s="56"/>
      <c r="C249" s="15">
        <f t="shared" si="52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95"/>
      <c r="U249" s="95"/>
      <c r="V249" s="95"/>
      <c r="W249" s="55"/>
      <c r="X249" s="55"/>
      <c r="Y249" s="55"/>
      <c r="Z249" s="55"/>
      <c r="AA249" s="55"/>
      <c r="AB249" s="55"/>
      <c r="AC249" s="55"/>
      <c r="AD249" s="55"/>
    </row>
    <row r="250" spans="1:30" ht="21.75" customHeight="1" hidden="1">
      <c r="A250" s="55" t="s">
        <v>146</v>
      </c>
      <c r="B250" s="56"/>
      <c r="C250" s="15">
        <f t="shared" si="52"/>
        <v>0</v>
      </c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96"/>
      <c r="U250" s="96"/>
      <c r="V250" s="96"/>
      <c r="W250" s="63"/>
      <c r="X250" s="63"/>
      <c r="Y250" s="63"/>
      <c r="Z250" s="63"/>
      <c r="AA250" s="63"/>
      <c r="AB250" s="63"/>
      <c r="AC250" s="63"/>
      <c r="AD250" s="63"/>
    </row>
    <row r="251" spans="1:30" ht="21.75" customHeight="1" hidden="1">
      <c r="A251" s="55"/>
      <c r="B251" s="56"/>
      <c r="C251" s="15">
        <f t="shared" si="52"/>
        <v>0</v>
      </c>
      <c r="D251" s="56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95"/>
      <c r="U251" s="95"/>
      <c r="V251" s="95"/>
      <c r="W251" s="55"/>
      <c r="X251" s="55"/>
      <c r="Y251" s="55"/>
      <c r="Z251" s="55"/>
      <c r="AA251" s="55"/>
      <c r="AB251" s="55"/>
      <c r="AC251" s="55"/>
      <c r="AD251" s="55"/>
    </row>
    <row r="252" spans="1:30" ht="21.75" customHeight="1" hidden="1">
      <c r="A252" s="55"/>
      <c r="B252" s="56"/>
      <c r="C252" s="15"/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95"/>
      <c r="U252" s="95"/>
      <c r="V252" s="95"/>
      <c r="W252" s="55"/>
      <c r="X252" s="55"/>
      <c r="Y252" s="55"/>
      <c r="Z252" s="55"/>
      <c r="AA252" s="55"/>
      <c r="AB252" s="55"/>
      <c r="AC252" s="55"/>
      <c r="AD252" s="55"/>
    </row>
    <row r="253" spans="1:30" ht="21.75" customHeight="1" hidden="1">
      <c r="A253" s="55" t="s">
        <v>166</v>
      </c>
      <c r="B253" s="56"/>
      <c r="C253" s="15">
        <f>SUM(E253:AD253)</f>
        <v>0</v>
      </c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95"/>
      <c r="U253" s="95"/>
      <c r="V253" s="95"/>
      <c r="W253" s="55"/>
      <c r="X253" s="55"/>
      <c r="Y253" s="55"/>
      <c r="Z253" s="55"/>
      <c r="AA253" s="55"/>
      <c r="AB253" s="55"/>
      <c r="AC253" s="55"/>
      <c r="AD253" s="55"/>
    </row>
    <row r="254" spans="1:30" ht="21.75" customHeight="1" hidden="1">
      <c r="A254" s="55"/>
      <c r="B254" s="56"/>
      <c r="C254" s="56"/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95"/>
      <c r="U254" s="95"/>
      <c r="V254" s="95"/>
      <c r="W254" s="55"/>
      <c r="X254" s="55"/>
      <c r="Y254" s="55"/>
      <c r="Z254" s="55"/>
      <c r="AA254" s="55"/>
      <c r="AB254" s="55"/>
      <c r="AC254" s="55"/>
      <c r="AD254" s="55"/>
    </row>
    <row r="255" spans="1:42" s="57" customFormat="1" ht="21.75" customHeight="1" hidden="1">
      <c r="A255" s="55" t="s">
        <v>168</v>
      </c>
      <c r="B255" s="56"/>
      <c r="C255" s="15">
        <f>SUM(E255:AD255)</f>
        <v>0</v>
      </c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95"/>
      <c r="U255" s="95"/>
      <c r="V255" s="95"/>
      <c r="W255" s="55"/>
      <c r="X255" s="55"/>
      <c r="Y255" s="55"/>
      <c r="Z255" s="55"/>
      <c r="AA255" s="55"/>
      <c r="AB255" s="55"/>
      <c r="AC255" s="55"/>
      <c r="AD255" s="55"/>
      <c r="AE255" s="102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</row>
    <row r="256" spans="1:42" s="57" customFormat="1" ht="21.75" customHeight="1" hidden="1">
      <c r="A256" s="55" t="s">
        <v>169</v>
      </c>
      <c r="B256" s="56"/>
      <c r="C256" s="15">
        <f>SUM(E256:AD256)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95"/>
      <c r="U256" s="95"/>
      <c r="V256" s="95"/>
      <c r="W256" s="55"/>
      <c r="X256" s="55"/>
      <c r="Y256" s="55"/>
      <c r="Z256" s="55"/>
      <c r="AA256" s="55"/>
      <c r="AB256" s="55"/>
      <c r="AC256" s="55"/>
      <c r="AD256" s="55"/>
      <c r="AE256" s="102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</row>
    <row r="257" spans="1:42" s="57" customFormat="1" ht="21.75" customHeight="1" hidden="1">
      <c r="A257" s="57" t="s">
        <v>167</v>
      </c>
      <c r="B257" s="56"/>
      <c r="C257" s="15">
        <f>SUM(E257:AD257)</f>
        <v>0</v>
      </c>
      <c r="D257" s="69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95"/>
      <c r="U257" s="95"/>
      <c r="V257" s="95"/>
      <c r="W257" s="55"/>
      <c r="X257" s="55"/>
      <c r="Y257" s="55"/>
      <c r="Z257" s="55"/>
      <c r="AA257" s="55"/>
      <c r="AB257" s="55"/>
      <c r="AC257" s="55"/>
      <c r="AD257" s="55"/>
      <c r="AE257" s="102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</row>
    <row r="258" spans="1:30" ht="21.75" customHeight="1" hidden="1">
      <c r="A258" s="136"/>
      <c r="B258" s="56"/>
      <c r="C258" s="69"/>
      <c r="D258" s="69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95"/>
      <c r="U258" s="95"/>
      <c r="V258" s="95"/>
      <c r="W258" s="55"/>
      <c r="X258" s="55"/>
      <c r="Y258" s="55"/>
      <c r="Z258" s="55"/>
      <c r="AA258" s="55"/>
      <c r="AB258" s="55"/>
      <c r="AC258" s="55"/>
      <c r="AD258" s="55"/>
    </row>
    <row r="259" spans="1:30" ht="21.75" customHeight="1" hidden="1">
      <c r="A259" s="57"/>
      <c r="B259" s="56"/>
      <c r="C259" s="69"/>
      <c r="D259" s="69"/>
      <c r="E259" s="55"/>
      <c r="F259" s="55"/>
      <c r="G259" s="55"/>
      <c r="H259" s="55"/>
      <c r="I259" s="55"/>
      <c r="J259" s="55"/>
      <c r="K259" s="137"/>
      <c r="L259" s="55"/>
      <c r="M259" s="55"/>
      <c r="N259" s="55"/>
      <c r="O259" s="55"/>
      <c r="P259" s="55"/>
      <c r="Q259" s="55"/>
      <c r="R259" s="55"/>
      <c r="S259" s="55"/>
      <c r="T259" s="95"/>
      <c r="U259" s="95"/>
      <c r="V259" s="95"/>
      <c r="W259" s="55"/>
      <c r="X259" s="55"/>
      <c r="Y259" s="55"/>
      <c r="Z259" s="55"/>
      <c r="AA259" s="55"/>
      <c r="AB259" s="55"/>
      <c r="AC259" s="55"/>
      <c r="AD259" s="55"/>
    </row>
    <row r="260" spans="1:30" ht="21.75" customHeight="1" hidden="1">
      <c r="A260" s="7" t="s">
        <v>171</v>
      </c>
      <c r="B260" s="15"/>
      <c r="C260" s="15">
        <f>SUM(E260:AD260)</f>
        <v>0</v>
      </c>
      <c r="D260" s="25" t="e">
        <f>C260/B260</f>
        <v>#DIV/0!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81"/>
      <c r="U260" s="81"/>
      <c r="V260" s="81"/>
      <c r="W260" s="19"/>
      <c r="X260" s="19"/>
      <c r="Y260" s="19"/>
      <c r="Z260" s="19"/>
      <c r="AA260" s="19"/>
      <c r="AB260" s="19"/>
      <c r="AC260" s="19"/>
      <c r="AD260" s="19"/>
    </row>
    <row r="261" spans="1:30" ht="21.75" customHeight="1" hidden="1">
      <c r="A261" s="7" t="s">
        <v>172</v>
      </c>
      <c r="B261" s="15"/>
      <c r="C261" s="15">
        <f>SUM(E261:AD261)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81"/>
      <c r="U261" s="81"/>
      <c r="V261" s="81"/>
      <c r="W261" s="19"/>
      <c r="X261" s="19"/>
      <c r="Y261" s="19"/>
      <c r="Z261" s="19"/>
      <c r="AA261" s="19"/>
      <c r="AB261" s="19"/>
      <c r="AC261" s="19"/>
      <c r="AD261" s="19"/>
    </row>
    <row r="262" spans="1:30" ht="21.75" customHeight="1" hidden="1">
      <c r="A262" s="57"/>
      <c r="B262" s="56"/>
      <c r="C262" s="69"/>
      <c r="D262" s="69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95"/>
      <c r="U262" s="95"/>
      <c r="V262" s="95"/>
      <c r="W262" s="55"/>
      <c r="X262" s="55"/>
      <c r="Y262" s="55"/>
      <c r="Z262" s="55"/>
      <c r="AA262" s="55"/>
      <c r="AB262" s="55"/>
      <c r="AC262" s="55"/>
      <c r="AD262" s="55"/>
    </row>
    <row r="263" spans="1:30" ht="21.75" customHeight="1" hidden="1">
      <c r="A263" s="57"/>
      <c r="B263" s="56"/>
      <c r="C263" s="69">
        <f>SUM(E263:AD263)</f>
        <v>0</v>
      </c>
      <c r="D263" s="69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95"/>
      <c r="U263" s="95"/>
      <c r="V263" s="95"/>
      <c r="W263" s="55"/>
      <c r="X263" s="55"/>
      <c r="Y263" s="55"/>
      <c r="Z263" s="55"/>
      <c r="AA263" s="55"/>
      <c r="AB263" s="55"/>
      <c r="AC263" s="55"/>
      <c r="AD263" s="55"/>
    </row>
    <row r="264" spans="1:30" ht="24" customHeight="1" hidden="1">
      <c r="A264" s="100" t="s">
        <v>199</v>
      </c>
      <c r="B264" s="56"/>
      <c r="C264" s="15">
        <f>SUM(E264:AD264)</f>
        <v>0</v>
      </c>
      <c r="D264" s="69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95"/>
      <c r="U264" s="95"/>
      <c r="V264" s="95"/>
      <c r="W264" s="55"/>
      <c r="X264" s="55"/>
      <c r="Y264" s="55"/>
      <c r="Z264" s="55"/>
      <c r="AA264" s="55"/>
      <c r="AB264" s="55"/>
      <c r="AC264" s="55"/>
      <c r="AD264" s="55"/>
    </row>
    <row r="265" ht="16.5" hidden="1"/>
  </sheetData>
  <sheetProtection/>
  <mergeCells count="14">
    <mergeCell ref="A2:AD2"/>
    <mergeCell ref="B4:B5"/>
    <mergeCell ref="E4:AD4"/>
    <mergeCell ref="A224:AD224"/>
    <mergeCell ref="A219:AD219"/>
    <mergeCell ref="A223:AD223"/>
    <mergeCell ref="A236:J236"/>
    <mergeCell ref="D4:D5"/>
    <mergeCell ref="A235:AD235"/>
    <mergeCell ref="A225:AD225"/>
    <mergeCell ref="A228:AD228"/>
    <mergeCell ref="A227:AD227"/>
    <mergeCell ref="A4:A5"/>
    <mergeCell ref="C4:C5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57" r:id="rId1"/>
  <rowBreaks count="2" manualBreakCount="2">
    <brk id="58" max="36" man="1"/>
    <brk id="63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2024-05-06T04:34:54Z</cp:lastPrinted>
  <dcterms:created xsi:type="dcterms:W3CDTF">2001-05-07T11:51:26Z</dcterms:created>
  <dcterms:modified xsi:type="dcterms:W3CDTF">2024-05-06T13:33:40Z</dcterms:modified>
  <cp:category/>
  <cp:version/>
  <cp:contentType/>
  <cp:contentStatus/>
</cp:coreProperties>
</file>