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/>
  </bookViews>
  <sheets>
    <sheet name="Документ" sheetId="2" r:id="rId1"/>
  </sheets>
  <definedNames>
    <definedName name="_xlnm._FilterDatabase" localSheetId="0" hidden="1">Документ!$A$6:$J$275</definedName>
    <definedName name="_xlnm.Print_Titles" localSheetId="0">Документ!$6:$6</definedName>
  </definedNames>
  <calcPr calcId="144525"/>
</workbook>
</file>

<file path=xl/calcChain.xml><?xml version="1.0" encoding="utf-8"?>
<calcChain xmlns="http://schemas.openxmlformats.org/spreadsheetml/2006/main">
  <c r="D265" i="2" l="1"/>
  <c r="E265" i="2"/>
  <c r="F265" i="2"/>
  <c r="G265" i="2"/>
  <c r="H265" i="2"/>
  <c r="C265" i="2"/>
  <c r="J267" i="2"/>
  <c r="I267" i="2"/>
  <c r="D234" i="2"/>
  <c r="E234" i="2"/>
  <c r="F234" i="2"/>
  <c r="G234" i="2"/>
  <c r="H234" i="2"/>
  <c r="C234" i="2"/>
  <c r="J235" i="2"/>
  <c r="I235" i="2"/>
  <c r="D222" i="2"/>
  <c r="E222" i="2"/>
  <c r="F222" i="2"/>
  <c r="G222" i="2"/>
  <c r="H222" i="2"/>
  <c r="C222" i="2"/>
  <c r="J231" i="2"/>
  <c r="J232" i="2"/>
  <c r="J233" i="2"/>
  <c r="I231" i="2"/>
  <c r="I232" i="2"/>
  <c r="I233" i="2"/>
  <c r="F217" i="2"/>
  <c r="G217" i="2"/>
  <c r="H217" i="2"/>
  <c r="E217" i="2"/>
  <c r="J219" i="2"/>
  <c r="I219" i="2"/>
  <c r="D215" i="2"/>
  <c r="J205" i="2"/>
  <c r="I205" i="2"/>
  <c r="D201" i="2"/>
  <c r="E201" i="2"/>
  <c r="F201" i="2"/>
  <c r="G201" i="2"/>
  <c r="H201" i="2"/>
  <c r="C201" i="2"/>
  <c r="D192" i="2"/>
  <c r="E192" i="2"/>
  <c r="F192" i="2"/>
  <c r="G192" i="2"/>
  <c r="H192" i="2"/>
  <c r="C192" i="2"/>
  <c r="J193" i="2"/>
  <c r="I193" i="2"/>
  <c r="J181" i="2"/>
  <c r="I181" i="2"/>
  <c r="D179" i="2"/>
  <c r="E179" i="2"/>
  <c r="F179" i="2"/>
  <c r="G179" i="2"/>
  <c r="H179" i="2"/>
  <c r="C179" i="2"/>
  <c r="D171" i="2"/>
  <c r="E171" i="2"/>
  <c r="F171" i="2"/>
  <c r="G171" i="2"/>
  <c r="H171" i="2"/>
  <c r="C171" i="2"/>
  <c r="J173" i="2"/>
  <c r="I173" i="2"/>
  <c r="H165" i="2"/>
  <c r="G165" i="2"/>
  <c r="F165" i="2"/>
  <c r="E165" i="2"/>
  <c r="D165" i="2"/>
  <c r="C165" i="2"/>
  <c r="J168" i="2"/>
  <c r="I168" i="2"/>
  <c r="H153" i="2"/>
  <c r="G153" i="2"/>
  <c r="J156" i="2"/>
  <c r="I156" i="2"/>
  <c r="J152" i="2"/>
  <c r="I152" i="2"/>
  <c r="H149" i="2"/>
  <c r="G149" i="2"/>
  <c r="F149" i="2"/>
  <c r="E149" i="2"/>
  <c r="D149" i="2"/>
  <c r="C149" i="2"/>
  <c r="J145" i="2"/>
  <c r="I145" i="2"/>
  <c r="I144" i="2"/>
  <c r="H125" i="2"/>
  <c r="G125" i="2"/>
  <c r="F125" i="2"/>
  <c r="E125" i="2"/>
  <c r="D125" i="2"/>
  <c r="C125" i="2"/>
  <c r="J126" i="2"/>
  <c r="I126" i="2"/>
  <c r="H120" i="2"/>
  <c r="G120" i="2"/>
  <c r="F120" i="2"/>
  <c r="E120" i="2"/>
  <c r="D120" i="2"/>
  <c r="C120" i="2"/>
  <c r="I120" i="2" s="1"/>
  <c r="J124" i="2"/>
  <c r="I124" i="2"/>
  <c r="H111" i="2"/>
  <c r="G111" i="2"/>
  <c r="F111" i="2"/>
  <c r="E111" i="2"/>
  <c r="D111" i="2"/>
  <c r="C111" i="2"/>
  <c r="J112" i="2"/>
  <c r="J111" i="2" s="1"/>
  <c r="I112" i="2"/>
  <c r="I111" i="2" s="1"/>
  <c r="H106" i="2"/>
  <c r="G106" i="2"/>
  <c r="J120" i="2" l="1"/>
  <c r="H80" i="2"/>
  <c r="G80" i="2"/>
  <c r="F80" i="2"/>
  <c r="E80" i="2"/>
  <c r="J81" i="2"/>
  <c r="J80" i="2" s="1"/>
  <c r="I81" i="2"/>
  <c r="I80" i="2" s="1"/>
  <c r="H68" i="2"/>
  <c r="G68" i="2"/>
  <c r="F68" i="2"/>
  <c r="E68" i="2"/>
  <c r="J71" i="2"/>
  <c r="I71" i="2"/>
  <c r="J58" i="2"/>
  <c r="I58" i="2"/>
  <c r="J56" i="2"/>
  <c r="I56" i="2"/>
  <c r="E55" i="2"/>
  <c r="F55" i="2"/>
  <c r="J52" i="2"/>
  <c r="I52" i="2"/>
  <c r="H51" i="2"/>
  <c r="J51" i="2" s="1"/>
  <c r="G51" i="2"/>
  <c r="I51" i="2" s="1"/>
  <c r="H37" i="2"/>
  <c r="G37" i="2"/>
  <c r="F37" i="2"/>
  <c r="E37" i="2"/>
  <c r="J39" i="2"/>
  <c r="J40" i="2"/>
  <c r="I39" i="2"/>
  <c r="I40" i="2"/>
  <c r="J31" i="2"/>
  <c r="I31" i="2"/>
  <c r="J30" i="2"/>
  <c r="I30" i="2"/>
  <c r="H29" i="2"/>
  <c r="G29" i="2"/>
  <c r="F29" i="2"/>
  <c r="E29" i="2"/>
  <c r="D29" i="2"/>
  <c r="C29" i="2"/>
  <c r="J13" i="2"/>
  <c r="I13" i="2"/>
  <c r="H12" i="2"/>
  <c r="G12" i="2"/>
  <c r="F12" i="2"/>
  <c r="E12" i="2"/>
  <c r="J29" i="2" l="1"/>
  <c r="J12" i="2"/>
  <c r="I29" i="2"/>
  <c r="I12" i="2"/>
  <c r="G59" i="2"/>
  <c r="H59" i="2"/>
  <c r="G240" i="2" l="1"/>
  <c r="I240" i="2" s="1"/>
  <c r="G140" i="2"/>
  <c r="G113" i="2"/>
  <c r="J251" i="2"/>
  <c r="I251" i="2"/>
  <c r="H250" i="2"/>
  <c r="J250" i="2" s="1"/>
  <c r="G250" i="2"/>
  <c r="I250" i="2" s="1"/>
  <c r="J241" i="2"/>
  <c r="J242" i="2"/>
  <c r="I241" i="2"/>
  <c r="I242" i="2"/>
  <c r="H238" i="2"/>
  <c r="G238" i="2"/>
  <c r="F238" i="2"/>
  <c r="F237" i="2" s="1"/>
  <c r="E238" i="2"/>
  <c r="E237" i="2" s="1"/>
  <c r="D238" i="2"/>
  <c r="D237" i="2" s="1"/>
  <c r="C238" i="2"/>
  <c r="C237" i="2" s="1"/>
  <c r="J239" i="2"/>
  <c r="I239" i="2"/>
  <c r="H208" i="2"/>
  <c r="J208" i="2" s="1"/>
  <c r="G208" i="2"/>
  <c r="J172" i="2"/>
  <c r="J174" i="2"/>
  <c r="I172" i="2"/>
  <c r="F153" i="2"/>
  <c r="E153" i="2"/>
  <c r="J157" i="2"/>
  <c r="I157" i="2"/>
  <c r="G116" i="2"/>
  <c r="I116" i="2" s="1"/>
  <c r="I115" i="2"/>
  <c r="J97" i="2"/>
  <c r="I97" i="2"/>
  <c r="H96" i="2"/>
  <c r="G96" i="2"/>
  <c r="F96" i="2"/>
  <c r="E96" i="2"/>
  <c r="D96" i="2"/>
  <c r="C96" i="2"/>
  <c r="I69" i="2"/>
  <c r="J69" i="2"/>
  <c r="J70" i="2"/>
  <c r="I70" i="2"/>
  <c r="F59" i="2"/>
  <c r="E59" i="2"/>
  <c r="H57" i="2"/>
  <c r="J57" i="2" s="1"/>
  <c r="G57" i="2"/>
  <c r="I57" i="2" s="1"/>
  <c r="J55" i="2"/>
  <c r="I55" i="2"/>
  <c r="J38" i="2"/>
  <c r="I38" i="2"/>
  <c r="J37" i="2"/>
  <c r="I37" i="2"/>
  <c r="G237" i="2" l="1"/>
  <c r="I96" i="2"/>
  <c r="I238" i="2"/>
  <c r="J238" i="2"/>
  <c r="I171" i="2"/>
  <c r="J171" i="2"/>
  <c r="J96" i="2"/>
  <c r="F24" i="2"/>
  <c r="E24" i="2"/>
  <c r="J23" i="2"/>
  <c r="I23" i="2"/>
  <c r="F14" i="2"/>
  <c r="E14" i="2"/>
  <c r="J17" i="2"/>
  <c r="J18" i="2"/>
  <c r="I17" i="2"/>
  <c r="I18" i="2"/>
  <c r="J15" i="2"/>
  <c r="I15" i="2"/>
  <c r="J16" i="2"/>
  <c r="I16" i="2"/>
  <c r="D252" i="2" l="1"/>
  <c r="E252" i="2"/>
  <c r="F252" i="2"/>
  <c r="C252" i="2"/>
  <c r="J255" i="2"/>
  <c r="I255" i="2"/>
  <c r="D213" i="2" l="1"/>
  <c r="E213" i="2"/>
  <c r="F213" i="2"/>
  <c r="G213" i="2"/>
  <c r="H213" i="2"/>
  <c r="C213" i="2"/>
  <c r="G196" i="2"/>
  <c r="H196" i="2"/>
  <c r="F196" i="2"/>
  <c r="E196" i="2"/>
  <c r="J200" i="2"/>
  <c r="I200" i="2"/>
  <c r="I177" i="2" l="1"/>
  <c r="I178" i="2"/>
  <c r="J175" i="2"/>
  <c r="I175" i="2"/>
  <c r="H140" i="2"/>
  <c r="H73" i="2"/>
  <c r="F73" i="2"/>
  <c r="D73" i="2"/>
  <c r="J74" i="2"/>
  <c r="I74" i="2"/>
  <c r="G73" i="2"/>
  <c r="E73" i="2"/>
  <c r="C73" i="2"/>
  <c r="J54" i="2"/>
  <c r="I54" i="2"/>
  <c r="H53" i="2"/>
  <c r="J53" i="2" s="1"/>
  <c r="G53" i="2"/>
  <c r="I53" i="2" s="1"/>
  <c r="J50" i="2"/>
  <c r="I50" i="2"/>
  <c r="G49" i="2"/>
  <c r="I49" i="2" s="1"/>
  <c r="H49" i="2"/>
  <c r="J49" i="2" s="1"/>
  <c r="I34" i="2"/>
  <c r="J34" i="2"/>
  <c r="J33" i="2"/>
  <c r="I33" i="2"/>
  <c r="F22" i="2"/>
  <c r="E22" i="2"/>
  <c r="H22" i="2"/>
  <c r="G22" i="2"/>
  <c r="H14" i="2"/>
  <c r="G14" i="2"/>
  <c r="J11" i="2"/>
  <c r="I11" i="2"/>
  <c r="F10" i="2"/>
  <c r="F7" i="2" s="1"/>
  <c r="E10" i="2"/>
  <c r="H10" i="2"/>
  <c r="G10" i="2"/>
  <c r="H8" i="2"/>
  <c r="J8" i="2" s="1"/>
  <c r="G8" i="2"/>
  <c r="I8" i="2" s="1"/>
  <c r="J9" i="2"/>
  <c r="I9" i="2"/>
  <c r="J73" i="2" l="1"/>
  <c r="I10" i="2"/>
  <c r="E7" i="2"/>
  <c r="I73" i="2"/>
  <c r="J10" i="2"/>
  <c r="J22" i="2"/>
  <c r="I22" i="2"/>
  <c r="J155" i="2" l="1"/>
  <c r="I155" i="2"/>
  <c r="J43" i="2"/>
  <c r="J42" i="2"/>
  <c r="I43" i="2"/>
  <c r="I42" i="2"/>
  <c r="J273" i="2"/>
  <c r="J274" i="2"/>
  <c r="I273" i="2"/>
  <c r="I274" i="2"/>
  <c r="D272" i="2"/>
  <c r="E272" i="2"/>
  <c r="E271" i="2" s="1"/>
  <c r="F272" i="2"/>
  <c r="F271" i="2" s="1"/>
  <c r="G272" i="2"/>
  <c r="H272" i="2"/>
  <c r="H271" i="2" s="1"/>
  <c r="C272" i="2"/>
  <c r="C271" i="2" s="1"/>
  <c r="H261" i="2"/>
  <c r="G261" i="2"/>
  <c r="I261" i="2" s="1"/>
  <c r="J263" i="2"/>
  <c r="I263" i="2"/>
  <c r="D259" i="2"/>
  <c r="J259" i="2" s="1"/>
  <c r="C259" i="2"/>
  <c r="I259" i="2" s="1"/>
  <c r="J258" i="2"/>
  <c r="J260" i="2"/>
  <c r="J261" i="2"/>
  <c r="J262" i="2"/>
  <c r="J264" i="2"/>
  <c r="J268" i="2"/>
  <c r="J266" i="2"/>
  <c r="J269" i="2"/>
  <c r="J270" i="2"/>
  <c r="I258" i="2"/>
  <c r="I260" i="2"/>
  <c r="I262" i="2"/>
  <c r="I264" i="2"/>
  <c r="I268" i="2"/>
  <c r="I266" i="2"/>
  <c r="I269" i="2"/>
  <c r="I270" i="2"/>
  <c r="D257" i="2"/>
  <c r="J257" i="2" s="1"/>
  <c r="C257" i="2"/>
  <c r="I257" i="2" s="1"/>
  <c r="H252" i="2"/>
  <c r="J252" i="2" s="1"/>
  <c r="G252" i="2"/>
  <c r="I252" i="2" s="1"/>
  <c r="I254" i="2"/>
  <c r="I253" i="2"/>
  <c r="J254" i="2"/>
  <c r="J253" i="2"/>
  <c r="J248" i="2"/>
  <c r="J249" i="2"/>
  <c r="J247" i="2"/>
  <c r="J245" i="2"/>
  <c r="I248" i="2"/>
  <c r="I249" i="2"/>
  <c r="I247" i="2"/>
  <c r="I245" i="2"/>
  <c r="J246" i="2"/>
  <c r="I246" i="2"/>
  <c r="H240" i="2"/>
  <c r="J224" i="2"/>
  <c r="J225" i="2"/>
  <c r="J228" i="2"/>
  <c r="J229" i="2"/>
  <c r="J223" i="2"/>
  <c r="J226" i="2"/>
  <c r="J227" i="2"/>
  <c r="J230" i="2"/>
  <c r="J236" i="2"/>
  <c r="I224" i="2"/>
  <c r="I225" i="2"/>
  <c r="I228" i="2"/>
  <c r="I229" i="2"/>
  <c r="I223" i="2"/>
  <c r="I226" i="2"/>
  <c r="I227" i="2"/>
  <c r="I230" i="2"/>
  <c r="I236" i="2"/>
  <c r="J214" i="2"/>
  <c r="J213" i="2" s="1"/>
  <c r="J216" i="2"/>
  <c r="J220" i="2"/>
  <c r="J218" i="2"/>
  <c r="I214" i="2"/>
  <c r="I213" i="2" s="1"/>
  <c r="I216" i="2"/>
  <c r="I220" i="2"/>
  <c r="I218" i="2"/>
  <c r="J195" i="2"/>
  <c r="J197" i="2"/>
  <c r="J198" i="2"/>
  <c r="J199" i="2"/>
  <c r="J204" i="2"/>
  <c r="J203" i="2"/>
  <c r="J202" i="2"/>
  <c r="J206" i="2"/>
  <c r="J207" i="2"/>
  <c r="J209" i="2"/>
  <c r="J211" i="2"/>
  <c r="J210" i="2"/>
  <c r="I197" i="2"/>
  <c r="I198" i="2"/>
  <c r="I199" i="2"/>
  <c r="I204" i="2"/>
  <c r="I203" i="2"/>
  <c r="I202" i="2"/>
  <c r="I206" i="2"/>
  <c r="I207" i="2"/>
  <c r="I208" i="2"/>
  <c r="I209" i="2"/>
  <c r="I211" i="2"/>
  <c r="I210" i="2"/>
  <c r="J194" i="2"/>
  <c r="I194" i="2"/>
  <c r="I195" i="2"/>
  <c r="I217" i="2" l="1"/>
  <c r="J217" i="2"/>
  <c r="H237" i="2"/>
  <c r="J240" i="2"/>
  <c r="I201" i="2"/>
  <c r="I272" i="2"/>
  <c r="J272" i="2"/>
  <c r="D271" i="2"/>
  <c r="J271" i="2" s="1"/>
  <c r="G271" i="2"/>
  <c r="I271" i="2" s="1"/>
  <c r="J201" i="2"/>
  <c r="J190" i="2"/>
  <c r="J188" i="2"/>
  <c r="J189" i="2"/>
  <c r="I190" i="2"/>
  <c r="I188" i="2"/>
  <c r="I189" i="2"/>
  <c r="J186" i="2"/>
  <c r="J182" i="2"/>
  <c r="J185" i="2"/>
  <c r="J183" i="2"/>
  <c r="J180" i="2"/>
  <c r="J184" i="2"/>
  <c r="I186" i="2"/>
  <c r="I182" i="2"/>
  <c r="I185" i="2"/>
  <c r="I183" i="2"/>
  <c r="I180" i="2"/>
  <c r="I184" i="2"/>
  <c r="J177" i="2"/>
  <c r="J178" i="2"/>
  <c r="I174" i="2"/>
  <c r="J170" i="2"/>
  <c r="I170" i="2"/>
  <c r="D169" i="2"/>
  <c r="J169" i="2" s="1"/>
  <c r="C169" i="2"/>
  <c r="I169" i="2" s="1"/>
  <c r="J166" i="2"/>
  <c r="I166" i="2"/>
  <c r="J167" i="2"/>
  <c r="I167" i="2"/>
  <c r="J162" i="2"/>
  <c r="J160" i="2"/>
  <c r="J161" i="2"/>
  <c r="J164" i="2"/>
  <c r="J163" i="2"/>
  <c r="J159" i="2"/>
  <c r="I162" i="2"/>
  <c r="I160" i="2"/>
  <c r="I161" i="2"/>
  <c r="I164" i="2"/>
  <c r="I163" i="2"/>
  <c r="I159" i="2"/>
  <c r="J154" i="2"/>
  <c r="I154" i="2"/>
  <c r="J150" i="2"/>
  <c r="J151" i="2"/>
  <c r="I150" i="2"/>
  <c r="I151" i="2"/>
  <c r="F146" i="2"/>
  <c r="J146" i="2" s="1"/>
  <c r="E146" i="2"/>
  <c r="H143" i="2"/>
  <c r="J143" i="2" s="1"/>
  <c r="G143" i="2"/>
  <c r="I143" i="2" s="1"/>
  <c r="H138" i="2"/>
  <c r="J138" i="2" s="1"/>
  <c r="G138" i="2"/>
  <c r="I138" i="2" s="1"/>
  <c r="J136" i="2"/>
  <c r="J137" i="2"/>
  <c r="J139" i="2"/>
  <c r="J140" i="2"/>
  <c r="J141" i="2"/>
  <c r="J144" i="2"/>
  <c r="J147" i="2"/>
  <c r="I136" i="2"/>
  <c r="I137" i="2"/>
  <c r="I139" i="2"/>
  <c r="I140" i="2"/>
  <c r="I141" i="2"/>
  <c r="J133" i="2"/>
  <c r="I133" i="2"/>
  <c r="H132" i="2"/>
  <c r="J132" i="2" s="1"/>
  <c r="G132" i="2"/>
  <c r="I132" i="2" s="1"/>
  <c r="J131" i="2"/>
  <c r="I131" i="2"/>
  <c r="H130" i="2"/>
  <c r="J130" i="2" s="1"/>
  <c r="G130" i="2"/>
  <c r="I130" i="2" s="1"/>
  <c r="J128" i="2"/>
  <c r="J129" i="2"/>
  <c r="J127" i="2"/>
  <c r="I128" i="2"/>
  <c r="I129" i="2"/>
  <c r="I127" i="2"/>
  <c r="J121" i="2"/>
  <c r="J122" i="2"/>
  <c r="J123" i="2"/>
  <c r="I121" i="2"/>
  <c r="I122" i="2"/>
  <c r="I123" i="2"/>
  <c r="J119" i="2"/>
  <c r="I119" i="2"/>
  <c r="H118" i="2"/>
  <c r="J118" i="2" s="1"/>
  <c r="G118" i="2"/>
  <c r="J117" i="2"/>
  <c r="I117" i="2"/>
  <c r="H116" i="2"/>
  <c r="J116" i="2" s="1"/>
  <c r="J115" i="2"/>
  <c r="J114" i="2"/>
  <c r="I114" i="2"/>
  <c r="H98" i="2"/>
  <c r="G98" i="2"/>
  <c r="G95" i="2" s="1"/>
  <c r="F98" i="2"/>
  <c r="E98" i="2"/>
  <c r="J104" i="2"/>
  <c r="J105" i="2"/>
  <c r="I104" i="2"/>
  <c r="I105" i="2"/>
  <c r="J102" i="2"/>
  <c r="I102" i="2"/>
  <c r="J109" i="2"/>
  <c r="I109" i="2"/>
  <c r="F108" i="2"/>
  <c r="J108" i="2" s="1"/>
  <c r="E108" i="2"/>
  <c r="I108" i="2" s="1"/>
  <c r="I107" i="2"/>
  <c r="J107" i="2"/>
  <c r="I106" i="2"/>
  <c r="J106" i="2"/>
  <c r="J101" i="2"/>
  <c r="J103" i="2"/>
  <c r="J100" i="2"/>
  <c r="J99" i="2"/>
  <c r="I103" i="2"/>
  <c r="I100" i="2"/>
  <c r="I99" i="2"/>
  <c r="I101" i="2"/>
  <c r="J90" i="2"/>
  <c r="I90" i="2"/>
  <c r="J94" i="2"/>
  <c r="J93" i="2"/>
  <c r="J92" i="2"/>
  <c r="I94" i="2"/>
  <c r="I93" i="2"/>
  <c r="I92" i="2"/>
  <c r="H91" i="2"/>
  <c r="J91" i="2" s="1"/>
  <c r="G91" i="2"/>
  <c r="I91" i="2" s="1"/>
  <c r="H89" i="2"/>
  <c r="J89" i="2" s="1"/>
  <c r="G89" i="2"/>
  <c r="I89" i="2" s="1"/>
  <c r="J87" i="2"/>
  <c r="J86" i="2"/>
  <c r="I87" i="2"/>
  <c r="I86" i="2"/>
  <c r="J84" i="2"/>
  <c r="I84" i="2"/>
  <c r="H83" i="2"/>
  <c r="G83" i="2"/>
  <c r="F83" i="2"/>
  <c r="E83" i="2"/>
  <c r="D83" i="2"/>
  <c r="C83" i="2"/>
  <c r="J79" i="2"/>
  <c r="J78" i="2"/>
  <c r="J77" i="2"/>
  <c r="J76" i="2"/>
  <c r="I79" i="2"/>
  <c r="I78" i="2"/>
  <c r="I77" i="2"/>
  <c r="I76" i="2"/>
  <c r="H63" i="2"/>
  <c r="J63" i="2" s="1"/>
  <c r="G63" i="2"/>
  <c r="I63" i="2" s="1"/>
  <c r="J66" i="2"/>
  <c r="J67" i="2"/>
  <c r="I66" i="2"/>
  <c r="I67" i="2"/>
  <c r="H65" i="2"/>
  <c r="J65" i="2" s="1"/>
  <c r="G65" i="2"/>
  <c r="I65" i="2" s="1"/>
  <c r="J68" i="2"/>
  <c r="I68" i="2"/>
  <c r="J60" i="2"/>
  <c r="I60" i="2"/>
  <c r="J61" i="2"/>
  <c r="I61" i="2"/>
  <c r="J47" i="2"/>
  <c r="J46" i="2"/>
  <c r="J48" i="2"/>
  <c r="I47" i="2"/>
  <c r="I46" i="2"/>
  <c r="I48" i="2"/>
  <c r="H45" i="2"/>
  <c r="J45" i="2" s="1"/>
  <c r="G45" i="2"/>
  <c r="I45" i="2" s="1"/>
  <c r="J36" i="2"/>
  <c r="I36" i="2"/>
  <c r="H24" i="2"/>
  <c r="G24" i="2"/>
  <c r="J26" i="2"/>
  <c r="J25" i="2"/>
  <c r="J27" i="2"/>
  <c r="I26" i="2"/>
  <c r="I25" i="2"/>
  <c r="I27" i="2"/>
  <c r="J19" i="2"/>
  <c r="J20" i="2"/>
  <c r="J21" i="2"/>
  <c r="I19" i="2"/>
  <c r="I20" i="2"/>
  <c r="I21" i="2"/>
  <c r="J14" i="2"/>
  <c r="I14" i="2"/>
  <c r="J165" i="2" l="1"/>
  <c r="I165" i="2"/>
  <c r="I118" i="2"/>
  <c r="I24" i="2"/>
  <c r="I7" i="2" s="1"/>
  <c r="G7" i="2"/>
  <c r="J24" i="2"/>
  <c r="J7" i="2" s="1"/>
  <c r="H7" i="2"/>
  <c r="E95" i="2"/>
  <c r="F95" i="2"/>
  <c r="H95" i="2"/>
  <c r="I149" i="2"/>
  <c r="J59" i="2"/>
  <c r="J44" i="2" s="1"/>
  <c r="J83" i="2"/>
  <c r="I59" i="2"/>
  <c r="I44" i="2" s="1"/>
  <c r="I83" i="2"/>
  <c r="J149" i="2"/>
  <c r="I98" i="2"/>
  <c r="J98" i="2"/>
  <c r="D142" i="2"/>
  <c r="E142" i="2"/>
  <c r="F142" i="2"/>
  <c r="G142" i="2"/>
  <c r="H142" i="2"/>
  <c r="C142" i="2"/>
  <c r="D88" i="2"/>
  <c r="E88" i="2"/>
  <c r="F88" i="2"/>
  <c r="G88" i="2"/>
  <c r="H88" i="2"/>
  <c r="I88" i="2"/>
  <c r="J88" i="2"/>
  <c r="C88" i="2"/>
  <c r="D62" i="2"/>
  <c r="E62" i="2"/>
  <c r="F62" i="2"/>
  <c r="G62" i="2"/>
  <c r="H62" i="2"/>
  <c r="I62" i="2"/>
  <c r="J62" i="2"/>
  <c r="C62" i="2"/>
  <c r="D44" i="2"/>
  <c r="E44" i="2"/>
  <c r="F44" i="2"/>
  <c r="G44" i="2"/>
  <c r="H44" i="2"/>
  <c r="C44" i="2"/>
  <c r="D7" i="2"/>
  <c r="C7" i="2"/>
  <c r="J142" i="2" l="1"/>
  <c r="I142" i="2"/>
  <c r="I237" i="2"/>
  <c r="J237" i="2"/>
  <c r="D256" i="2"/>
  <c r="F256" i="2"/>
  <c r="G256" i="2"/>
  <c r="C256" i="2"/>
  <c r="D244" i="2"/>
  <c r="D243" i="2" s="1"/>
  <c r="E244" i="2"/>
  <c r="E243" i="2" s="1"/>
  <c r="F244" i="2"/>
  <c r="F243" i="2" s="1"/>
  <c r="G244" i="2"/>
  <c r="G243" i="2" s="1"/>
  <c r="H244" i="2"/>
  <c r="H243" i="2" s="1"/>
  <c r="I244" i="2"/>
  <c r="J244" i="2"/>
  <c r="C244" i="2"/>
  <c r="C243" i="2" s="1"/>
  <c r="I243" i="2" l="1"/>
  <c r="E256" i="2"/>
  <c r="I265" i="2"/>
  <c r="I256" i="2" s="1"/>
  <c r="H256" i="2"/>
  <c r="J265" i="2"/>
  <c r="J256" i="2" s="1"/>
  <c r="J243" i="2"/>
  <c r="E215" i="2"/>
  <c r="E212" i="2" s="1"/>
  <c r="F215" i="2"/>
  <c r="F212" i="2" s="1"/>
  <c r="G215" i="2"/>
  <c r="G212" i="2" s="1"/>
  <c r="H215" i="2"/>
  <c r="H212" i="2" s="1"/>
  <c r="C215" i="2"/>
  <c r="D196" i="2"/>
  <c r="C196" i="2"/>
  <c r="E191" i="2"/>
  <c r="D158" i="2"/>
  <c r="E158" i="2"/>
  <c r="F158" i="2"/>
  <c r="G158" i="2"/>
  <c r="H158" i="2"/>
  <c r="D187" i="2"/>
  <c r="E187" i="2"/>
  <c r="F187" i="2"/>
  <c r="G187" i="2"/>
  <c r="H187" i="2"/>
  <c r="C187" i="2"/>
  <c r="D176" i="2"/>
  <c r="E176" i="2"/>
  <c r="F176" i="2"/>
  <c r="G176" i="2"/>
  <c r="H176" i="2"/>
  <c r="C176" i="2"/>
  <c r="C158" i="2"/>
  <c r="D153" i="2"/>
  <c r="C153" i="2"/>
  <c r="D135" i="2"/>
  <c r="D134" i="2" s="1"/>
  <c r="E135" i="2"/>
  <c r="E134" i="2" s="1"/>
  <c r="F135" i="2"/>
  <c r="G135" i="2"/>
  <c r="H135" i="2"/>
  <c r="H134" i="2" s="1"/>
  <c r="C135" i="2"/>
  <c r="C134" i="2" s="1"/>
  <c r="G110" i="2"/>
  <c r="D113" i="2"/>
  <c r="D110" i="2" s="1"/>
  <c r="E113" i="2"/>
  <c r="E110" i="2" s="1"/>
  <c r="F113" i="2"/>
  <c r="F110" i="2" s="1"/>
  <c r="H113" i="2"/>
  <c r="I113" i="2"/>
  <c r="J113" i="2"/>
  <c r="C113" i="2"/>
  <c r="C110" i="2" s="1"/>
  <c r="D98" i="2"/>
  <c r="D95" i="2" s="1"/>
  <c r="C98" i="2"/>
  <c r="C95" i="2" s="1"/>
  <c r="H110" i="2" l="1"/>
  <c r="I176" i="2"/>
  <c r="I187" i="2"/>
  <c r="E148" i="2"/>
  <c r="I158" i="2"/>
  <c r="H191" i="2"/>
  <c r="I125" i="2"/>
  <c r="I110" i="2" s="1"/>
  <c r="I234" i="2"/>
  <c r="C212" i="2"/>
  <c r="I212" i="2" s="1"/>
  <c r="I215" i="2"/>
  <c r="D212" i="2"/>
  <c r="J212" i="2" s="1"/>
  <c r="J215" i="2"/>
  <c r="J176" i="2"/>
  <c r="J179" i="2"/>
  <c r="J187" i="2"/>
  <c r="G191" i="2"/>
  <c r="I196" i="2"/>
  <c r="C221" i="2"/>
  <c r="I153" i="2"/>
  <c r="C148" i="2"/>
  <c r="C191" i="2"/>
  <c r="I192" i="2"/>
  <c r="J153" i="2"/>
  <c r="D191" i="2"/>
  <c r="J192" i="2"/>
  <c r="J125" i="2"/>
  <c r="I179" i="2"/>
  <c r="F191" i="2"/>
  <c r="J196" i="2"/>
  <c r="D221" i="2"/>
  <c r="J234" i="2"/>
  <c r="E221" i="2"/>
  <c r="F221" i="2"/>
  <c r="I222" i="2"/>
  <c r="H221" i="2"/>
  <c r="J222" i="2"/>
  <c r="F148" i="2"/>
  <c r="J158" i="2"/>
  <c r="G148" i="2"/>
  <c r="G134" i="2"/>
  <c r="I135" i="2"/>
  <c r="I134" i="2" s="1"/>
  <c r="F134" i="2"/>
  <c r="J135" i="2"/>
  <c r="J134" i="2" s="1"/>
  <c r="J95" i="2"/>
  <c r="I95" i="2"/>
  <c r="H148" i="2"/>
  <c r="D148" i="2"/>
  <c r="G221" i="2"/>
  <c r="D85" i="2"/>
  <c r="D82" i="2" s="1"/>
  <c r="D80" i="2" s="1"/>
  <c r="E85" i="2"/>
  <c r="E82" i="2" s="1"/>
  <c r="F85" i="2"/>
  <c r="G85" i="2"/>
  <c r="G82" i="2" s="1"/>
  <c r="H85" i="2"/>
  <c r="H82" i="2" s="1"/>
  <c r="I85" i="2"/>
  <c r="C85" i="2"/>
  <c r="C82" i="2" s="1"/>
  <c r="C80" i="2" s="1"/>
  <c r="D75" i="2"/>
  <c r="D72" i="2" s="1"/>
  <c r="E75" i="2"/>
  <c r="E72" i="2" s="1"/>
  <c r="F75" i="2"/>
  <c r="F72" i="2" s="1"/>
  <c r="G75" i="2"/>
  <c r="G72" i="2" s="1"/>
  <c r="H75" i="2"/>
  <c r="H72" i="2" s="1"/>
  <c r="I75" i="2"/>
  <c r="J75" i="2"/>
  <c r="C75" i="2"/>
  <c r="C72" i="2" s="1"/>
  <c r="D41" i="2"/>
  <c r="E41" i="2"/>
  <c r="F41" i="2"/>
  <c r="G41" i="2"/>
  <c r="H41" i="2"/>
  <c r="I41" i="2"/>
  <c r="J41" i="2"/>
  <c r="C41" i="2"/>
  <c r="D32" i="2"/>
  <c r="E32" i="2"/>
  <c r="F32" i="2"/>
  <c r="G32" i="2"/>
  <c r="H32" i="2"/>
  <c r="I32" i="2"/>
  <c r="J32" i="2"/>
  <c r="C32" i="2"/>
  <c r="D35" i="2"/>
  <c r="E35" i="2"/>
  <c r="F35" i="2"/>
  <c r="G35" i="2"/>
  <c r="H35" i="2"/>
  <c r="I35" i="2"/>
  <c r="J35" i="2"/>
  <c r="C35" i="2"/>
  <c r="H28" i="2" l="1"/>
  <c r="H275" i="2" s="1"/>
  <c r="G28" i="2"/>
  <c r="G275" i="2" s="1"/>
  <c r="J110" i="2"/>
  <c r="J28" i="2"/>
  <c r="F28" i="2"/>
  <c r="I28" i="2"/>
  <c r="E28" i="2"/>
  <c r="E275" i="2" s="1"/>
  <c r="I221" i="2"/>
  <c r="J221" i="2"/>
  <c r="J191" i="2"/>
  <c r="I148" i="2"/>
  <c r="J148" i="2"/>
  <c r="J72" i="2"/>
  <c r="C28" i="2"/>
  <c r="C275" i="2" s="1"/>
  <c r="I191" i="2"/>
  <c r="I82" i="2"/>
  <c r="I72" i="2"/>
  <c r="F82" i="2"/>
  <c r="J82" i="2" s="1"/>
  <c r="J85" i="2"/>
  <c r="D28" i="2"/>
  <c r="D275" i="2" s="1"/>
  <c r="F275" i="2" l="1"/>
  <c r="J275" i="2"/>
  <c r="I275" i="2"/>
</calcChain>
</file>

<file path=xl/sharedStrings.xml><?xml version="1.0" encoding="utf-8"?>
<sst xmlns="http://schemas.openxmlformats.org/spreadsheetml/2006/main" count="564" uniqueCount="541">
  <si>
    <t>Единица измерения: руб.</t>
  </si>
  <si>
    <t>Наименование показателя</t>
  </si>
  <si>
    <t>целевая статья (муниципальные программы)</t>
  </si>
  <si>
    <t>Федеральный бюджет</t>
  </si>
  <si>
    <t>Республиканский бюджет</t>
  </si>
  <si>
    <t>Местный бюджет</t>
  </si>
  <si>
    <t>Всего консолидированный бюджет</t>
  </si>
  <si>
    <t>план</t>
  </si>
  <si>
    <t>кассовый расход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</si>
  <si>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</si>
  <si>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</si>
  <si>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</si>
  <si>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</si>
  <si>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</si>
  <si>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</si>
  <si>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</si>
  <si>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</si>
  <si>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</si>
  <si>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</si>
  <si>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A100000000</t>
  </si>
  <si>
    <t>A110100000</t>
  </si>
  <si>
    <t>Мероприятия, направленные на развитие и модернизацию объектов коммунальной инфраструктуры</t>
  </si>
  <si>
    <t>A110175350</t>
  </si>
  <si>
    <t>A130100000</t>
  </si>
  <si>
    <t>A130175350</t>
  </si>
  <si>
    <t>Развитие водоснабжения в сельской местности</t>
  </si>
  <si>
    <t>A130175080</t>
  </si>
  <si>
    <t>Эксплуатация, техническое содержание и обслуживание сетей водопровода</t>
  </si>
  <si>
    <t>A130174870</t>
  </si>
  <si>
    <t>A140100000</t>
  </si>
  <si>
    <t>Обеспечение мероприятий по капитальному ремонту многоквартирных домов, находящихся в муниципальной собственности</t>
  </si>
  <si>
    <t>A140172770</t>
  </si>
  <si>
    <t>Осуществление функций по использованию муниципального жилищного фонда, содержание муниципального жилищного фонда, в том числе муниципальных нежилых помещений, не обремененных договорными обязательствами</t>
  </si>
  <si>
    <t>A140172950</t>
  </si>
  <si>
    <t>Проведение контрольных (надзорных) и профилактических мероприятий при осуществлении регионального государственного лицензионного контроля за осуществлением предпринимательской деятельности</t>
  </si>
  <si>
    <t>A140117740</t>
  </si>
  <si>
    <t>A200000000</t>
  </si>
  <si>
    <t>A220100000</t>
  </si>
  <si>
    <t>Обеспечение жильем молодых семей в рамках федерального проекта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</si>
  <si>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A2201L4970</t>
  </si>
  <si>
    <t>Реализация полномочий по обеспечению жильем молодых семей</t>
  </si>
  <si>
    <t>A2201S4970</t>
  </si>
  <si>
    <t>A220200000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</si>
  <si>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</si>
  <si>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A22021A820</t>
  </si>
  <si>
    <t>A230100000</t>
  </si>
  <si>
    <t>Расселение аварийного жилищного фонда,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</t>
  </si>
  <si>
    <t>A230178320</t>
  </si>
  <si>
    <t>A240100000</t>
  </si>
  <si>
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</si>
  <si>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A240112940</t>
  </si>
  <si>
    <t>Осуществление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</si>
  <si>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A240112980</t>
  </si>
  <si>
    <t>A300000000</t>
  </si>
  <si>
    <t>A340100000</t>
  </si>
  <si>
    <t>Материально-техническое обеспечение деятельности народных дружинников</t>
  </si>
  <si>
    <t>A340170390</t>
  </si>
  <si>
    <t>Материальное стимулирование деятельности народных дружинников</t>
  </si>
  <si>
    <t>A340170380</t>
  </si>
  <si>
    <t>Создание безопасной обстановки на улицах и в других общественных местах, в том числе путем внедрения современных технических средств охраны правопорядка</t>
  </si>
  <si>
    <t>A340172520</t>
  </si>
  <si>
    <t>A340200000</t>
  </si>
  <si>
    <t>Реализация мероприятий, направленных на предупреждение рецидивной преступности, ресоциализацию и адаптацию лиц, освободившихся из мест лишения свободы</t>
  </si>
  <si>
    <t>A340272550</t>
  </si>
  <si>
    <t>A340300000</t>
  </si>
  <si>
    <t>Реализация мероприятий, направленных на профилактику и предупреждение бытовой преступности, а также преступлений, совершенных в состоянии алкогольного и наркотического опьянения</t>
  </si>
  <si>
    <t>A340376280</t>
  </si>
  <si>
    <t>A340400000</t>
  </si>
  <si>
    <t>Обеспечение создания и размещения в средствах массовой информации информационных материалов, направленных на предупреждение отдельных видов преступлений, социальной рекламы</t>
  </si>
  <si>
    <t>A340472560</t>
  </si>
  <si>
    <t>A340500000</t>
  </si>
  <si>
    <t>Обеспечение деятельности административных комиссий для рассмотрения дел об административных правонарушениях</t>
  </si>
  <si>
    <t>A340513800</t>
  </si>
  <si>
    <t>A340600000</t>
  </si>
  <si>
    <t>Комплексные меры противодействия злоупотреблению наркотическими средствами и их незаконному обороту</t>
  </si>
  <si>
    <t>A340672630</t>
  </si>
  <si>
    <t>A340700000</t>
  </si>
  <si>
    <t>Мероприятия, направленные на снижение количества преступлений, совершаемых несовершеннолетними гражданами</t>
  </si>
  <si>
    <t>A340779930</t>
  </si>
  <si>
    <t>Создание комиссий по делам несовершеннолетних и защите их прав и организация деятельности таких комиссий</t>
  </si>
  <si>
    <t>A340711980</t>
  </si>
  <si>
    <t>A400000000</t>
  </si>
  <si>
    <t>A420200000</t>
  </si>
  <si>
    <t>Вовлечение в хозяйственный оборот объектов казны Чувашской Республики на условиях приоритетности рыночных механизмов и прозрачности процедур передачи объектов в пользование</t>
  </si>
  <si>
    <t>A420273610</t>
  </si>
  <si>
    <t>A440100000</t>
  </si>
  <si>
    <t>A440173610</t>
  </si>
  <si>
    <t>Обеспечение гарантий прав на муниципальное имущество, в том числе на землю, и защита прав и законных интересов собственников, землепользователей, землевладельцев и арендаторов земельных участков</t>
  </si>
  <si>
    <t>A440173620</t>
  </si>
  <si>
    <t>A440200000</t>
  </si>
  <si>
    <t>Проведение землеустроительных (кадастровых) работ по земельным участкам, находящимся в собственности муниципального образования, и внесение сведений в кадастр недвижимости</t>
  </si>
  <si>
    <t>A440277590</t>
  </si>
  <si>
    <t>Проведение кадастровых работ в отношении объектов капитального строительства, находящихся в муниципальной собственности, и внесение сведений в Единый государственный реестр недвижимости</t>
  </si>
  <si>
    <t>A440273570</t>
  </si>
  <si>
    <t>A500000000</t>
  </si>
  <si>
    <t>A51И400000</t>
  </si>
  <si>
    <t>Реализация программ формирования современной городской среды</t>
  </si>
  <si>
    <t>A51И455550</t>
  </si>
  <si>
    <t>A530100000</t>
  </si>
  <si>
    <t>Реализация инициативных проектов на территории городских округов Чувашской Республики</t>
  </si>
  <si>
    <t>A5301S6570</t>
  </si>
  <si>
    <t>Реализация инициативных проектов на территории городских округов Чувашской Республики за счет средств Дорожного фонда Чувашской Республики</t>
  </si>
  <si>
    <t>A53019Д100</t>
  </si>
  <si>
    <t>Реализация мероприятий по благоустройству территории</t>
  </si>
  <si>
    <t>A530177420</t>
  </si>
  <si>
    <t>Уличное освещение</t>
  </si>
  <si>
    <t>A530177400</t>
  </si>
  <si>
    <t>A600000000</t>
  </si>
  <si>
    <t>A620100000</t>
  </si>
  <si>
    <t>Улучшение жилищных условий граждан, проживающих на сельских территориях, в рамках обеспечения комплексного развития сельских территорий</t>
  </si>
  <si>
    <t>A6201L5764</t>
  </si>
  <si>
    <t>A620400000</t>
  </si>
  <si>
    <t>Реализация инициативных проектов на территории муниципальных округов Чувашской Республики</t>
  </si>
  <si>
    <t>A6204S6571</t>
  </si>
  <si>
    <t>Реализация инициативных проектов на территории муниципальных округов Чувашской Республики за счет средств Дорожного фонда Чувашской Республики</t>
  </si>
  <si>
    <t>A62049Д110</t>
  </si>
  <si>
    <t>A800000000</t>
  </si>
  <si>
    <t>A840100000</t>
  </si>
  <si>
    <t>Поддержка талантливой и одаренной молодежи</t>
  </si>
  <si>
    <t>A840172130</t>
  </si>
  <si>
    <t>A840200000</t>
  </si>
  <si>
    <t>Организация и проведение мероприятий, направленных на патриотическое воспитание и допризывную подготовку молодежи</t>
  </si>
  <si>
    <t>A840272150</t>
  </si>
  <si>
    <t>Организация мероприятий по вовлечению молодежи в социальную практику</t>
  </si>
  <si>
    <t>A840272120</t>
  </si>
  <si>
    <t>Проведение мероприятий в области образования для детей и молодежи</t>
  </si>
  <si>
    <t>A840271850</t>
  </si>
  <si>
    <t>Ц300000000</t>
  </si>
  <si>
    <t>Ц340100000</t>
  </si>
  <si>
    <t>Возмещение понесенных затрат на организацию мероприятий, связанных с захоронением военнослужащих, лиц, проходивших службу в войсках национальной гвардии Российской Федерации и имевших специальное звание полиции, граждан Российской Федерации, заключивших контакт о добровольном содействии в выполнении задач, возложенных на Вооруженные силы Российской Федерации, родившихся и (или) проживавших на территории Чувашской Республики, погибших (умерших) в результате участия в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 с 30 сентября 2022 года</t>
  </si>
  <si>
    <t>Ц34012257П</t>
  </si>
  <si>
    <t>Выплаты пенсии за выслугу лет муниципальным служащим</t>
  </si>
  <si>
    <t>Ц340170520</t>
  </si>
  <si>
    <t>Иные межбюджетные трансферты на поощрение работников органов местного самоуправления муниципальных образований Чувашской Республики</t>
  </si>
  <si>
    <t>Ц34012036П</t>
  </si>
  <si>
    <t>Обеспечение мер социальной поддержки отдельных категорий граждан по оплате жилищно-коммунальных услуг за счет средств республиканского бюджета Чувашской Республики</t>
  </si>
  <si>
    <t>Ц340110550</t>
  </si>
  <si>
    <t>Ц340200000</t>
  </si>
  <si>
    <t>Мероприятия по поддержке социально ориентированных некоммерческих организаций</t>
  </si>
  <si>
    <t>Ц340277850</t>
  </si>
  <si>
    <t>Ц340300000</t>
  </si>
  <si>
    <t>Осуществление государственных полномочий Чувашской Республики по организации и осуществлению деятельности по опеке и попечительству</t>
  </si>
  <si>
    <t>Ц340311990</t>
  </si>
  <si>
    <t>Ц400000000</t>
  </si>
  <si>
    <t>Ц420200000</t>
  </si>
  <si>
    <t>Государственная поддержка лучших работников муниципальных учреждений культуры и лучших муниципальных учреждений культуры в рамках поддержки отрасли культуры</t>
  </si>
  <si>
    <t>Ц4202L5194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</si>
  <si>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</si>
  <si>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Ц4202L4670</t>
  </si>
  <si>
    <t>Ц430100000</t>
  </si>
  <si>
    <t>Капитальный ремонт муниципальных учреждений культуры клубного типа</t>
  </si>
  <si>
    <t>Ц430172350</t>
  </si>
  <si>
    <t>Ц440200000</t>
  </si>
  <si>
    <t>Обеспечение деятельности муниципальных учреждений культурно-досугового типа и народного творчества</t>
  </si>
  <si>
    <t>Ц44027A390</t>
  </si>
  <si>
    <t>Ц440300000</t>
  </si>
  <si>
    <t>Обеспечение деятельности муниципальных архивных учреждений</t>
  </si>
  <si>
    <t>Ц440340750</t>
  </si>
  <si>
    <t>Обеспечение деятельности муниципальных библиотек</t>
  </si>
  <si>
    <t>Ц44034A410</t>
  </si>
  <si>
    <t>Обеспечение деятельности муниципальных музеев</t>
  </si>
  <si>
    <t>Ц440370760</t>
  </si>
  <si>
    <t>Ц440400000</t>
  </si>
  <si>
    <t>Обеспечение уровня заработной платы работников муниципальных учреждений культуры, установленного Указом Президента Российской Федерации от 7 мая 2012 года № 597 "О мероприятиях по реализации государственной социальной политики"</t>
  </si>
  <si>
    <t>Ц4404S6340</t>
  </si>
  <si>
    <t>Укрепление материально-технической базы муниципальных библиотек</t>
  </si>
  <si>
    <t>Ц4404S9830</t>
  </si>
  <si>
    <t>Укрепление материально-технической базы муниципальных учреждений культурно-досугового типа</t>
  </si>
  <si>
    <t>Ц4404S5340</t>
  </si>
  <si>
    <t>Ц440500000</t>
  </si>
  <si>
    <t>Организация и проведение фестивалей, конкурсов, торжественных вечеров, концертов и иных зрелищных мероприятий</t>
  </si>
  <si>
    <t>Ц440571060</t>
  </si>
  <si>
    <t>Ц440700000</t>
  </si>
  <si>
    <t>Обеспечение функций муниципальных органов</t>
  </si>
  <si>
    <t>Ц500000000</t>
  </si>
  <si>
    <t>Ц520100000</t>
  </si>
  <si>
    <t>Укрепление материально-технической базы муниципальных спортивных школ</t>
  </si>
  <si>
    <t>Ц520170350</t>
  </si>
  <si>
    <t>Укрепление материально-технической базы муниципальных учреждений в сфере физической культуры и спорта</t>
  </si>
  <si>
    <t>Ц5201S9820</t>
  </si>
  <si>
    <t>Ц540100000</t>
  </si>
  <si>
    <t>Обеспечение деятельности муниципальных спортивных школ</t>
  </si>
  <si>
    <t>Ц540170340</t>
  </si>
  <si>
    <t>Ц540200000</t>
  </si>
  <si>
    <t>Организация и проведение официальных физкультурных мероприятий</t>
  </si>
  <si>
    <t>Ц540271390</t>
  </si>
  <si>
    <t>Ц600000000</t>
  </si>
  <si>
    <t>Ц640100000</t>
  </si>
  <si>
    <t>Организация временного трудоустройства безработных граждан, испытывающих трудности в поиске работы</t>
  </si>
  <si>
    <t>Ц640172270</t>
  </si>
  <si>
    <t>Организация временного трудоустройства несовершеннолетних граждан в возрасте от 14 до 18 лет в свободное от учебы время</t>
  </si>
  <si>
    <t>Ц640172260</t>
  </si>
  <si>
    <t>Ц640200000</t>
  </si>
  <si>
    <t>Реализация государственной политики в сфере охраны труда</t>
  </si>
  <si>
    <t>Ц640212440</t>
  </si>
  <si>
    <t>Ц700000000</t>
  </si>
  <si>
    <t>Ц71Ю600000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</si>
  <si>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</si>
  <si>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Ц71Ю650500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</si>
  <si>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</si>
  <si>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Ц71Ю651790</t>
  </si>
  <si>
    <t>Ц730100000</t>
  </si>
  <si>
    <t>Укрепление материально-технической базы муниципальных образовательных организаций</t>
  </si>
  <si>
    <t>Ц730171660</t>
  </si>
  <si>
    <t>Укрепление материально-технической базы муниципальных образовательных организаций за счет средств республиканского бюджета Чувашской Республики</t>
  </si>
  <si>
    <t>Ц7301S1660</t>
  </si>
  <si>
    <t>Ц740100000</t>
  </si>
  <si>
    <t>Обеспечение деятельности  (оказание услуг) муниципальных учреждений</t>
  </si>
  <si>
    <t>Обеспечение деятельности детских дошкольных образовательных организаций</t>
  </si>
  <si>
    <t>Ц740170670</t>
  </si>
  <si>
    <t>Обеспечение деятельности муниципальных общеобразовательных организаций</t>
  </si>
  <si>
    <t>Ц740170550</t>
  </si>
  <si>
    <t>Обеспечение деятельности муниципальных организаций дополнительного образования</t>
  </si>
  <si>
    <t>Ц740170560</t>
  </si>
  <si>
    <t>Обеспечение уровня заработной платы педагогических работников муниципальных организаций дополнительного образования детей, установленного Указом Президента Российской Федерации от 1 июня 2012 года № 761 "О Национальной стратегии действий в интересах детей на 2012 - 2017 годы"</t>
  </si>
  <si>
    <t>Ц7401S6360</t>
  </si>
  <si>
    <t>Персонифицированное финансирование дополнительного образования детей</t>
  </si>
  <si>
    <t>Ц740175150</t>
  </si>
  <si>
    <t>Ц740200000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</si>
  <si>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</si>
  <si>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Ц740212000</t>
  </si>
  <si>
    <t>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</si>
  <si>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Ц740212010</t>
  </si>
  <si>
    <t>Ц740300000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</si>
  <si>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</si>
  <si>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Ц740353030</t>
  </si>
  <si>
    <t>Ц740400000</t>
  </si>
  <si>
    <t>Ц740472130</t>
  </si>
  <si>
    <t>Стипендии Главы Чувашской Республики обучающимся общеобразовательных организаций, находящихся на территории Чувашской Республики, и детям, проживающим на территории Чувашской Республики, получающим образование вне организаций, осуществляющих образовательную деятельность (в форме семейного образования и самообразования), являющимся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</si>
  <si>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Ц74042030П</t>
  </si>
  <si>
    <t>Ц740500000</t>
  </si>
  <si>
    <t>Организация отдыха детей в загородных, пришкольных и других лагерях</t>
  </si>
  <si>
    <t>Ц740572140</t>
  </si>
  <si>
    <t>Приобретение путевок в детские оздоровительные лагеря</t>
  </si>
  <si>
    <t>Ц740572170</t>
  </si>
  <si>
    <t>Ц740600000</t>
  </si>
  <si>
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</si>
  <si>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Ц7406S1560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</si>
  <si>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</si>
  <si>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Ц74062029П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</si>
  <si>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</si>
  <si>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Ц7406L3040</t>
  </si>
  <si>
    <t>Организация льготного питания для отдельных категорий учащихся в муниципальных общеобразовательных организациях</t>
  </si>
  <si>
    <t>Ц740674540</t>
  </si>
  <si>
    <t>Осуществление государственных полномочий Чувашской Республики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</si>
  <si>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Ц740612040</t>
  </si>
  <si>
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</t>
  </si>
  <si>
    <t>Ц740674550</t>
  </si>
  <si>
    <t>Ц740700000</t>
  </si>
  <si>
    <t>Назначение и выплата единовременного денежного пособия гражданам, усыновившим (удочерившим) ребенка (детей) на территории Чувашской Республики</t>
  </si>
  <si>
    <t>Ц740712060</t>
  </si>
  <si>
    <t>Ц740711990</t>
  </si>
  <si>
    <t>Ц800000000</t>
  </si>
  <si>
    <t>Ц830100000</t>
  </si>
  <si>
    <t>Модернизация и обслуживание ранее установленных сегментов аппаратно-программного комплекса "Безопасный город", в том числе систем видеонаблюдения и видеофиксации преступлений и административных правонарушений</t>
  </si>
  <si>
    <t>Ц830176252</t>
  </si>
  <si>
    <t>Реализация мероприятий по функционированию и развитию сегментов региональной интеграционной системы уличного видеонаблюдения, видеоаналитики в муниципальных образованиях Чувашской Республики</t>
  </si>
  <si>
    <t>Ц8301S7140</t>
  </si>
  <si>
    <t>Ц830200000</t>
  </si>
  <si>
    <t>Модернизация и обслуживание ранее установленных сегментов аппаратно-программного комплекса "Безопасное муниципальное образование", в том числе систем видеонаблюдения и видеофиксации преступлений и административных правонарушений</t>
  </si>
  <si>
    <t>Ц830276251</t>
  </si>
  <si>
    <t>Модернизация и развитие автоматизированной системы централизованного оповещения</t>
  </si>
  <si>
    <t>Ц830276330</t>
  </si>
  <si>
    <t>Совершенствование региональной автоматизированной системы централизованного оповещения органов управления и населения Чувашской Республики</t>
  </si>
  <si>
    <t>Ц8302S1130</t>
  </si>
  <si>
    <t>Ц840100000</t>
  </si>
  <si>
    <t>Выполнение мероприятий по обеспечению пожарной безопасности на территории муниципальных и городских округов</t>
  </si>
  <si>
    <t>Ц840170940</t>
  </si>
  <si>
    <t>Мероприятия по обеспечению пожарной безопасности муниципальных объектов</t>
  </si>
  <si>
    <t>Ц840170280</t>
  </si>
  <si>
    <t>Обеспечение деятельности муниципальных учреждений, реализующих мероприятия по обеспечению безопасности и защиты населения и территорий Чувашской Республики от чрезвычайных ситуаций</t>
  </si>
  <si>
    <t>Ц840170030</t>
  </si>
  <si>
    <t>Приобретение (изготовление) информационных материалов</t>
  </si>
  <si>
    <t>Ц840176030</t>
  </si>
  <si>
    <t>Содержание и развитие единой дежурно-диспетчерской службы (ЕДДС)</t>
  </si>
  <si>
    <t>Ц840176320</t>
  </si>
  <si>
    <t>Ц840200000</t>
  </si>
  <si>
    <t>Организация работы по добровольной сдаче на возмездной (компенсационной) основе органам внутренних дел незарегистрированных предметов вооружения, боеприпасов, взрывчатых веществ и взрывных устройств, незаконно хранящихся у населения</t>
  </si>
  <si>
    <t>Ц840270340</t>
  </si>
  <si>
    <t>Подготовка должностных лиц и специалистов к исполнению функций и полномочий в области ГО, защиты населения от опасностей, возникающих при военных конфликтах или вследствие этих конфликтов, а также при ЧС</t>
  </si>
  <si>
    <t>Ц840277530</t>
  </si>
  <si>
    <t>Приобретение антитеррористического и досмотрового оборудования</t>
  </si>
  <si>
    <t>Ц840272620</t>
  </si>
  <si>
    <t>Ц900000000</t>
  </si>
  <si>
    <t>Ц920100000</t>
  </si>
  <si>
    <t>Субсидии на подготовку проектов межевания земельных участков и на проведение кадастровых работ</t>
  </si>
  <si>
    <t>Ц9201L5990</t>
  </si>
  <si>
    <t>Ц930100000</t>
  </si>
  <si>
    <t>Реализация комплекса мероприятий по борьбе с распространением борщевика Сосновского на территории Чувашской Республики за счет средств республиканского бюджета Чувашской Республики</t>
  </si>
  <si>
    <t>Ц9301S6810</t>
  </si>
  <si>
    <t>Ц940200000</t>
  </si>
  <si>
    <t>Проведение противоэпизоотических мероприятий</t>
  </si>
  <si>
    <t>Ц940277440</t>
  </si>
  <si>
    <t>Финансовое обеспечение передаваемых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</t>
  </si>
  <si>
    <t>Ц940212750</t>
  </si>
  <si>
    <t>Ч200000000</t>
  </si>
  <si>
    <t>Ч230100000</t>
  </si>
  <si>
    <t>Капитальный ремонт и ремонт автомобильных дорог общего пользования местного значения</t>
  </si>
  <si>
    <t>Ч23019Д060</t>
  </si>
  <si>
    <t>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</t>
  </si>
  <si>
    <t>Ч23019Д061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</si>
  <si>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</si>
  <si>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Ч23019Д210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</si>
  <si>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  в рамках выполнения мероприятий за счет средств местного бюджета</t>
  </si>
  <si>
    <t>Ч23019Д211</t>
  </si>
  <si>
    <t>Пропаганда безопасности дорожного движения и культуры поведения участников дорожного движения</t>
  </si>
  <si>
    <t>Ч230175070</t>
  </si>
  <si>
    <t>Содержание автомобильных дорог общего пользования местного значения</t>
  </si>
  <si>
    <t>Ч23019Д070</t>
  </si>
  <si>
    <t>Содержание автомобильных дорог общего пользования местного значения в рамках выполнения мероприятий за счет средств местного бюджета</t>
  </si>
  <si>
    <t>Ч23019Д071</t>
  </si>
  <si>
    <t>Строительство, содержание, модернизация и ремонт технических средств организации дорожного движения в рамках выполнения мероприятий за счет средств местного бюджета</t>
  </si>
  <si>
    <t>Ч23019Д831</t>
  </si>
  <si>
    <t>Ч240100000</t>
  </si>
  <si>
    <t>Организация перевозок пассажиров автомобильным транспортом по муниципальным маршрутам регулярных перевозок по регулируемым тарифам</t>
  </si>
  <si>
    <t>Ч2401S6980</t>
  </si>
  <si>
    <t>Ч300000000</t>
  </si>
  <si>
    <t>Ч340100000</t>
  </si>
  <si>
    <t>Организация работ по ликвидации накопленного вреда окружающей среде</t>
  </si>
  <si>
    <t>Ч34017330Э</t>
  </si>
  <si>
    <t>Организация экологических мероприятий</t>
  </si>
  <si>
    <t>Ч34017935Э</t>
  </si>
  <si>
    <t>Ч400000000</t>
  </si>
  <si>
    <t>Ч440100000</t>
  </si>
  <si>
    <t>Осуществление первичного воинского учета органами местного самоуправления муниципальных округов</t>
  </si>
  <si>
    <t>Ч440151180</t>
  </si>
  <si>
    <t>Прочие выплаты по обязательствам муниципального образования Чувашской Республики</t>
  </si>
  <si>
    <t>Ч440173450</t>
  </si>
  <si>
    <t>Реализация вопросов местного значения в сфере образования, культуры и физической культуры и спорта</t>
  </si>
  <si>
    <t>Ч4401SA720</t>
  </si>
  <si>
    <t>Резервный фонд администрации муниципального образования Чувашской Республики</t>
  </si>
  <si>
    <t>Ч440173430</t>
  </si>
  <si>
    <t>Частичная компенсация дополнительных расходов на повышение оплаты труда отдельных категорий работников в связи с увеличением минимального размера оплаты труда</t>
  </si>
  <si>
    <t>Ч440136530</t>
  </si>
  <si>
    <t>Ч440200000</t>
  </si>
  <si>
    <t>Процентные платежи по муниципальному долгу</t>
  </si>
  <si>
    <t>Ч440273490</t>
  </si>
  <si>
    <t>Ч440300000</t>
  </si>
  <si>
    <t>Обеспечение деятельности централизованных бухгалтерий, учреждений (центров) финансового-производственного обеспечения, служб инженерно-хозяйственного сопровождения  муниципальных образований</t>
  </si>
  <si>
    <t>Ч440340700</t>
  </si>
  <si>
    <t>Ч500000000</t>
  </si>
  <si>
    <t>Ч540100000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</si>
  <si>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за счет субвенции, предоставляемой из федерального бюджета</t>
  </si>
  <si>
    <t>Ч540151200</t>
  </si>
  <si>
    <t>Ч540200000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</si>
  <si>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субвенции, предоставляемой из федерального бюджета</t>
  </si>
  <si>
    <t>Ч540259300</t>
  </si>
  <si>
    <t>Ч540400000</t>
  </si>
  <si>
    <t>Переподготовка и повышение квалификации кадров для муниципальной службы</t>
  </si>
  <si>
    <t>Ч540473710</t>
  </si>
  <si>
    <t>Членские взносы в Ассоциации, Союзы, Советы муниципальных образований</t>
  </si>
  <si>
    <t>Ч540474640</t>
  </si>
  <si>
    <t>Ч540500000</t>
  </si>
  <si>
    <t>Обеспечение деятельности (оказание услуг) муниципальных учреждений</t>
  </si>
  <si>
    <t>Поощрение органов местного самоуправления муниципальных образований Чувашской Республики</t>
  </si>
  <si>
    <t>Ч54052038П</t>
  </si>
  <si>
    <t>Ч540573450</t>
  </si>
  <si>
    <t>Итого:</t>
  </si>
  <si>
    <t>Муниципальная программа "Модернизация и развитие сферы жилищно-коммунального хозяйства"</t>
  </si>
  <si>
    <t>Комплекс процессных мероприятий "Улучшение условий проживания граждан в многоквартирных домах"</t>
  </si>
  <si>
    <t>Муниципальный ведомственный проект "Обеспечение качества жилищно-коммунальных услуг"</t>
  </si>
  <si>
    <t>Муниципальная программа "Обеспечение граждан доступным и комфортным жильем"</t>
  </si>
  <si>
    <t>Муниципальный проект "Обеспечение жильем молодых семей"</t>
  </si>
  <si>
    <t>Муниципальный проект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</t>
  </si>
  <si>
    <t>Муниципальный ведомственный проект "Улучшение жилищных условий отдельных категорий граждан"</t>
  </si>
  <si>
    <t>Комплекс процессных мероприятий "Обеспечение жильем отдельных категорий граждан"</t>
  </si>
  <si>
    <t>Муниципальная программа "Обеспечение общественного порядка и противодействие преступности"</t>
  </si>
  <si>
    <t>Комплекс процессных мероприятий "Развитие многоуровневой системы профилактики правонарушений"</t>
  </si>
  <si>
    <t>Комплекс процессных мероприятий "Профилактика и предупреждение рецидивной преступности, социальная адаптация и социальная реабилитация лиц, освободившихся из учреждений, исполняющих наказания в виде принудительных работ или лишения свободы, и лиц, осужденных к уголовным наказаниям, не связанным с лишением свободы"</t>
  </si>
  <si>
    <t>Комплекс процессных мероприятий "Профилактика и предупреждение бытовой преступности, а также преступлений, совершенных в состоянии алкогольного опьянения"</t>
  </si>
  <si>
    <t>Комплекс процессных мероприятий "Информационно-методическое обеспечение профилактики правонарушений и повышение уровня правовой культуры населения"</t>
  </si>
  <si>
    <t>Комплекс процессных мероприятий "Обеспечение деятельности административных комиссий для рассмотрения дел об административных правонарушениях"</t>
  </si>
  <si>
    <t>Комплекс процессных мероприятий "Совершенствование системы мер по сокращению спроса на наркотики"</t>
  </si>
  <si>
    <t>Комплекс процессных мероприятий "Предупреждение безнадзорности, беспризорности, правонарушений и антиобщественных действий несовершеннолетних, выявление и устранение причин и условий, способствующих развитию этих негативных явлений"</t>
  </si>
  <si>
    <t>Муниципальная программа  "Развитие земельных и имущественных отношений"</t>
  </si>
  <si>
    <t>Комплекс процессных мероприятий "Эффективное управление и распоряжение муниципальным имуществом"</t>
  </si>
  <si>
    <t>Комплекс процессных мероприятий "Создание условий для максимального вовлечения в хозяйственный оборот муниципального имущества, в том числе земельных участков"</t>
  </si>
  <si>
    <t>Муниципальная программа "Формирование современной городской среды на территории муниципального образования"</t>
  </si>
  <si>
    <t>Региональный проект "Формирование комфортной городской среды"</t>
  </si>
  <si>
    <t>Муниципальный ведомственный проект  "Реализация мероприятий по благоустройству муниципального образования"</t>
  </si>
  <si>
    <t>Муниципальная программа "Комплексное развитие сельских территорий"</t>
  </si>
  <si>
    <t>Муниципальный проект "Развитие жилищного строительства на сельских территориях и повышение уровня благоустройства домовладений"</t>
  </si>
  <si>
    <t>Муниципальный проект "Благоустройство сельских территорий"</t>
  </si>
  <si>
    <t>Муниципальная программа "Молодежь"</t>
  </si>
  <si>
    <t>Комплекс процессных мероприятий "Развитие потенциала молодежи"</t>
  </si>
  <si>
    <t>Комплекс процессных мероприятий "Патриотическое воспитание и допризывная подготовка молодежи Чувашской Республики"</t>
  </si>
  <si>
    <t>Муниципальная программа  "Социальная поддержка граждан"</t>
  </si>
  <si>
    <t>Комплекс процессных мероприятий "Предоставление мер социальной поддержки отдельным категориям граждан"</t>
  </si>
  <si>
    <t>Комплекс процессных мероприятий "Поддержка социально ориентированных некоммерческих организаций"</t>
  </si>
  <si>
    <t>Комплекс процессных мероприятий "Обеспечение реализации муниципальной программы "Социальная поддержка граждан"</t>
  </si>
  <si>
    <t>Муниципальная программа "Развитие культуры"</t>
  </si>
  <si>
    <t>Муниципальный проект "Развитие искусства и творчества"</t>
  </si>
  <si>
    <t>Муниципальный ведомственный проект "Строительство (реконструкция) и модернизация государственных и муниципальных учреждений в сфере культуры, искусства и архивного дела"</t>
  </si>
  <si>
    <t>Комплекс процессных мероприятий "Искусство"</t>
  </si>
  <si>
    <t>Комплекс процессных мероприятий "Наследие"</t>
  </si>
  <si>
    <t>Комплекс процессных мероприятий "Создание условий для развития искусства и творчества"</t>
  </si>
  <si>
    <t>Комплекс процессных мероприятий "Проведение мероприятий в сфере культуры, искусства, детского и юношеского творчества и архивного дела"</t>
  </si>
  <si>
    <t>Комплекс процессных мероприятий "Обеспечение реализации муниципальной программы "Развитие культуры"</t>
  </si>
  <si>
    <t>Муниципальная программа "Развитие физической культуры и спорта"</t>
  </si>
  <si>
    <t>Муниципальный проект "Развитие физической культуры и массового спорта, системы подготовки спортивного резерва"</t>
  </si>
  <si>
    <t>Комплекс процессных мероприятий "Развитие спорта высших достижений и системы подготовки спортивного резерва"</t>
  </si>
  <si>
    <t>Комплекс процессных мероприятий "Физкультурно-оздоровительная и спортивно-массовая работа с населением"</t>
  </si>
  <si>
    <t>Муниципальная программа "Содействие занятости населения"</t>
  </si>
  <si>
    <t>Комплекс процессных мероприятий "Активная политика занятости и социальная поддержка безработных граждан"</t>
  </si>
  <si>
    <t>Комплекс процессных мероприятий "Безопасный труд"</t>
  </si>
  <si>
    <t>Муниципальная программа "Развитие образования"</t>
  </si>
  <si>
    <t>Муниципальный ведомственный проект "Реализация мер, направленных на развитие образовательных организаций"</t>
  </si>
  <si>
    <t>Комплекс процессных мероприятий "Обеспечение деятельности организаций в сфере образования"</t>
  </si>
  <si>
    <t>Комплекс процессных мероприятий "Финансовое обеспечение получения дошкольного образования, начального общего, основного общего и среднего общего образования, среднего профессионального образования"</t>
  </si>
  <si>
    <t>Комплекс процессных мероприятий "Реализация проектов и мероприятий по инновационному развитию системы образования"</t>
  </si>
  <si>
    <t>Комплекс процессных мероприятий "Стипендии, гранты, премии и денежные поощрения"</t>
  </si>
  <si>
    <t>Комплекс процессных мероприятий "Модернизация системы воспитания детей"</t>
  </si>
  <si>
    <t>Комплекс процессных мероприятий "Меры социальной поддержки"</t>
  </si>
  <si>
    <t>Комплекс процессных мероприятий "Обеспечение реализации муниципальной программы "Развитие образования"</t>
  </si>
  <si>
    <t>Муниципальная программа "Повышение безопасности жизнедеятельности населения и территорий"</t>
  </si>
  <si>
    <t>Муниципальный ведомственный проект "Построение (развитие) аппаратно-программного комплекса "Безопасный город"</t>
  </si>
  <si>
    <t>Муниципальный ведомственный проект "Совершенствование функционирования органов управления территориальной подсистемы Чувашской Республики единой государственной системы предупреждения и ликвидации чрезвычайных ситуаций, систем оповещения и информирования населения"</t>
  </si>
  <si>
    <t>Комплекс процессных мероприятий "Защита населения и территории от чрезвычайных ситуаций, обеспечение пожарной безопасности и безопасности людей на водных объектах"</t>
  </si>
  <si>
    <t>Комплекс процессных мероприятий "Профилактика терроризма и экстремистской деятельности"</t>
  </si>
  <si>
    <t>Муниципальная программа "Развитие сельского хозяйства и регулирование рынка сельскохозяйственной продукции, сырья и продовольствия"</t>
  </si>
  <si>
    <t>Муниципальный проект "Вовлечение в оборот и комплексная мелиорация земель сельскохозяйственного назначения"</t>
  </si>
  <si>
    <t>Муниципальный ведомственный проект "Борьба с распространением борщевика Сосновского"</t>
  </si>
  <si>
    <t>Комплекс процессных мероприятий "Обеспечение эпизоотического благополучия на территории муниципального образования"</t>
  </si>
  <si>
    <t>Муниципальная программа "Развитие транспортной системы"</t>
  </si>
  <si>
    <t>Муниципальный ведомственный проект "Развитие автомобильных дорог общего пользования местного значения"</t>
  </si>
  <si>
    <t>Комплекс процессных мероприятий "Развитие автомобильного и городского транспорта"</t>
  </si>
  <si>
    <t>Муниципальная программа "Развитие потенциала природно-сырьевых ресурсов и обеспечение экологической безопасности"</t>
  </si>
  <si>
    <t>Комплекс процессных мероприятий "Обеспечение экологической безопасности на территории муниципального образования"</t>
  </si>
  <si>
    <t>Муниципальная программа "Управление муниципальными финансами и муниципальным долгом"</t>
  </si>
  <si>
    <t>Комплекс процессных мероприятий "Организация и управление бюджетным процессом и повышение его открытости"</t>
  </si>
  <si>
    <t>Комплекс процессных мероприятий "Управление муниципальным долгом муниципального образования"</t>
  </si>
  <si>
    <t>Комплекс процессных мероприятий "Обеспечение реализации муниципальной программы  "Управление муниципальными финансами и муниципальным долгом"</t>
  </si>
  <si>
    <t>Муниципальная программа "Развитие потенциала муниципального управления"</t>
  </si>
  <si>
    <t>Комплекс процессных мероприятий "Обеспечение деятельности мировых судей Чувашской Республики в целях реализации прав, свобод и законных интересов граждан и юридических лиц"</t>
  </si>
  <si>
    <t>Комплекс процессных мероприятий "Повышение качества и доступности государственных услуг в сфере государственной регистрации актов гражданского состояния, в том числе в электронном виде"</t>
  </si>
  <si>
    <t>Комплекс процессных мероприятий "Создание эффективной системы муниципального управления"</t>
  </si>
  <si>
    <t>Комплекс процессных мероприятий "Обеспечение реализации муниципальной программы "Развитие потенциала муниципального управления"</t>
  </si>
  <si>
    <t>Муниципальный ведомственный проект "Обеспечение деятельности организаций в сфере образования"</t>
  </si>
  <si>
    <t>Комплекс процессных мероприятий "Эффективное управление муниципальным имуществом"</t>
  </si>
  <si>
    <t>Ц340170510</t>
  </si>
  <si>
    <t>Ц340172570</t>
  </si>
  <si>
    <t>Ц340178070</t>
  </si>
  <si>
    <t>Ч540473790</t>
  </si>
  <si>
    <t>Ч900000000</t>
  </si>
  <si>
    <t>Ч910100000</t>
  </si>
  <si>
    <t>Ч910173030</t>
  </si>
  <si>
    <t>Ч910173040</t>
  </si>
  <si>
    <t>Муниципальная программа "Развитие строительного комплекса и архитектуры"</t>
  </si>
  <si>
    <t>Основное мероприятие "Основное развитие территорий Чувашской Республики, в том числе городских округов, сельских и городских поселений, в виде территориального планирования, градостроительного зонирования, планировки территории, архитектурно-строительного проектирования"</t>
  </si>
  <si>
    <t>Разработка схем территориального планирования муниципальных районов, генеральных планов поселений, генеральных планов городских округов, а также проектов планировки территории</t>
  </si>
  <si>
    <t>Разработка местных нормативов градостроительного проектирования, градостроительства, планировки и застройки территории</t>
  </si>
  <si>
    <t>Оказание материальной помощи отдельным категориям граждан</t>
  </si>
  <si>
    <t>Организация мероприятий, связанных с захоронением военнослужащих, лиц, являющихся участниками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области, родившихся и (или) проживавших на территории муниципальных округов (городских округов) Чувашской Республики</t>
  </si>
  <si>
    <t>Оказание социальной помощи в натуральном виде путем предоставления твердого топлива гражданам, учавствующим в специальной военной операции, а также членам их семей, проживающим на территории муниципальных округов</t>
  </si>
  <si>
    <t>Исполнение муниципальных программ по Алатырскому муниципальному округу Чувашской Республики</t>
  </si>
  <si>
    <t>A110400000</t>
  </si>
  <si>
    <t>A110423060</t>
  </si>
  <si>
    <t>Установка узлов учета холодной воды на всех этапах подачи воды и объектах потребителей системы холодного водоснабжения г. Алатырь Чувашской Республики</t>
  </si>
  <si>
    <t>A130125120</t>
  </si>
  <si>
    <t>Приобретение коммунальной техники и оборудования для нужд муниципальных округов и городских округов Чувашской Республики</t>
  </si>
  <si>
    <t>A130200000</t>
  </si>
  <si>
    <t>A130225060</t>
  </si>
  <si>
    <t>Обеспечение устойчивого водоснабжения населения г. Алатыря и предотвращение угрозы возникновения чрезвычайной ситуации, связанной с падением уровня воды в реке Сура в районе водозаборного ковша в с. Стемасы Алатырского муниципального округа Чувашской Республики</t>
  </si>
  <si>
    <t>Муниципальный ведомственный проект "Водоснабжение, водоотведение и очистка сточных вод"</t>
  </si>
  <si>
    <t>Ц740476830</t>
  </si>
  <si>
    <t>Выплата ежемесячной стипендии гражданам, обучающимся по договорам о целевом обучении по очной, очно-заочной форме обучения по педагогическому направлению в образовательных учреждениях среднего профессионального и высшего образования</t>
  </si>
  <si>
    <t>Ц8302S4420</t>
  </si>
  <si>
    <t>Установка автономных дымовых пожарных извещателей в местах проживания отдельных категорий граждан</t>
  </si>
  <si>
    <t>Ч440355491</t>
  </si>
  <si>
    <t>Поощрение региональной и муниципальных управленческих команд Чувашской Республики за счет средств дотации (гранта) за достижение значений (уровней) показателей для оценки эффективности деятельности высших должностных лиц субъектов Российской Федерации и деятельности исполнительных органов субъектов Российской Федерации</t>
  </si>
  <si>
    <t>Организация и проведение выборов в законодательные (представительные) органы муниципального образования</t>
  </si>
  <si>
    <t>A130120090</t>
  </si>
  <si>
    <t>Погашение просроченной задолженности за потребленный природный газ</t>
  </si>
  <si>
    <t>A130127060</t>
  </si>
  <si>
    <t>A130127660</t>
  </si>
  <si>
    <t>Погашение кредиторской задолженности муниципального унитарного предприятия "Водоканал" города Алатыря Чувашской Республики по налогам и страховым взносам, за потребленную электроэнергию, коммунальные услуги и выполненные работы по ремонту канализационного коллектора</t>
  </si>
  <si>
    <t>Погашение просроченной задолженности за потребленную электроэнергию</t>
  </si>
  <si>
    <t>Ц330270680</t>
  </si>
  <si>
    <t>Ц330200000</t>
  </si>
  <si>
    <t>Осуществление мероприятий по повышению уровня доступности приоритетных объектов и услуг в сферах жизнедеятельности инвалидов и других маломобильных групп населения</t>
  </si>
  <si>
    <t>Основное мероприятие "Повышение уровня доступности приоритетных объектов и услуг в приоритетных сферах жизнедеятельности инвалидов и других маломобильных групп населения"</t>
  </si>
  <si>
    <t>Ц7301S5010</t>
  </si>
  <si>
    <t>Реализация мероприятий по обеспечению антитеррористической защищенности объектов (территорий), пожарной безопасности и оснащение медицинских блоков муниципальных образовательных организаций</t>
  </si>
  <si>
    <t>Ц740416400</t>
  </si>
  <si>
    <t>Ч3301S9150</t>
  </si>
  <si>
    <t>Ч330100000</t>
  </si>
  <si>
    <t>Обеспечение объектов обработки, утилизации, обезвреживание твердых коммунальных отходов системами весового контроля, оборудованные автоматизированной системой учета и передачи в государственную информационную систему учета твердых коммунальных отходов</t>
  </si>
  <si>
    <t>Муниципальный ведомственный проект "Реализация мер, направленных на оснащение мест накопления твердых коммунальных отходов"</t>
  </si>
  <si>
    <t>Ежегодные денежные поощрения и гранты Главы Чувашской Республики для поддержки инноваций в сфере образования</t>
  </si>
  <si>
    <t>по состоянию на 31 марта 2026 года</t>
  </si>
  <si>
    <t>A120200000</t>
  </si>
  <si>
    <t>A120270090</t>
  </si>
  <si>
    <t>Погашение просроченной задолженности за потребленный природный газ муниципальными теплоснабжающими организациями</t>
  </si>
  <si>
    <t>Муниципальный проект "Газификация населенных пунктов"</t>
  </si>
  <si>
    <t>A21И267483</t>
  </si>
  <si>
    <t>A21И267484</t>
  </si>
  <si>
    <t>A21И200000</t>
  </si>
  <si>
    <t>Переселение граждан из жилищного фонда, признанного в установленном порядке после 1 января 2017 года аварийным и подлежащим сносу или реконструкции в связи с физическим износом в процессе эксплуатации, за счет средств, поступивших от публично-правовой компании "Фонд развития территорий"</t>
  </si>
  <si>
    <t>Переселение граждан из жилищного фонда, признанного в установленном порядке после 1 января 2017 года аварийным и подлежащим сносу или реконструкции в связи с физическим износом в процессе эксплуатации, за счет средств республиканского бюджета Чувашской Республики</t>
  </si>
  <si>
    <t>Региональный проект "Жилье"</t>
  </si>
  <si>
    <t>A230177020</t>
  </si>
  <si>
    <t>Обеспечение мероприятий по переселению граждан из аварийного и ветхого жилищного фонда</t>
  </si>
  <si>
    <t>A2301S9250</t>
  </si>
  <si>
    <t>Строительство (приобретение) жилых помещений в целях формирования муниципального специализированного жилищного фонда</t>
  </si>
  <si>
    <t>A4402S5110</t>
  </si>
  <si>
    <t>Проведение комплексных кадастровых работ на территории Чувашской Республики</t>
  </si>
  <si>
    <t>A530200000</t>
  </si>
  <si>
    <t>A530270370</t>
  </si>
  <si>
    <t>Поощрение победителей ежегодного районного (городского) смотра-конкурса на лучшее озеленение и благоустройство</t>
  </si>
  <si>
    <t>Муниципальный ведомственный проект "Обустройство мест массового отдыха населения"</t>
  </si>
  <si>
    <t>Ц41Я5Д4540</t>
  </si>
  <si>
    <t>Ц41Я500000</t>
  </si>
  <si>
    <t>Создание модельных муниципальных библиотек</t>
  </si>
  <si>
    <t>Региональный проект "Семейные ценности и инфраструктура культуры"</t>
  </si>
  <si>
    <t>Ц4403L2031</t>
  </si>
  <si>
    <t>Реализация мероприятий по обеспечению сохранности воинских захоронений на территории Российской Федерации</t>
  </si>
  <si>
    <t>Ц440475450</t>
  </si>
  <si>
    <t>Укрепление материально-технической базы муниципальных музеев</t>
  </si>
  <si>
    <t>Ц71Ю653030</t>
  </si>
  <si>
    <t>Ц730175010</t>
  </si>
  <si>
    <t>Ц740170600</t>
  </si>
  <si>
    <t>Ц7402S6020</t>
  </si>
  <si>
    <t>Создание условий по организации горячего питания в муниципальных образовательных организациях</t>
  </si>
  <si>
    <t>Ц740612060</t>
  </si>
  <si>
    <t>Ц740770200</t>
  </si>
  <si>
    <t>Ц830176251</t>
  </si>
  <si>
    <t>Ц840175960</t>
  </si>
  <si>
    <t>Предупреждение и ликвидация чрезвычайных ситуаций и последствий стихийных бедствий</t>
  </si>
  <si>
    <t>Ц940272750</t>
  </si>
  <si>
    <t>Организация мероприятий при осуществлении деятельности по обращению с животными без владельцев</t>
  </si>
  <si>
    <t>Ч2301SД060</t>
  </si>
  <si>
    <t>Ч2301SД070</t>
  </si>
  <si>
    <t>Ч2301SД210</t>
  </si>
  <si>
    <t>Ч240174270</t>
  </si>
  <si>
    <t>Обеспечение перевозок пассажиров автомобильным транспортом</t>
  </si>
  <si>
    <t>Ч440370200</t>
  </si>
  <si>
    <t>Ч540570200</t>
  </si>
  <si>
    <t>Ч540570600</t>
  </si>
  <si>
    <t>Ч540570290</t>
  </si>
  <si>
    <t>Обеспечение деятельности территориальных органов администрации муниципальных образований</t>
  </si>
  <si>
    <t>Ц440770200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</si>
</sst>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@"/>
    <numFmt numFmtId="165" formatCode="dd/mm/yyyy\ hh:mm"/>
  </numFmts>
  <fonts count="16"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0"/>
      <color rgb="FF008000"/>
      <name val="Arial Cyr"/>
    </font>
    <font>
      <sz val="10"/>
      <name val="Arial Cy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"/>
    </font>
    <font>
      <b/>
      <sz val="10"/>
      <color rgb="FF008000"/>
      <name val="Arial Cyr"/>
    </font>
    <font>
      <sz val="11"/>
      <color rgb="FF000000"/>
      <name val="Arial"/>
      <family val="2"/>
      <charset val="204"/>
    </font>
    <font>
      <sz val="1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FFD5AB"/>
      </patternFill>
    </fill>
    <fill>
      <patternFill patternType="solid">
        <fgColor rgb="FFFFFFCC"/>
      </patternFill>
    </fill>
    <fill>
      <patternFill patternType="solid">
        <fgColor rgb="FF99CCFF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95B3D7"/>
      </left>
      <right/>
      <top/>
      <bottom style="medium">
        <color rgb="FF95B3D7"/>
      </bottom>
      <diagonal/>
    </border>
    <border>
      <left/>
      <right/>
      <top/>
      <bottom style="medium">
        <color rgb="FF95B3D7"/>
      </bottom>
      <diagonal/>
    </border>
    <border>
      <left/>
      <right style="thin">
        <color rgb="FF95B3D7"/>
      </right>
      <top/>
      <bottom style="medium">
        <color rgb="FF95B3D7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3">
    <xf numFmtId="0" fontId="0" fillId="0" borderId="0"/>
    <xf numFmtId="0" fontId="1" fillId="0" borderId="1">
      <alignment horizontal="center" vertical="top" wrapText="1"/>
    </xf>
    <xf numFmtId="0" fontId="2" fillId="0" borderId="1">
      <alignment horizontal="right" vertical="top" wrapText="1"/>
    </xf>
    <xf numFmtId="49" fontId="3" fillId="0" borderId="2">
      <alignment horizontal="center" vertical="center" wrapText="1"/>
    </xf>
    <xf numFmtId="49" fontId="3" fillId="0" borderId="3">
      <alignment horizontal="center" vertical="center" wrapText="1"/>
    </xf>
    <xf numFmtId="49" fontId="3" fillId="0" borderId="4">
      <alignment horizontal="center" vertical="center" wrapText="1"/>
    </xf>
    <xf numFmtId="49" fontId="3" fillId="0" borderId="5">
      <alignment horizontal="center" vertical="center" wrapText="1"/>
    </xf>
    <xf numFmtId="49" fontId="3" fillId="0" borderId="6">
      <alignment horizontal="center" vertical="center" wrapText="1"/>
    </xf>
    <xf numFmtId="49" fontId="3" fillId="0" borderId="7">
      <alignment horizontal="center" vertical="center" wrapText="1"/>
    </xf>
    <xf numFmtId="49" fontId="3" fillId="0" borderId="8">
      <alignment horizontal="center" vertical="center" wrapText="1"/>
    </xf>
    <xf numFmtId="49" fontId="3" fillId="0" borderId="9">
      <alignment horizontal="center" vertical="center" wrapText="1"/>
    </xf>
    <xf numFmtId="0" fontId="4" fillId="2" borderId="10">
      <alignment horizontal="left" vertical="top" wrapText="1"/>
    </xf>
    <xf numFmtId="49" fontId="4" fillId="2" borderId="11">
      <alignment horizontal="center" vertical="top" shrinkToFit="1"/>
    </xf>
    <xf numFmtId="4" fontId="4" fillId="2" borderId="11">
      <alignment horizontal="right" vertical="top" shrinkToFit="1"/>
    </xf>
    <xf numFmtId="4" fontId="4" fillId="2" borderId="12">
      <alignment horizontal="right" vertical="top" shrinkToFit="1"/>
    </xf>
    <xf numFmtId="0" fontId="3" fillId="3" borderId="13">
      <alignment horizontal="left" vertical="top" wrapText="1"/>
    </xf>
    <xf numFmtId="49" fontId="3" fillId="3" borderId="14">
      <alignment horizontal="center" vertical="top" shrinkToFit="1"/>
    </xf>
    <xf numFmtId="4" fontId="3" fillId="3" borderId="14">
      <alignment horizontal="right" vertical="top" shrinkToFit="1"/>
    </xf>
    <xf numFmtId="4" fontId="3" fillId="3" borderId="15">
      <alignment horizontal="right" vertical="top" shrinkToFit="1"/>
    </xf>
    <xf numFmtId="0" fontId="3" fillId="4" borderId="16">
      <alignment horizontal="left" vertical="top" wrapText="1"/>
    </xf>
    <xf numFmtId="49" fontId="3" fillId="4" borderId="17">
      <alignment horizontal="center" vertical="top" shrinkToFit="1"/>
    </xf>
    <xf numFmtId="4" fontId="3" fillId="4" borderId="17">
      <alignment horizontal="right" vertical="top" shrinkToFit="1"/>
    </xf>
    <xf numFmtId="4" fontId="3" fillId="4" borderId="18">
      <alignment horizontal="right" vertical="top" shrinkToFit="1"/>
    </xf>
    <xf numFmtId="0" fontId="5" fillId="0" borderId="16">
      <alignment horizontal="left" vertical="top" wrapText="1"/>
    </xf>
    <xf numFmtId="49" fontId="2" fillId="0" borderId="17">
      <alignment horizontal="center" vertical="top" shrinkToFit="1"/>
    </xf>
    <xf numFmtId="4" fontId="2" fillId="0" borderId="17">
      <alignment horizontal="right" vertical="top" shrinkToFit="1"/>
    </xf>
    <xf numFmtId="4" fontId="6" fillId="0" borderId="18">
      <alignment horizontal="right" vertical="top" shrinkToFit="1"/>
    </xf>
    <xf numFmtId="0" fontId="4" fillId="5" borderId="19"/>
    <xf numFmtId="0" fontId="4" fillId="5" borderId="20"/>
    <xf numFmtId="4" fontId="4" fillId="5" borderId="20">
      <alignment horizontal="right" shrinkToFit="1"/>
    </xf>
    <xf numFmtId="4" fontId="4" fillId="5" borderId="21">
      <alignment horizontal="right" shrinkToFit="1"/>
    </xf>
    <xf numFmtId="0" fontId="2" fillId="0" borderId="22"/>
    <xf numFmtId="0" fontId="7" fillId="0" borderId="0"/>
    <xf numFmtId="0" fontId="7" fillId="0" borderId="0"/>
    <xf numFmtId="0" fontId="7" fillId="0" borderId="0"/>
    <xf numFmtId="0" fontId="2" fillId="0" borderId="1"/>
    <xf numFmtId="0" fontId="2" fillId="0" borderId="1"/>
    <xf numFmtId="4" fontId="8" fillId="0" borderId="24">
      <alignment vertical="top" shrinkToFit="1"/>
    </xf>
    <xf numFmtId="0" fontId="7" fillId="0" borderId="1"/>
    <xf numFmtId="0" fontId="10" fillId="0" borderId="1">
      <alignment horizontal="center" vertical="center" wrapText="1"/>
    </xf>
    <xf numFmtId="0" fontId="11" fillId="7" borderId="24">
      <alignment horizontal="center" vertical="center" wrapText="1"/>
    </xf>
    <xf numFmtId="0" fontId="11" fillId="7" borderId="24">
      <alignment horizontal="center" vertical="center" wrapText="1"/>
    </xf>
    <xf numFmtId="164" fontId="5" fillId="0" borderId="24">
      <alignment vertical="top" wrapText="1"/>
    </xf>
    <xf numFmtId="0" fontId="7" fillId="0" borderId="1"/>
    <xf numFmtId="0" fontId="12" fillId="6" borderId="24">
      <alignment vertical="top"/>
    </xf>
    <xf numFmtId="4" fontId="13" fillId="6" borderId="24">
      <alignment vertical="top" shrinkToFit="1"/>
    </xf>
    <xf numFmtId="0" fontId="5" fillId="0" borderId="1">
      <alignment horizontal="left" vertical="top" wrapText="1"/>
    </xf>
    <xf numFmtId="0" fontId="7" fillId="0" borderId="1"/>
    <xf numFmtId="0" fontId="7" fillId="0" borderId="1"/>
    <xf numFmtId="0" fontId="7" fillId="0" borderId="1"/>
    <xf numFmtId="0" fontId="5" fillId="0" borderId="1"/>
    <xf numFmtId="0" fontId="5" fillId="0" borderId="1"/>
    <xf numFmtId="14" fontId="5" fillId="0" borderId="24">
      <alignment vertical="top"/>
    </xf>
    <xf numFmtId="164" fontId="5" fillId="0" borderId="24">
      <alignment vertical="top"/>
    </xf>
    <xf numFmtId="4" fontId="5" fillId="0" borderId="24">
      <alignment vertical="top" shrinkToFit="1"/>
    </xf>
    <xf numFmtId="0" fontId="5" fillId="0" borderId="1">
      <alignment horizontal="center" vertical="center" wrapText="1"/>
    </xf>
    <xf numFmtId="4" fontId="12" fillId="6" borderId="24">
      <alignment vertical="top" shrinkToFit="1"/>
    </xf>
    <xf numFmtId="0" fontId="12" fillId="6" borderId="24">
      <alignment horizontal="right" vertical="top"/>
    </xf>
    <xf numFmtId="165" fontId="5" fillId="0" borderId="24">
      <alignment vertical="top"/>
    </xf>
    <xf numFmtId="0" fontId="7" fillId="0" borderId="1"/>
    <xf numFmtId="0" fontId="7" fillId="0" borderId="1"/>
    <xf numFmtId="0" fontId="7" fillId="0" borderId="1"/>
    <xf numFmtId="0" fontId="7" fillId="0" borderId="1"/>
  </cellStyleXfs>
  <cellXfs count="74">
    <xf numFmtId="0" fontId="0" fillId="0" borderId="0" xfId="0"/>
    <xf numFmtId="0" fontId="0" fillId="0" borderId="0" xfId="0" applyProtection="1">
      <protection locked="0"/>
    </xf>
    <xf numFmtId="0" fontId="2" fillId="0" borderId="1" xfId="31" applyNumberFormat="1" applyBorder="1" applyProtection="1"/>
    <xf numFmtId="0" fontId="4" fillId="2" borderId="23" xfId="11" applyNumberFormat="1" applyBorder="1" applyProtection="1">
      <alignment horizontal="left" vertical="top" wrapText="1"/>
    </xf>
    <xf numFmtId="49" fontId="4" fillId="2" borderId="23" xfId="12" applyNumberFormat="1" applyBorder="1" applyProtection="1">
      <alignment horizontal="center" vertical="top" shrinkToFit="1"/>
    </xf>
    <xf numFmtId="4" fontId="4" fillId="2" borderId="23" xfId="13" applyNumberFormat="1" applyBorder="1" applyProtection="1">
      <alignment horizontal="right" vertical="top" shrinkToFit="1"/>
    </xf>
    <xf numFmtId="0" fontId="3" fillId="4" borderId="23" xfId="19" applyNumberFormat="1" applyBorder="1" applyProtection="1">
      <alignment horizontal="left" vertical="top" wrapText="1"/>
    </xf>
    <xf numFmtId="49" fontId="3" fillId="4" borderId="23" xfId="20" applyNumberFormat="1" applyBorder="1" applyProtection="1">
      <alignment horizontal="center" vertical="top" shrinkToFit="1"/>
    </xf>
    <xf numFmtId="4" fontId="3" fillId="4" borderId="23" xfId="21" applyNumberFormat="1" applyBorder="1" applyProtection="1">
      <alignment horizontal="right" vertical="top" shrinkToFit="1"/>
    </xf>
    <xf numFmtId="4" fontId="3" fillId="4" borderId="23" xfId="22" applyNumberFormat="1" applyBorder="1" applyProtection="1">
      <alignment horizontal="right" vertical="top" shrinkToFit="1"/>
    </xf>
    <xf numFmtId="0" fontId="5" fillId="0" borderId="23" xfId="23" applyNumberFormat="1" applyBorder="1" applyProtection="1">
      <alignment horizontal="left" vertical="top" wrapText="1"/>
    </xf>
    <xf numFmtId="49" fontId="2" fillId="0" borderId="23" xfId="24" applyNumberFormat="1" applyBorder="1" applyProtection="1">
      <alignment horizontal="center" vertical="top" shrinkToFit="1"/>
    </xf>
    <xf numFmtId="4" fontId="2" fillId="0" borderId="23" xfId="25" applyNumberFormat="1" applyBorder="1" applyProtection="1">
      <alignment horizontal="right" vertical="top" shrinkToFit="1"/>
    </xf>
    <xf numFmtId="4" fontId="6" fillId="0" borderId="23" xfId="26" applyNumberFormat="1" applyBorder="1" applyProtection="1">
      <alignment horizontal="right" vertical="top" shrinkToFit="1"/>
    </xf>
    <xf numFmtId="0" fontId="4" fillId="5" borderId="23" xfId="27" applyNumberFormat="1" applyBorder="1" applyProtection="1"/>
    <xf numFmtId="0" fontId="4" fillId="5" borderId="23" xfId="28" applyNumberFormat="1" applyBorder="1" applyProtection="1"/>
    <xf numFmtId="4" fontId="4" fillId="5" borderId="23" xfId="29" applyNumberFormat="1" applyBorder="1" applyProtection="1">
      <alignment horizontal="right" shrinkToFit="1"/>
    </xf>
    <xf numFmtId="49" fontId="3" fillId="0" borderId="23" xfId="6" applyNumberFormat="1" applyBorder="1" applyProtection="1">
      <alignment horizontal="center" vertical="center" wrapText="1"/>
    </xf>
    <xf numFmtId="49" fontId="3" fillId="0" borderId="23" xfId="7" applyNumberFormat="1" applyBorder="1" applyProtection="1">
      <alignment horizontal="center" vertical="center" wrapText="1"/>
    </xf>
    <xf numFmtId="49" fontId="3" fillId="0" borderId="23" xfId="8" applyNumberFormat="1" applyBorder="1" applyProtection="1">
      <alignment horizontal="center" vertical="center" wrapText="1"/>
    </xf>
    <xf numFmtId="49" fontId="3" fillId="0" borderId="23" xfId="9" applyNumberFormat="1" applyBorder="1" applyProtection="1">
      <alignment horizontal="center" vertical="center" wrapText="1"/>
    </xf>
    <xf numFmtId="49" fontId="3" fillId="0" borderId="23" xfId="10" applyNumberFormat="1" applyBorder="1" applyProtection="1">
      <alignment horizontal="center" vertical="center" wrapText="1"/>
    </xf>
    <xf numFmtId="4" fontId="9" fillId="0" borderId="24" xfId="37" applyNumberFormat="1" applyFont="1" applyProtection="1">
      <alignment vertical="top" shrinkToFit="1"/>
    </xf>
    <xf numFmtId="4" fontId="2" fillId="4" borderId="23" xfId="21" applyNumberFormat="1" applyFont="1" applyBorder="1" applyProtection="1">
      <alignment horizontal="right" vertical="top" shrinkToFit="1"/>
    </xf>
    <xf numFmtId="4" fontId="2" fillId="4" borderId="23" xfId="22" applyNumberFormat="1" applyFont="1" applyBorder="1" applyProtection="1">
      <alignment horizontal="right" vertical="top" shrinkToFit="1"/>
    </xf>
    <xf numFmtId="4" fontId="2" fillId="0" borderId="23" xfId="21" applyNumberFormat="1" applyFont="1" applyFill="1" applyBorder="1" applyProtection="1">
      <alignment horizontal="right" vertical="top" shrinkToFit="1"/>
    </xf>
    <xf numFmtId="4" fontId="2" fillId="0" borderId="23" xfId="22" applyNumberFormat="1" applyFont="1" applyFill="1" applyBorder="1" applyProtection="1">
      <alignment horizontal="right" vertical="top" shrinkToFit="1"/>
    </xf>
    <xf numFmtId="4" fontId="14" fillId="0" borderId="23" xfId="13" applyNumberFormat="1" applyFont="1" applyFill="1" applyBorder="1" applyProtection="1">
      <alignment horizontal="right" vertical="top" shrinkToFit="1"/>
    </xf>
    <xf numFmtId="4" fontId="3" fillId="4" borderId="23" xfId="21" applyNumberFormat="1" applyFont="1" applyBorder="1" applyProtection="1">
      <alignment horizontal="right" vertical="top" shrinkToFit="1"/>
    </xf>
    <xf numFmtId="4" fontId="3" fillId="0" borderId="23" xfId="25" applyNumberFormat="1" applyFont="1" applyBorder="1" applyProtection="1">
      <alignment horizontal="right" vertical="top" shrinkToFit="1"/>
    </xf>
    <xf numFmtId="4" fontId="3" fillId="4" borderId="23" xfId="22" applyNumberFormat="1" applyFont="1" applyBorder="1" applyProtection="1">
      <alignment horizontal="right" vertical="top" shrinkToFit="1"/>
    </xf>
    <xf numFmtId="4" fontId="3" fillId="0" borderId="23" xfId="26" applyNumberFormat="1" applyFont="1" applyBorder="1" applyProtection="1">
      <alignment horizontal="right" vertical="top" shrinkToFit="1"/>
    </xf>
    <xf numFmtId="4" fontId="2" fillId="0" borderId="23" xfId="25" applyNumberFormat="1" applyFont="1" applyBorder="1" applyProtection="1">
      <alignment horizontal="right" vertical="top" shrinkToFit="1"/>
    </xf>
    <xf numFmtId="4" fontId="2" fillId="0" borderId="23" xfId="26" applyNumberFormat="1" applyFont="1" applyBorder="1" applyProtection="1">
      <alignment horizontal="right" vertical="top" shrinkToFit="1"/>
    </xf>
    <xf numFmtId="4" fontId="3" fillId="0" borderId="23" xfId="21" applyNumberFormat="1" applyFill="1" applyBorder="1" applyProtection="1">
      <alignment horizontal="right" vertical="top" shrinkToFit="1"/>
    </xf>
    <xf numFmtId="4" fontId="2" fillId="0" borderId="23" xfId="25" applyNumberFormat="1" applyFill="1" applyBorder="1" applyProtection="1">
      <alignment horizontal="right" vertical="top" shrinkToFit="1"/>
    </xf>
    <xf numFmtId="4" fontId="3" fillId="8" borderId="23" xfId="25" applyNumberFormat="1" applyFont="1" applyFill="1" applyBorder="1" applyProtection="1">
      <alignment horizontal="right" vertical="top" shrinkToFit="1"/>
    </xf>
    <xf numFmtId="4" fontId="3" fillId="8" borderId="23" xfId="26" applyNumberFormat="1" applyFont="1" applyFill="1" applyBorder="1" applyProtection="1">
      <alignment horizontal="right" vertical="top" shrinkToFit="1"/>
    </xf>
    <xf numFmtId="4" fontId="14" fillId="8" borderId="23" xfId="13" applyNumberFormat="1" applyFont="1" applyFill="1" applyBorder="1" applyProtection="1">
      <alignment horizontal="right" vertical="top" shrinkToFit="1"/>
    </xf>
    <xf numFmtId="4" fontId="4" fillId="8" borderId="23" xfId="13" applyNumberFormat="1" applyFont="1" applyFill="1" applyBorder="1" applyProtection="1">
      <alignment horizontal="right" vertical="top" shrinkToFit="1"/>
    </xf>
    <xf numFmtId="4" fontId="4" fillId="8" borderId="23" xfId="13" applyNumberFormat="1" applyFill="1" applyBorder="1" applyProtection="1">
      <alignment horizontal="right" vertical="top" shrinkToFit="1"/>
    </xf>
    <xf numFmtId="49" fontId="2" fillId="0" borderId="23" xfId="20" applyNumberFormat="1" applyFont="1" applyFill="1" applyBorder="1" applyProtection="1">
      <alignment horizontal="center" vertical="top" shrinkToFit="1"/>
    </xf>
    <xf numFmtId="0" fontId="2" fillId="0" borderId="23" xfId="19" applyNumberFormat="1" applyFont="1" applyFill="1" applyBorder="1" applyProtection="1">
      <alignment horizontal="left" vertical="top" wrapText="1"/>
    </xf>
    <xf numFmtId="0" fontId="0" fillId="0" borderId="0" xfId="0" applyFont="1" applyProtection="1">
      <protection locked="0"/>
    </xf>
    <xf numFmtId="0" fontId="5" fillId="0" borderId="23" xfId="23" applyNumberFormat="1" applyFill="1" applyBorder="1" applyProtection="1">
      <alignment horizontal="left" vertical="top" wrapText="1"/>
    </xf>
    <xf numFmtId="49" fontId="2" fillId="0" borderId="23" xfId="24" applyNumberFormat="1" applyFill="1" applyBorder="1" applyProtection="1">
      <alignment horizontal="center" vertical="top" shrinkToFit="1"/>
    </xf>
    <xf numFmtId="0" fontId="0" fillId="0" borderId="0" xfId="0" applyFill="1" applyProtection="1">
      <protection locked="0"/>
    </xf>
    <xf numFmtId="49" fontId="5" fillId="0" borderId="24" xfId="42" applyNumberFormat="1" applyAlignment="1">
      <alignment horizontal="center" vertical="center" wrapText="1"/>
    </xf>
    <xf numFmtId="4" fontId="9" fillId="0" borderId="24" xfId="37" applyNumberFormat="1" applyFont="1">
      <alignment vertical="top" shrinkToFit="1"/>
    </xf>
    <xf numFmtId="0" fontId="4" fillId="8" borderId="23" xfId="11" applyNumberFormat="1" applyFill="1" applyBorder="1" applyProtection="1">
      <alignment horizontal="left" vertical="top" wrapText="1"/>
    </xf>
    <xf numFmtId="49" fontId="4" fillId="8" borderId="23" xfId="12" applyNumberFormat="1" applyFill="1" applyBorder="1" applyProtection="1">
      <alignment horizontal="center" vertical="top" shrinkToFit="1"/>
    </xf>
    <xf numFmtId="0" fontId="14" fillId="0" borderId="23" xfId="11" applyNumberFormat="1" applyFont="1" applyFill="1" applyBorder="1" applyProtection="1">
      <alignment horizontal="left" vertical="top" wrapText="1"/>
    </xf>
    <xf numFmtId="49" fontId="14" fillId="0" borderId="23" xfId="12" applyNumberFormat="1" applyFont="1" applyFill="1" applyBorder="1" applyProtection="1">
      <alignment horizontal="center" vertical="top" shrinkToFit="1"/>
    </xf>
    <xf numFmtId="4" fontId="9" fillId="0" borderId="23" xfId="37" applyNumberFormat="1" applyFont="1" applyBorder="1">
      <alignment vertical="top" shrinkToFit="1"/>
    </xf>
    <xf numFmtId="4" fontId="2" fillId="0" borderId="24" xfId="25" applyNumberFormat="1" applyBorder="1" applyProtection="1">
      <alignment horizontal="right" vertical="top" shrinkToFit="1"/>
    </xf>
    <xf numFmtId="4" fontId="0" fillId="0" borderId="0" xfId="0" applyNumberFormat="1" applyProtection="1">
      <protection locked="0"/>
    </xf>
    <xf numFmtId="4" fontId="8" fillId="0" borderId="24" xfId="37" applyNumberFormat="1" applyFill="1">
      <alignment vertical="top" shrinkToFit="1"/>
    </xf>
    <xf numFmtId="4" fontId="9" fillId="0" borderId="24" xfId="37" applyNumberFormat="1" applyFont="1" applyFill="1">
      <alignment vertical="top" shrinkToFit="1"/>
    </xf>
    <xf numFmtId="4" fontId="15" fillId="0" borderId="23" xfId="25" applyNumberFormat="1" applyFont="1" applyBorder="1" applyProtection="1">
      <alignment horizontal="right" vertical="top" shrinkToFit="1"/>
    </xf>
    <xf numFmtId="4" fontId="2" fillId="0" borderId="25" xfId="25" applyNumberFormat="1" applyBorder="1" applyProtection="1">
      <alignment horizontal="right" vertical="top" shrinkToFit="1"/>
    </xf>
    <xf numFmtId="49" fontId="2" fillId="0" borderId="23" xfId="24" applyNumberFormat="1" applyBorder="1" applyAlignment="1" applyProtection="1">
      <alignment horizontal="center" vertical="top" shrinkToFit="1"/>
    </xf>
    <xf numFmtId="49" fontId="5" fillId="0" borderId="24" xfId="42" applyNumberFormat="1" applyFill="1" applyAlignment="1">
      <alignment horizontal="center" vertical="top" wrapText="1"/>
    </xf>
    <xf numFmtId="4" fontId="15" fillId="0" borderId="24" xfId="25" applyNumberFormat="1" applyFont="1" applyBorder="1" applyProtection="1">
      <alignment horizontal="right" vertical="top" shrinkToFit="1"/>
    </xf>
    <xf numFmtId="4" fontId="9" fillId="0" borderId="26" xfId="37" applyNumberFormat="1" applyFont="1" applyBorder="1">
      <alignment vertical="top" shrinkToFit="1"/>
    </xf>
    <xf numFmtId="0" fontId="1" fillId="0" borderId="1" xfId="1" applyNumberFormat="1" applyProtection="1">
      <alignment horizontal="center" vertical="top" wrapText="1"/>
    </xf>
    <xf numFmtId="0" fontId="1" fillId="0" borderId="1" xfId="1">
      <alignment horizontal="center" vertical="top" wrapText="1"/>
    </xf>
    <xf numFmtId="0" fontId="2" fillId="0" borderId="1" xfId="2" applyNumberFormat="1" applyProtection="1">
      <alignment horizontal="right" vertical="top" wrapText="1"/>
    </xf>
    <xf numFmtId="0" fontId="2" fillId="0" borderId="1" xfId="2">
      <alignment horizontal="right" vertical="top" wrapText="1"/>
    </xf>
    <xf numFmtId="49" fontId="3" fillId="0" borderId="23" xfId="3" applyNumberFormat="1" applyBorder="1" applyProtection="1">
      <alignment horizontal="center" vertical="center" wrapText="1"/>
    </xf>
    <xf numFmtId="49" fontId="3" fillId="0" borderId="23" xfId="3" applyBorder="1">
      <alignment horizontal="center" vertical="center" wrapText="1"/>
    </xf>
    <xf numFmtId="49" fontId="3" fillId="0" borderId="23" xfId="4" applyNumberFormat="1" applyBorder="1" applyProtection="1">
      <alignment horizontal="center" vertical="center" wrapText="1"/>
    </xf>
    <xf numFmtId="49" fontId="3" fillId="0" borderId="23" xfId="4" applyBorder="1">
      <alignment horizontal="center" vertical="center" wrapText="1"/>
    </xf>
    <xf numFmtId="49" fontId="3" fillId="0" borderId="23" xfId="5" applyNumberFormat="1" applyBorder="1" applyProtection="1">
      <alignment horizontal="center" vertical="center" wrapText="1"/>
    </xf>
    <xf numFmtId="49" fontId="3" fillId="0" borderId="23" xfId="5" applyBorder="1">
      <alignment horizontal="center" vertical="center" wrapText="1"/>
    </xf>
  </cellXfs>
  <cellStyles count="63">
    <cellStyle name="br" xfId="34"/>
    <cellStyle name="br 2" xfId="49"/>
    <cellStyle name="col" xfId="33"/>
    <cellStyle name="col 2" xfId="48"/>
    <cellStyle name="ex58" xfId="29"/>
    <cellStyle name="ex59" xfId="30"/>
    <cellStyle name="ex60" xfId="11"/>
    <cellStyle name="ex61" xfId="12"/>
    <cellStyle name="ex62" xfId="13"/>
    <cellStyle name="ex63" xfId="14"/>
    <cellStyle name="ex64" xfId="15"/>
    <cellStyle name="ex65" xfId="16"/>
    <cellStyle name="ex66" xfId="17"/>
    <cellStyle name="ex67" xfId="18"/>
    <cellStyle name="ex68" xfId="19"/>
    <cellStyle name="ex69" xfId="20"/>
    <cellStyle name="ex70" xfId="21"/>
    <cellStyle name="ex71" xfId="22"/>
    <cellStyle name="ex72" xfId="23"/>
    <cellStyle name="ex73" xfId="24"/>
    <cellStyle name="ex74" xfId="25"/>
    <cellStyle name="ex75" xfId="26"/>
    <cellStyle name="st16" xfId="42"/>
    <cellStyle name="st17" xfId="41"/>
    <cellStyle name="st18" xfId="45"/>
    <cellStyle name="st19" xfId="37"/>
    <cellStyle name="st57" xfId="2"/>
    <cellStyle name="style0" xfId="35"/>
    <cellStyle name="style0 2" xfId="50"/>
    <cellStyle name="td" xfId="36"/>
    <cellStyle name="td 2" xfId="51"/>
    <cellStyle name="tr" xfId="32"/>
    <cellStyle name="tr 2" xfId="47"/>
    <cellStyle name="xl_bot_header" xfId="9"/>
    <cellStyle name="xl_bot_left_header" xfId="8"/>
    <cellStyle name="xl_bot_right_header" xfId="10"/>
    <cellStyle name="xl_center_header" xfId="6"/>
    <cellStyle name="xl_header" xfId="1"/>
    <cellStyle name="xl_right_header" xfId="7"/>
    <cellStyle name="xl_top_header" xfId="4"/>
    <cellStyle name="xl_top_left_header" xfId="3"/>
    <cellStyle name="xl_top_right_header" xfId="5"/>
    <cellStyle name="xl_total_bot" xfId="31"/>
    <cellStyle name="xl_total_center" xfId="28"/>
    <cellStyle name="xl_total_left" xfId="27"/>
    <cellStyle name="xl24" xfId="40"/>
    <cellStyle name="xl25" xfId="52"/>
    <cellStyle name="xl26" xfId="53"/>
    <cellStyle name="xl27" xfId="54"/>
    <cellStyle name="xl28" xfId="39"/>
    <cellStyle name="xl29" xfId="55"/>
    <cellStyle name="xl30" xfId="46"/>
    <cellStyle name="xl31" xfId="44"/>
    <cellStyle name="xl32" xfId="56"/>
    <cellStyle name="xl33" xfId="57"/>
    <cellStyle name="xl35" xfId="58"/>
    <cellStyle name="Обычный" xfId="0" builtinId="0"/>
    <cellStyle name="Обычный 2" xfId="38"/>
    <cellStyle name="Обычный 3" xfId="43"/>
    <cellStyle name="Обычный 4" xfId="59"/>
    <cellStyle name="Обычный 5" xfId="60"/>
    <cellStyle name="Обычный 6" xfId="61"/>
    <cellStyle name="Обычный 7" xfId="62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0"/>
  <sheetViews>
    <sheetView showGridLines="0" tabSelected="1" zoomScale="90" zoomScaleNormal="90" workbookViewId="0">
      <pane ySplit="6" topLeftCell="A262" activePane="bottomLeft" state="frozen"/>
      <selection pane="bottomLeft" activeCell="D274" sqref="D274"/>
    </sheetView>
  </sheetViews>
  <sheetFormatPr defaultColWidth="9.42578125" defaultRowHeight="15" outlineLevelRow="1"/>
  <cols>
    <col min="1" max="1" width="70.7109375" style="1" customWidth="1"/>
    <col min="2" max="2" width="17.140625" style="1" customWidth="1"/>
    <col min="3" max="3" width="14.5703125" style="1" customWidth="1"/>
    <col min="4" max="4" width="18.140625" style="1" customWidth="1"/>
    <col min="5" max="5" width="17.28515625" style="1" customWidth="1"/>
    <col min="6" max="6" width="17.5703125" style="1" customWidth="1"/>
    <col min="7" max="7" width="16.5703125" style="1" customWidth="1"/>
    <col min="8" max="8" width="17.5703125" style="1" customWidth="1"/>
    <col min="9" max="9" width="19.140625" style="1" customWidth="1"/>
    <col min="10" max="10" width="18.5703125" style="1" customWidth="1"/>
    <col min="11" max="16384" width="9.42578125" style="1"/>
  </cols>
  <sheetData>
    <row r="1" spans="1:10" ht="15.95" customHeight="1">
      <c r="A1" s="64" t="s">
        <v>454</v>
      </c>
      <c r="B1" s="65"/>
      <c r="C1" s="65"/>
      <c r="D1" s="65"/>
      <c r="E1" s="65"/>
      <c r="F1" s="65"/>
      <c r="G1" s="65"/>
      <c r="H1" s="65"/>
      <c r="I1" s="65"/>
      <c r="J1" s="65"/>
    </row>
    <row r="2" spans="1:10" ht="15.95" customHeight="1">
      <c r="A2" s="64" t="s">
        <v>489</v>
      </c>
      <c r="B2" s="65"/>
      <c r="C2" s="65"/>
      <c r="D2" s="65"/>
      <c r="E2" s="65"/>
      <c r="F2" s="65"/>
      <c r="G2" s="65"/>
      <c r="H2" s="65"/>
      <c r="I2" s="65"/>
      <c r="J2" s="65"/>
    </row>
    <row r="3" spans="1:10" ht="15.2" customHeight="1">
      <c r="A3" s="66" t="s">
        <v>0</v>
      </c>
      <c r="B3" s="67"/>
      <c r="C3" s="67"/>
      <c r="D3" s="67"/>
      <c r="E3" s="67"/>
      <c r="F3" s="67"/>
      <c r="G3" s="67"/>
      <c r="H3" s="67"/>
      <c r="I3" s="67"/>
      <c r="J3" s="67"/>
    </row>
    <row r="4" spans="1:10" ht="66.2" customHeight="1">
      <c r="A4" s="68" t="s">
        <v>1</v>
      </c>
      <c r="B4" s="70" t="s">
        <v>2</v>
      </c>
      <c r="C4" s="70" t="s">
        <v>3</v>
      </c>
      <c r="D4" s="71"/>
      <c r="E4" s="70" t="s">
        <v>4</v>
      </c>
      <c r="F4" s="71"/>
      <c r="G4" s="70" t="s">
        <v>5</v>
      </c>
      <c r="H4" s="71"/>
      <c r="I4" s="72" t="s">
        <v>6</v>
      </c>
      <c r="J4" s="73"/>
    </row>
    <row r="5" spans="1:10" ht="25.5">
      <c r="A5" s="69"/>
      <c r="B5" s="70"/>
      <c r="C5" s="17" t="s">
        <v>7</v>
      </c>
      <c r="D5" s="17" t="s">
        <v>8</v>
      </c>
      <c r="E5" s="17" t="s">
        <v>7</v>
      </c>
      <c r="F5" s="17" t="s">
        <v>8</v>
      </c>
      <c r="G5" s="17" t="s">
        <v>7</v>
      </c>
      <c r="H5" s="17" t="s">
        <v>8</v>
      </c>
      <c r="I5" s="17" t="s">
        <v>7</v>
      </c>
      <c r="J5" s="18" t="s">
        <v>8</v>
      </c>
    </row>
    <row r="6" spans="1:10">
      <c r="A6" s="19" t="s">
        <v>9</v>
      </c>
      <c r="B6" s="20" t="s">
        <v>10</v>
      </c>
      <c r="C6" s="20" t="s">
        <v>11</v>
      </c>
      <c r="D6" s="20" t="s">
        <v>12</v>
      </c>
      <c r="E6" s="20" t="s">
        <v>13</v>
      </c>
      <c r="F6" s="20" t="s">
        <v>14</v>
      </c>
      <c r="G6" s="20" t="s">
        <v>15</v>
      </c>
      <c r="H6" s="20" t="s">
        <v>16</v>
      </c>
      <c r="I6" s="20" t="s">
        <v>17</v>
      </c>
      <c r="J6" s="21" t="s">
        <v>18</v>
      </c>
    </row>
    <row r="7" spans="1:10" ht="30">
      <c r="A7" s="3" t="s">
        <v>358</v>
      </c>
      <c r="B7" s="4" t="s">
        <v>19</v>
      </c>
      <c r="C7" s="5">
        <f>C8+C14+C24</f>
        <v>0</v>
      </c>
      <c r="D7" s="5">
        <f>D8+D14+D24</f>
        <v>0</v>
      </c>
      <c r="E7" s="5">
        <f>E8+E14+E24+E10+E22</f>
        <v>10044640</v>
      </c>
      <c r="F7" s="5">
        <f>F8+F14+F24+F10+F22</f>
        <v>0</v>
      </c>
      <c r="G7" s="5">
        <f>G8+G14+G24+G12</f>
        <v>17608127.920000002</v>
      </c>
      <c r="H7" s="5">
        <f>H8+H14+H24+H12</f>
        <v>7884880.4600000009</v>
      </c>
      <c r="I7" s="5">
        <f>I8+I14+I24+I10+I22+I12</f>
        <v>27652767.920000002</v>
      </c>
      <c r="J7" s="5">
        <f>J8+J14+J24+J10+J22+J12</f>
        <v>7884880.4600000009</v>
      </c>
    </row>
    <row r="8" spans="1:10" ht="25.5">
      <c r="A8" s="6" t="s">
        <v>360</v>
      </c>
      <c r="B8" s="7" t="s">
        <v>20</v>
      </c>
      <c r="C8" s="8">
        <v>0</v>
      </c>
      <c r="D8" s="8">
        <v>0</v>
      </c>
      <c r="E8" s="8">
        <v>0</v>
      </c>
      <c r="F8" s="8">
        <v>0</v>
      </c>
      <c r="G8" s="12">
        <f>G9</f>
        <v>0</v>
      </c>
      <c r="H8" s="12">
        <f>H9</f>
        <v>0</v>
      </c>
      <c r="I8" s="12">
        <f>G8</f>
        <v>0</v>
      </c>
      <c r="J8" s="12">
        <f>H8</f>
        <v>0</v>
      </c>
    </row>
    <row r="9" spans="1:10" ht="25.5" outlineLevel="1">
      <c r="A9" s="10" t="s">
        <v>21</v>
      </c>
      <c r="B9" s="11" t="s">
        <v>22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f>G9</f>
        <v>0</v>
      </c>
      <c r="J9" s="12">
        <f>H9</f>
        <v>0</v>
      </c>
    </row>
    <row r="10" spans="1:10" ht="25.5" outlineLevel="1">
      <c r="A10" s="6" t="s">
        <v>360</v>
      </c>
      <c r="B10" s="7" t="s">
        <v>455</v>
      </c>
      <c r="C10" s="8">
        <v>0</v>
      </c>
      <c r="D10" s="8">
        <v>0</v>
      </c>
      <c r="E10" s="8">
        <f>E11</f>
        <v>10043940</v>
      </c>
      <c r="F10" s="8">
        <f>F11</f>
        <v>0</v>
      </c>
      <c r="G10" s="12">
        <f>G11</f>
        <v>0</v>
      </c>
      <c r="H10" s="12">
        <f>H11</f>
        <v>0</v>
      </c>
      <c r="I10" s="12">
        <f t="shared" ref="I10:J14" si="0">C10+E10+G10</f>
        <v>10043940</v>
      </c>
      <c r="J10" s="12">
        <f t="shared" si="0"/>
        <v>0</v>
      </c>
    </row>
    <row r="11" spans="1:10" ht="38.25" outlineLevel="1">
      <c r="A11" s="10" t="s">
        <v>457</v>
      </c>
      <c r="B11" s="11" t="s">
        <v>456</v>
      </c>
      <c r="C11" s="12">
        <v>0</v>
      </c>
      <c r="D11" s="12">
        <v>0</v>
      </c>
      <c r="E11" s="12">
        <v>10043940</v>
      </c>
      <c r="F11" s="12">
        <v>0</v>
      </c>
      <c r="G11" s="12">
        <v>0</v>
      </c>
      <c r="H11" s="12">
        <v>0</v>
      </c>
      <c r="I11" s="12">
        <f t="shared" si="0"/>
        <v>10043940</v>
      </c>
      <c r="J11" s="12">
        <f t="shared" si="0"/>
        <v>0</v>
      </c>
    </row>
    <row r="12" spans="1:10" outlineLevel="1">
      <c r="A12" s="6" t="s">
        <v>493</v>
      </c>
      <c r="B12" s="7" t="s">
        <v>490</v>
      </c>
      <c r="C12" s="8">
        <v>0</v>
      </c>
      <c r="D12" s="8">
        <v>0</v>
      </c>
      <c r="E12" s="8">
        <f>E13</f>
        <v>0</v>
      </c>
      <c r="F12" s="8">
        <f>F13</f>
        <v>0</v>
      </c>
      <c r="G12" s="12">
        <f>G13</f>
        <v>6575105.1900000004</v>
      </c>
      <c r="H12" s="12">
        <f>H13</f>
        <v>6575105.1900000004</v>
      </c>
      <c r="I12" s="12">
        <f t="shared" ref="I12:I13" si="1">C12+E12+G12</f>
        <v>6575105.1900000004</v>
      </c>
      <c r="J12" s="12">
        <f t="shared" ref="J12:J13" si="2">D12+F12+H12</f>
        <v>6575105.1900000004</v>
      </c>
    </row>
    <row r="13" spans="1:10" ht="25.5" outlineLevel="1">
      <c r="A13" s="10" t="s">
        <v>492</v>
      </c>
      <c r="B13" s="11" t="s">
        <v>491</v>
      </c>
      <c r="C13" s="12">
        <v>0</v>
      </c>
      <c r="D13" s="12">
        <v>0</v>
      </c>
      <c r="E13" s="12">
        <v>0</v>
      </c>
      <c r="F13" s="12">
        <v>0</v>
      </c>
      <c r="G13" s="12">
        <v>6575105.1900000004</v>
      </c>
      <c r="H13" s="12">
        <v>6575105.1900000004</v>
      </c>
      <c r="I13" s="12">
        <f t="shared" si="1"/>
        <v>6575105.1900000004</v>
      </c>
      <c r="J13" s="12">
        <f t="shared" si="2"/>
        <v>6575105.1900000004</v>
      </c>
    </row>
    <row r="14" spans="1:10" ht="25.5">
      <c r="A14" s="6" t="s">
        <v>360</v>
      </c>
      <c r="B14" s="7" t="s">
        <v>23</v>
      </c>
      <c r="C14" s="8">
        <v>0</v>
      </c>
      <c r="D14" s="8">
        <v>0</v>
      </c>
      <c r="E14" s="8">
        <f>E15+E19+E20+E21+E16+E17+E18</f>
        <v>0</v>
      </c>
      <c r="F14" s="8">
        <f>F15+F19+F20+F21+F16+F17+F18</f>
        <v>0</v>
      </c>
      <c r="G14" s="8">
        <f>G19+G20+G21+G15</f>
        <v>3052455.65</v>
      </c>
      <c r="H14" s="8">
        <f>H19+H20+H21+H15</f>
        <v>290838.25</v>
      </c>
      <c r="I14" s="8">
        <f t="shared" si="0"/>
        <v>3052455.65</v>
      </c>
      <c r="J14" s="9">
        <f t="shared" si="0"/>
        <v>290838.25</v>
      </c>
    </row>
    <row r="15" spans="1:10" s="43" customFormat="1">
      <c r="A15" s="42" t="s">
        <v>472</v>
      </c>
      <c r="B15" s="41" t="s">
        <v>471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f t="shared" ref="I15:J21" si="3">C15+E15+G15</f>
        <v>0</v>
      </c>
      <c r="J15" s="26">
        <f t="shared" si="3"/>
        <v>0</v>
      </c>
    </row>
    <row r="16" spans="1:10" s="43" customFormat="1" ht="25.5">
      <c r="A16" s="42" t="s">
        <v>459</v>
      </c>
      <c r="B16" s="41" t="s">
        <v>458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f t="shared" si="3"/>
        <v>0</v>
      </c>
      <c r="J16" s="26">
        <f t="shared" si="3"/>
        <v>0</v>
      </c>
    </row>
    <row r="17" spans="1:10" s="43" customFormat="1" ht="51">
      <c r="A17" s="42" t="s">
        <v>475</v>
      </c>
      <c r="B17" s="47" t="s">
        <v>473</v>
      </c>
      <c r="C17" s="25">
        <v>0</v>
      </c>
      <c r="D17" s="25">
        <v>0</v>
      </c>
      <c r="E17" s="48">
        <v>0</v>
      </c>
      <c r="F17" s="48">
        <v>0</v>
      </c>
      <c r="G17" s="25">
        <v>0</v>
      </c>
      <c r="H17" s="25">
        <v>0</v>
      </c>
      <c r="I17" s="25">
        <f t="shared" si="3"/>
        <v>0</v>
      </c>
      <c r="J17" s="26">
        <f t="shared" si="3"/>
        <v>0</v>
      </c>
    </row>
    <row r="18" spans="1:10" s="43" customFormat="1">
      <c r="A18" s="42" t="s">
        <v>476</v>
      </c>
      <c r="B18" s="47" t="s">
        <v>474</v>
      </c>
      <c r="C18" s="25">
        <v>0</v>
      </c>
      <c r="D18" s="25">
        <v>0</v>
      </c>
      <c r="E18" s="48">
        <v>0</v>
      </c>
      <c r="F18" s="48">
        <v>0</v>
      </c>
      <c r="G18" s="25">
        <v>0</v>
      </c>
      <c r="H18" s="25">
        <v>0</v>
      </c>
      <c r="I18" s="25">
        <f t="shared" si="3"/>
        <v>0</v>
      </c>
      <c r="J18" s="26">
        <f t="shared" si="3"/>
        <v>0</v>
      </c>
    </row>
    <row r="19" spans="1:10" outlineLevel="1">
      <c r="A19" s="10" t="s">
        <v>27</v>
      </c>
      <c r="B19" s="11" t="s">
        <v>28</v>
      </c>
      <c r="C19" s="12">
        <v>0</v>
      </c>
      <c r="D19" s="12">
        <v>0</v>
      </c>
      <c r="E19" s="12">
        <v>0</v>
      </c>
      <c r="F19" s="12">
        <v>0</v>
      </c>
      <c r="G19" s="12">
        <v>280900</v>
      </c>
      <c r="H19" s="12">
        <v>98517.14</v>
      </c>
      <c r="I19" s="25">
        <f t="shared" si="3"/>
        <v>280900</v>
      </c>
      <c r="J19" s="26">
        <f t="shared" si="3"/>
        <v>98517.14</v>
      </c>
    </row>
    <row r="20" spans="1:10" outlineLevel="1">
      <c r="A20" s="10" t="s">
        <v>25</v>
      </c>
      <c r="B20" s="11" t="s">
        <v>26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25">
        <f t="shared" si="3"/>
        <v>0</v>
      </c>
      <c r="J20" s="26">
        <f t="shared" si="3"/>
        <v>0</v>
      </c>
    </row>
    <row r="21" spans="1:10" ht="25.5" outlineLevel="1">
      <c r="A21" s="10" t="s">
        <v>21</v>
      </c>
      <c r="B21" s="11" t="s">
        <v>24</v>
      </c>
      <c r="C21" s="12">
        <v>0</v>
      </c>
      <c r="D21" s="12">
        <v>0</v>
      </c>
      <c r="E21" s="12">
        <v>0</v>
      </c>
      <c r="F21" s="12">
        <v>0</v>
      </c>
      <c r="G21" s="57">
        <v>2771555.65</v>
      </c>
      <c r="H21" s="57">
        <v>192321.11</v>
      </c>
      <c r="I21" s="25">
        <f t="shared" si="3"/>
        <v>2771555.65</v>
      </c>
      <c r="J21" s="26">
        <f t="shared" si="3"/>
        <v>192321.11</v>
      </c>
    </row>
    <row r="22" spans="1:10" ht="25.5" outlineLevel="1">
      <c r="A22" s="6" t="s">
        <v>463</v>
      </c>
      <c r="B22" s="7" t="s">
        <v>460</v>
      </c>
      <c r="C22" s="8">
        <v>0</v>
      </c>
      <c r="D22" s="8">
        <v>0</v>
      </c>
      <c r="E22" s="8">
        <f>E23</f>
        <v>0</v>
      </c>
      <c r="F22" s="8">
        <f>F23</f>
        <v>0</v>
      </c>
      <c r="G22" s="8">
        <f>G23</f>
        <v>0</v>
      </c>
      <c r="H22" s="8">
        <f>H23</f>
        <v>0</v>
      </c>
      <c r="I22" s="8">
        <f t="shared" ref="I22:J24" si="4">C22+E22+G22</f>
        <v>0</v>
      </c>
      <c r="J22" s="9">
        <f t="shared" si="4"/>
        <v>0</v>
      </c>
    </row>
    <row r="23" spans="1:10" ht="51" outlineLevel="1">
      <c r="A23" s="42" t="s">
        <v>462</v>
      </c>
      <c r="B23" s="41" t="s">
        <v>461</v>
      </c>
      <c r="C23" s="25">
        <v>0</v>
      </c>
      <c r="D23" s="25">
        <v>0</v>
      </c>
      <c r="E23" s="12">
        <v>0</v>
      </c>
      <c r="F23" s="12">
        <v>0</v>
      </c>
      <c r="G23" s="25">
        <v>0</v>
      </c>
      <c r="H23" s="25">
        <v>0</v>
      </c>
      <c r="I23" s="34">
        <f t="shared" si="4"/>
        <v>0</v>
      </c>
      <c r="J23" s="34">
        <f t="shared" si="4"/>
        <v>0</v>
      </c>
    </row>
    <row r="24" spans="1:10" ht="27" customHeight="1">
      <c r="A24" s="6" t="s">
        <v>359</v>
      </c>
      <c r="B24" s="7" t="s">
        <v>29</v>
      </c>
      <c r="C24" s="8">
        <v>0</v>
      </c>
      <c r="D24" s="8">
        <v>0</v>
      </c>
      <c r="E24" s="8">
        <f>E25+E26+E27</f>
        <v>700</v>
      </c>
      <c r="F24" s="8">
        <f>F25+F26+F27</f>
        <v>0</v>
      </c>
      <c r="G24" s="8">
        <f>G25+G26+G27</f>
        <v>7980567.0800000001</v>
      </c>
      <c r="H24" s="8">
        <f>H25+H26+H27</f>
        <v>1018937.02</v>
      </c>
      <c r="I24" s="8">
        <f t="shared" si="4"/>
        <v>7981267.0800000001</v>
      </c>
      <c r="J24" s="9">
        <f t="shared" si="4"/>
        <v>1018937.02</v>
      </c>
    </row>
    <row r="25" spans="1:10" ht="38.25" outlineLevel="1">
      <c r="A25" s="10" t="s">
        <v>34</v>
      </c>
      <c r="B25" s="11" t="s">
        <v>35</v>
      </c>
      <c r="C25" s="12">
        <v>0</v>
      </c>
      <c r="D25" s="12">
        <v>0</v>
      </c>
      <c r="E25" s="12">
        <v>700</v>
      </c>
      <c r="F25" s="12">
        <v>0</v>
      </c>
      <c r="G25" s="12">
        <v>0</v>
      </c>
      <c r="H25" s="12">
        <v>0</v>
      </c>
      <c r="I25" s="25">
        <f t="shared" ref="I25:J27" si="5">C25+E25+G25</f>
        <v>700</v>
      </c>
      <c r="J25" s="26">
        <f t="shared" si="5"/>
        <v>0</v>
      </c>
    </row>
    <row r="26" spans="1:10" ht="25.5" outlineLevel="1">
      <c r="A26" s="10" t="s">
        <v>30</v>
      </c>
      <c r="B26" s="11" t="s">
        <v>31</v>
      </c>
      <c r="C26" s="12">
        <v>0</v>
      </c>
      <c r="D26" s="12">
        <v>0</v>
      </c>
      <c r="E26" s="12">
        <v>0</v>
      </c>
      <c r="F26" s="12">
        <v>0</v>
      </c>
      <c r="G26" s="57">
        <v>2195500</v>
      </c>
      <c r="H26" s="57">
        <v>337675.73</v>
      </c>
      <c r="I26" s="25">
        <f t="shared" si="5"/>
        <v>2195500</v>
      </c>
      <c r="J26" s="26">
        <f t="shared" si="5"/>
        <v>337675.73</v>
      </c>
    </row>
    <row r="27" spans="1:10" ht="51" outlineLevel="1">
      <c r="A27" s="10" t="s">
        <v>32</v>
      </c>
      <c r="B27" s="11" t="s">
        <v>33</v>
      </c>
      <c r="C27" s="12">
        <v>0</v>
      </c>
      <c r="D27" s="12">
        <v>0</v>
      </c>
      <c r="E27" s="12">
        <v>0</v>
      </c>
      <c r="F27" s="12">
        <v>0</v>
      </c>
      <c r="G27" s="12">
        <v>5785067.0800000001</v>
      </c>
      <c r="H27" s="12">
        <v>681261.29</v>
      </c>
      <c r="I27" s="25">
        <f t="shared" si="5"/>
        <v>5785067.0800000001</v>
      </c>
      <c r="J27" s="26">
        <f t="shared" si="5"/>
        <v>681261.29</v>
      </c>
    </row>
    <row r="28" spans="1:10" ht="30">
      <c r="A28" s="3" t="s">
        <v>361</v>
      </c>
      <c r="B28" s="4" t="s">
        <v>36</v>
      </c>
      <c r="C28" s="5">
        <f>C32+C35+C37+C41</f>
        <v>2312260.8199999998</v>
      </c>
      <c r="D28" s="5">
        <f>D32+D35+D37+D41</f>
        <v>2312260.8199999998</v>
      </c>
      <c r="E28" s="5">
        <f t="shared" ref="E28:J28" si="6">E32+E35+E37+E41+E29</f>
        <v>156039663.00999999</v>
      </c>
      <c r="F28" s="5">
        <f t="shared" si="6"/>
        <v>2617183.65</v>
      </c>
      <c r="G28" s="5">
        <f t="shared" si="6"/>
        <v>19814471</v>
      </c>
      <c r="H28" s="5">
        <f t="shared" si="6"/>
        <v>2200000</v>
      </c>
      <c r="I28" s="5">
        <f t="shared" si="6"/>
        <v>178166394.82999998</v>
      </c>
      <c r="J28" s="5">
        <f t="shared" si="6"/>
        <v>7129444.4699999997</v>
      </c>
    </row>
    <row r="29" spans="1:10">
      <c r="A29" s="6" t="s">
        <v>499</v>
      </c>
      <c r="B29" s="7" t="s">
        <v>496</v>
      </c>
      <c r="C29" s="8">
        <f>C30+C31</f>
        <v>0</v>
      </c>
      <c r="D29" s="8">
        <f t="shared" ref="D29:J29" si="7">D30+D31</f>
        <v>0</v>
      </c>
      <c r="E29" s="8">
        <f t="shared" si="7"/>
        <v>58934828.760000005</v>
      </c>
      <c r="F29" s="8">
        <f t="shared" si="7"/>
        <v>0</v>
      </c>
      <c r="G29" s="8">
        <f t="shared" si="7"/>
        <v>0</v>
      </c>
      <c r="H29" s="8">
        <f t="shared" si="7"/>
        <v>0</v>
      </c>
      <c r="I29" s="8">
        <f t="shared" si="7"/>
        <v>58934828.760000005</v>
      </c>
      <c r="J29" s="8">
        <f t="shared" si="7"/>
        <v>0</v>
      </c>
    </row>
    <row r="30" spans="1:10" ht="63.75" outlineLevel="1">
      <c r="A30" s="10" t="s">
        <v>497</v>
      </c>
      <c r="B30" s="11" t="s">
        <v>494</v>
      </c>
      <c r="C30" s="12">
        <v>0</v>
      </c>
      <c r="D30" s="12">
        <v>0</v>
      </c>
      <c r="E30" s="57">
        <v>38087268</v>
      </c>
      <c r="F30" s="12">
        <v>0</v>
      </c>
      <c r="G30" s="12">
        <v>0</v>
      </c>
      <c r="H30" s="12">
        <v>0</v>
      </c>
      <c r="I30" s="12">
        <f>C30+E30+G30</f>
        <v>38087268</v>
      </c>
      <c r="J30" s="13">
        <f>D30+F30+H30</f>
        <v>0</v>
      </c>
    </row>
    <row r="31" spans="1:10" ht="51" outlineLevel="1">
      <c r="A31" s="10" t="s">
        <v>498</v>
      </c>
      <c r="B31" s="11" t="s">
        <v>495</v>
      </c>
      <c r="C31" s="12">
        <v>0</v>
      </c>
      <c r="D31" s="12">
        <v>0</v>
      </c>
      <c r="E31" s="57">
        <v>20847560.760000002</v>
      </c>
      <c r="F31" s="12">
        <v>0</v>
      </c>
      <c r="G31" s="12">
        <v>0</v>
      </c>
      <c r="H31" s="12">
        <v>0</v>
      </c>
      <c r="I31" s="12">
        <f>C31+E31+G31</f>
        <v>20847560.760000002</v>
      </c>
      <c r="J31" s="13">
        <f>D31+F31+H31</f>
        <v>0</v>
      </c>
    </row>
    <row r="32" spans="1:10">
      <c r="A32" s="6" t="s">
        <v>362</v>
      </c>
      <c r="B32" s="7" t="s">
        <v>37</v>
      </c>
      <c r="C32" s="8">
        <f>C33+C34</f>
        <v>2312260.8199999998</v>
      </c>
      <c r="D32" s="8">
        <f t="shared" ref="D32:J32" si="8">D33+D34</f>
        <v>2312260.8199999998</v>
      </c>
      <c r="E32" s="8">
        <f t="shared" si="8"/>
        <v>2617183.65</v>
      </c>
      <c r="F32" s="8">
        <f t="shared" si="8"/>
        <v>2617183.65</v>
      </c>
      <c r="G32" s="8">
        <f t="shared" si="8"/>
        <v>2464800</v>
      </c>
      <c r="H32" s="8">
        <f t="shared" si="8"/>
        <v>2200000</v>
      </c>
      <c r="I32" s="8">
        <f t="shared" si="8"/>
        <v>7394244.4699999997</v>
      </c>
      <c r="J32" s="8">
        <f t="shared" si="8"/>
        <v>7129444.4699999997</v>
      </c>
    </row>
    <row r="33" spans="1:10" ht="76.5" outlineLevel="1">
      <c r="A33" s="10" t="s">
        <v>38</v>
      </c>
      <c r="B33" s="11" t="s">
        <v>39</v>
      </c>
      <c r="C33" s="57">
        <v>2312260.8199999998</v>
      </c>
      <c r="D33" s="48">
        <v>2312260.8199999998</v>
      </c>
      <c r="E33" s="57">
        <v>2617183.65</v>
      </c>
      <c r="F33" s="48">
        <v>2617183.65</v>
      </c>
      <c r="G33" s="48">
        <v>2464800</v>
      </c>
      <c r="H33" s="48">
        <v>2200000</v>
      </c>
      <c r="I33" s="12">
        <f>C33+E33+G33</f>
        <v>7394244.4699999997</v>
      </c>
      <c r="J33" s="13">
        <f>D33+F33+H33</f>
        <v>7129444.4699999997</v>
      </c>
    </row>
    <row r="34" spans="1:10" outlineLevel="1">
      <c r="A34" s="10" t="s">
        <v>40</v>
      </c>
      <c r="B34" s="11" t="s">
        <v>41</v>
      </c>
      <c r="C34" s="12">
        <v>0</v>
      </c>
      <c r="D34" s="12">
        <v>0</v>
      </c>
      <c r="E34" s="22">
        <v>0</v>
      </c>
      <c r="F34" s="22">
        <v>0</v>
      </c>
      <c r="G34" s="22">
        <v>0</v>
      </c>
      <c r="H34" s="22">
        <v>0</v>
      </c>
      <c r="I34" s="12">
        <f>C34+E34+G34</f>
        <v>0</v>
      </c>
      <c r="J34" s="13">
        <f>D34+F34+H34</f>
        <v>0</v>
      </c>
    </row>
    <row r="35" spans="1:10" ht="38.25">
      <c r="A35" s="6" t="s">
        <v>363</v>
      </c>
      <c r="B35" s="7" t="s">
        <v>42</v>
      </c>
      <c r="C35" s="8">
        <f>C36</f>
        <v>0</v>
      </c>
      <c r="D35" s="8">
        <f t="shared" ref="D35:J35" si="9">D36</f>
        <v>0</v>
      </c>
      <c r="E35" s="8">
        <f t="shared" si="9"/>
        <v>41838234.369999997</v>
      </c>
      <c r="F35" s="8">
        <f t="shared" si="9"/>
        <v>0</v>
      </c>
      <c r="G35" s="8">
        <f t="shared" si="9"/>
        <v>0</v>
      </c>
      <c r="H35" s="8">
        <f t="shared" si="9"/>
        <v>0</v>
      </c>
      <c r="I35" s="8">
        <f t="shared" si="9"/>
        <v>41838234.369999997</v>
      </c>
      <c r="J35" s="8">
        <f t="shared" si="9"/>
        <v>0</v>
      </c>
    </row>
    <row r="36" spans="1:10" ht="38.25" outlineLevel="1">
      <c r="A36" s="10" t="s">
        <v>43</v>
      </c>
      <c r="B36" s="11" t="s">
        <v>44</v>
      </c>
      <c r="C36" s="12">
        <v>0</v>
      </c>
      <c r="D36" s="12">
        <v>0</v>
      </c>
      <c r="E36" s="25">
        <v>41838234.369999997</v>
      </c>
      <c r="F36" s="12">
        <v>0</v>
      </c>
      <c r="G36" s="12">
        <v>0</v>
      </c>
      <c r="H36" s="12">
        <v>0</v>
      </c>
      <c r="I36" s="12">
        <f t="shared" ref="I36:J40" si="10">C36+E36+G36</f>
        <v>41838234.369999997</v>
      </c>
      <c r="J36" s="12">
        <f t="shared" si="10"/>
        <v>0</v>
      </c>
    </row>
    <row r="37" spans="1:10" ht="25.5">
      <c r="A37" s="6" t="s">
        <v>364</v>
      </c>
      <c r="B37" s="7" t="s">
        <v>45</v>
      </c>
      <c r="C37" s="8">
        <v>0</v>
      </c>
      <c r="D37" s="8">
        <v>0</v>
      </c>
      <c r="E37" s="8">
        <f>E38+E39+E40</f>
        <v>15349671</v>
      </c>
      <c r="F37" s="8">
        <f>F38+F39+F40</f>
        <v>0</v>
      </c>
      <c r="G37" s="8">
        <f>G38+G39+G40</f>
        <v>17349671</v>
      </c>
      <c r="H37" s="8">
        <f>H38+H39+H40</f>
        <v>0</v>
      </c>
      <c r="I37" s="12">
        <f t="shared" si="10"/>
        <v>32699342</v>
      </c>
      <c r="J37" s="12">
        <f t="shared" si="10"/>
        <v>0</v>
      </c>
    </row>
    <row r="38" spans="1:10" ht="38.25" outlineLevel="1">
      <c r="A38" s="10" t="s">
        <v>46</v>
      </c>
      <c r="B38" s="11" t="s">
        <v>47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f t="shared" si="10"/>
        <v>0</v>
      </c>
      <c r="J38" s="12">
        <f t="shared" si="10"/>
        <v>0</v>
      </c>
    </row>
    <row r="39" spans="1:10" ht="27" customHeight="1" outlineLevel="1">
      <c r="A39" s="10" t="s">
        <v>501</v>
      </c>
      <c r="B39" s="11" t="s">
        <v>500</v>
      </c>
      <c r="C39" s="12">
        <v>0</v>
      </c>
      <c r="D39" s="12">
        <v>0</v>
      </c>
      <c r="E39" s="12">
        <v>0</v>
      </c>
      <c r="F39" s="12">
        <v>0</v>
      </c>
      <c r="G39" s="12">
        <v>2000000</v>
      </c>
      <c r="H39" s="12">
        <v>0</v>
      </c>
      <c r="I39" s="12">
        <f t="shared" si="10"/>
        <v>2000000</v>
      </c>
      <c r="J39" s="12">
        <f t="shared" si="10"/>
        <v>0</v>
      </c>
    </row>
    <row r="40" spans="1:10" ht="25.5" outlineLevel="1">
      <c r="A40" s="10" t="s">
        <v>503</v>
      </c>
      <c r="B40" s="11" t="s">
        <v>502</v>
      </c>
      <c r="C40" s="12">
        <v>0</v>
      </c>
      <c r="D40" s="12">
        <v>0</v>
      </c>
      <c r="E40" s="57">
        <v>15349671</v>
      </c>
      <c r="F40" s="58">
        <v>0</v>
      </c>
      <c r="G40" s="57">
        <v>15349671</v>
      </c>
      <c r="H40" s="12">
        <v>0</v>
      </c>
      <c r="I40" s="12">
        <f t="shared" si="10"/>
        <v>30699342</v>
      </c>
      <c r="J40" s="12">
        <f t="shared" si="10"/>
        <v>0</v>
      </c>
    </row>
    <row r="41" spans="1:10" ht="25.5">
      <c r="A41" s="6" t="s">
        <v>365</v>
      </c>
      <c r="B41" s="7" t="s">
        <v>48</v>
      </c>
      <c r="C41" s="8">
        <f>C42+C43</f>
        <v>0</v>
      </c>
      <c r="D41" s="8">
        <f t="shared" ref="D41:J41" si="11">D42+D43</f>
        <v>0</v>
      </c>
      <c r="E41" s="8">
        <f t="shared" si="11"/>
        <v>37299745.229999997</v>
      </c>
      <c r="F41" s="8">
        <f t="shared" si="11"/>
        <v>0</v>
      </c>
      <c r="G41" s="8">
        <f t="shared" si="11"/>
        <v>0</v>
      </c>
      <c r="H41" s="8">
        <f t="shared" si="11"/>
        <v>0</v>
      </c>
      <c r="I41" s="8">
        <f t="shared" si="11"/>
        <v>37299745.229999997</v>
      </c>
      <c r="J41" s="8">
        <f t="shared" si="11"/>
        <v>0</v>
      </c>
    </row>
    <row r="42" spans="1:10" ht="38.25" outlineLevel="1">
      <c r="A42" s="10" t="s">
        <v>49</v>
      </c>
      <c r="B42" s="11" t="s">
        <v>50</v>
      </c>
      <c r="C42" s="12">
        <v>0</v>
      </c>
      <c r="D42" s="12">
        <v>0</v>
      </c>
      <c r="E42" s="12">
        <v>37296145.229999997</v>
      </c>
      <c r="F42" s="12">
        <v>0</v>
      </c>
      <c r="G42" s="12">
        <v>0</v>
      </c>
      <c r="H42" s="12">
        <v>0</v>
      </c>
      <c r="I42" s="12">
        <f>C42+E42+G42</f>
        <v>37296145.229999997</v>
      </c>
      <c r="J42" s="13">
        <f>D42+F42+H42</f>
        <v>0</v>
      </c>
    </row>
    <row r="43" spans="1:10" ht="89.25" outlineLevel="1">
      <c r="A43" s="10" t="s">
        <v>51</v>
      </c>
      <c r="B43" s="11" t="s">
        <v>52</v>
      </c>
      <c r="C43" s="12">
        <v>0</v>
      </c>
      <c r="D43" s="12">
        <v>0</v>
      </c>
      <c r="E43" s="12">
        <v>3600</v>
      </c>
      <c r="F43" s="12">
        <v>0</v>
      </c>
      <c r="G43" s="12">
        <v>0</v>
      </c>
      <c r="H43" s="12">
        <v>0</v>
      </c>
      <c r="I43" s="12">
        <f>C43+E43+G43</f>
        <v>3600</v>
      </c>
      <c r="J43" s="13">
        <f>D43+F43+H43</f>
        <v>0</v>
      </c>
    </row>
    <row r="44" spans="1:10" ht="30">
      <c r="A44" s="3" t="s">
        <v>366</v>
      </c>
      <c r="B44" s="4" t="s">
        <v>53</v>
      </c>
      <c r="C44" s="5">
        <f>C45+C49+C51+C53+C55+C57+C59</f>
        <v>0</v>
      </c>
      <c r="D44" s="5">
        <f t="shared" ref="D44:J44" si="12">D45+D49+D51+D53+D55+D57+D59</f>
        <v>0</v>
      </c>
      <c r="E44" s="5">
        <f t="shared" si="12"/>
        <v>1991600</v>
      </c>
      <c r="F44" s="5">
        <f t="shared" si="12"/>
        <v>180199.12</v>
      </c>
      <c r="G44" s="5">
        <f t="shared" si="12"/>
        <v>668000</v>
      </c>
      <c r="H44" s="5">
        <f t="shared" si="12"/>
        <v>7000</v>
      </c>
      <c r="I44" s="5">
        <f t="shared" si="12"/>
        <v>2659600</v>
      </c>
      <c r="J44" s="5">
        <f t="shared" si="12"/>
        <v>187199.12</v>
      </c>
    </row>
    <row r="45" spans="1:10" ht="25.5">
      <c r="A45" s="6" t="s">
        <v>367</v>
      </c>
      <c r="B45" s="7" t="s">
        <v>54</v>
      </c>
      <c r="C45" s="8">
        <v>0</v>
      </c>
      <c r="D45" s="8">
        <v>0</v>
      </c>
      <c r="E45" s="8">
        <v>0</v>
      </c>
      <c r="F45" s="8">
        <v>0</v>
      </c>
      <c r="G45" s="8">
        <f>G46+G47+G48</f>
        <v>350000</v>
      </c>
      <c r="H45" s="8">
        <f>H46+H47+H48</f>
        <v>7000</v>
      </c>
      <c r="I45" s="8">
        <f t="shared" ref="I45:J48" si="13">C45+E45+G45</f>
        <v>350000</v>
      </c>
      <c r="J45" s="9">
        <f t="shared" si="13"/>
        <v>7000</v>
      </c>
    </row>
    <row r="46" spans="1:10" outlineLevel="1">
      <c r="A46" s="10" t="s">
        <v>57</v>
      </c>
      <c r="B46" s="11" t="s">
        <v>58</v>
      </c>
      <c r="C46" s="12">
        <v>0</v>
      </c>
      <c r="D46" s="12">
        <v>0</v>
      </c>
      <c r="E46" s="12">
        <v>0</v>
      </c>
      <c r="F46" s="12">
        <v>0</v>
      </c>
      <c r="G46" s="12">
        <v>210000</v>
      </c>
      <c r="H46" s="12">
        <v>0</v>
      </c>
      <c r="I46" s="8">
        <f t="shared" si="13"/>
        <v>210000</v>
      </c>
      <c r="J46" s="9">
        <f t="shared" si="13"/>
        <v>0</v>
      </c>
    </row>
    <row r="47" spans="1:10" outlineLevel="1">
      <c r="A47" s="10" t="s">
        <v>55</v>
      </c>
      <c r="B47" s="11" t="s">
        <v>56</v>
      </c>
      <c r="C47" s="12">
        <v>0</v>
      </c>
      <c r="D47" s="12">
        <v>0</v>
      </c>
      <c r="E47" s="12">
        <v>0</v>
      </c>
      <c r="F47" s="12">
        <v>0</v>
      </c>
      <c r="G47" s="12">
        <v>110000</v>
      </c>
      <c r="H47" s="12">
        <v>7000</v>
      </c>
      <c r="I47" s="8">
        <f t="shared" si="13"/>
        <v>110000</v>
      </c>
      <c r="J47" s="9">
        <f t="shared" si="13"/>
        <v>7000</v>
      </c>
    </row>
    <row r="48" spans="1:10" ht="38.25" outlineLevel="1">
      <c r="A48" s="10" t="s">
        <v>59</v>
      </c>
      <c r="B48" s="11" t="s">
        <v>60</v>
      </c>
      <c r="C48" s="12">
        <v>0</v>
      </c>
      <c r="D48" s="12">
        <v>0</v>
      </c>
      <c r="E48" s="12">
        <v>0</v>
      </c>
      <c r="F48" s="12">
        <v>0</v>
      </c>
      <c r="G48" s="12">
        <v>30000</v>
      </c>
      <c r="H48" s="12">
        <v>0</v>
      </c>
      <c r="I48" s="8">
        <f t="shared" si="13"/>
        <v>30000</v>
      </c>
      <c r="J48" s="9">
        <f t="shared" si="13"/>
        <v>0</v>
      </c>
    </row>
    <row r="49" spans="1:10" ht="76.5">
      <c r="A49" s="6" t="s">
        <v>368</v>
      </c>
      <c r="B49" s="7" t="s">
        <v>61</v>
      </c>
      <c r="C49" s="8">
        <v>0</v>
      </c>
      <c r="D49" s="8">
        <v>0</v>
      </c>
      <c r="E49" s="8">
        <v>0</v>
      </c>
      <c r="F49" s="8">
        <v>0</v>
      </c>
      <c r="G49" s="8">
        <f>G50</f>
        <v>40000</v>
      </c>
      <c r="H49" s="8">
        <f>H50</f>
        <v>0</v>
      </c>
      <c r="I49" s="8">
        <f t="shared" ref="I49:I52" si="14">C49+E49+G49</f>
        <v>40000</v>
      </c>
      <c r="J49" s="9">
        <f t="shared" ref="J49:J52" si="15">D49+F49+H49</f>
        <v>0</v>
      </c>
    </row>
    <row r="50" spans="1:10" ht="38.25" outlineLevel="1">
      <c r="A50" s="10" t="s">
        <v>62</v>
      </c>
      <c r="B50" s="11" t="s">
        <v>63</v>
      </c>
      <c r="C50" s="12">
        <v>0</v>
      </c>
      <c r="D50" s="12">
        <v>0</v>
      </c>
      <c r="E50" s="12">
        <v>0</v>
      </c>
      <c r="F50" s="12">
        <v>0</v>
      </c>
      <c r="G50" s="12">
        <v>40000</v>
      </c>
      <c r="H50" s="12">
        <v>0</v>
      </c>
      <c r="I50" s="23">
        <f t="shared" si="14"/>
        <v>40000</v>
      </c>
      <c r="J50" s="24">
        <f t="shared" si="15"/>
        <v>0</v>
      </c>
    </row>
    <row r="51" spans="1:10" ht="38.25">
      <c r="A51" s="6" t="s">
        <v>369</v>
      </c>
      <c r="B51" s="7" t="s">
        <v>64</v>
      </c>
      <c r="C51" s="8">
        <v>0</v>
      </c>
      <c r="D51" s="8">
        <v>0</v>
      </c>
      <c r="E51" s="8">
        <v>0</v>
      </c>
      <c r="F51" s="8">
        <v>0</v>
      </c>
      <c r="G51" s="8">
        <f>G52</f>
        <v>53000</v>
      </c>
      <c r="H51" s="8">
        <f>H52</f>
        <v>0</v>
      </c>
      <c r="I51" s="8">
        <f t="shared" si="14"/>
        <v>53000</v>
      </c>
      <c r="J51" s="9">
        <f t="shared" si="15"/>
        <v>0</v>
      </c>
    </row>
    <row r="52" spans="1:10" ht="38.25" outlineLevel="1">
      <c r="A52" s="10" t="s">
        <v>65</v>
      </c>
      <c r="B52" s="11" t="s">
        <v>66</v>
      </c>
      <c r="C52" s="12">
        <v>0</v>
      </c>
      <c r="D52" s="12">
        <v>0</v>
      </c>
      <c r="E52" s="12">
        <v>0</v>
      </c>
      <c r="F52" s="12">
        <v>0</v>
      </c>
      <c r="G52" s="12">
        <v>53000</v>
      </c>
      <c r="H52" s="12">
        <v>0</v>
      </c>
      <c r="I52" s="23">
        <f t="shared" si="14"/>
        <v>53000</v>
      </c>
      <c r="J52" s="24">
        <f t="shared" si="15"/>
        <v>0</v>
      </c>
    </row>
    <row r="53" spans="1:10" ht="38.25">
      <c r="A53" s="6" t="s">
        <v>370</v>
      </c>
      <c r="B53" s="7" t="s">
        <v>67</v>
      </c>
      <c r="C53" s="8">
        <v>0</v>
      </c>
      <c r="D53" s="8">
        <v>0</v>
      </c>
      <c r="E53" s="8">
        <v>0</v>
      </c>
      <c r="F53" s="8">
        <v>0</v>
      </c>
      <c r="G53" s="8">
        <f>G54</f>
        <v>70000</v>
      </c>
      <c r="H53" s="8">
        <f>H54</f>
        <v>0</v>
      </c>
      <c r="I53" s="8">
        <f t="shared" ref="I53:J56" si="16">C53+E53+G53</f>
        <v>70000</v>
      </c>
      <c r="J53" s="8">
        <f t="shared" si="16"/>
        <v>0</v>
      </c>
    </row>
    <row r="54" spans="1:10" ht="38.25" outlineLevel="1">
      <c r="A54" s="10" t="s">
        <v>68</v>
      </c>
      <c r="B54" s="11" t="s">
        <v>69</v>
      </c>
      <c r="C54" s="12">
        <v>0</v>
      </c>
      <c r="D54" s="12">
        <v>0</v>
      </c>
      <c r="E54" s="12">
        <v>0</v>
      </c>
      <c r="F54" s="12">
        <v>0</v>
      </c>
      <c r="G54" s="12">
        <v>70000</v>
      </c>
      <c r="H54" s="12">
        <v>0</v>
      </c>
      <c r="I54" s="23">
        <f t="shared" si="16"/>
        <v>70000</v>
      </c>
      <c r="J54" s="23">
        <f t="shared" si="16"/>
        <v>0</v>
      </c>
    </row>
    <row r="55" spans="1:10" ht="38.25">
      <c r="A55" s="6" t="s">
        <v>371</v>
      </c>
      <c r="B55" s="7" t="s">
        <v>70</v>
      </c>
      <c r="C55" s="8">
        <v>0</v>
      </c>
      <c r="D55" s="8">
        <v>0</v>
      </c>
      <c r="E55" s="8">
        <f>E56</f>
        <v>400</v>
      </c>
      <c r="F55" s="8">
        <f>F56</f>
        <v>0</v>
      </c>
      <c r="G55" s="8">
        <v>0</v>
      </c>
      <c r="H55" s="8">
        <v>0</v>
      </c>
      <c r="I55" s="8">
        <f t="shared" si="16"/>
        <v>400</v>
      </c>
      <c r="J55" s="8">
        <f t="shared" si="16"/>
        <v>0</v>
      </c>
    </row>
    <row r="56" spans="1:10" ht="25.5" outlineLevel="1">
      <c r="A56" s="10" t="s">
        <v>71</v>
      </c>
      <c r="B56" s="11" t="s">
        <v>72</v>
      </c>
      <c r="C56" s="12">
        <v>0</v>
      </c>
      <c r="D56" s="12">
        <v>0</v>
      </c>
      <c r="E56" s="12">
        <v>400</v>
      </c>
      <c r="F56" s="12">
        <v>0</v>
      </c>
      <c r="G56" s="12">
        <v>0</v>
      </c>
      <c r="H56" s="12">
        <v>0</v>
      </c>
      <c r="I56" s="8">
        <f t="shared" si="16"/>
        <v>400</v>
      </c>
      <c r="J56" s="8">
        <f t="shared" si="16"/>
        <v>0</v>
      </c>
    </row>
    <row r="57" spans="1:10" ht="25.5">
      <c r="A57" s="6" t="s">
        <v>372</v>
      </c>
      <c r="B57" s="7" t="s">
        <v>73</v>
      </c>
      <c r="C57" s="8">
        <v>0</v>
      </c>
      <c r="D57" s="8">
        <v>0</v>
      </c>
      <c r="E57" s="8">
        <v>0</v>
      </c>
      <c r="F57" s="8">
        <v>0</v>
      </c>
      <c r="G57" s="8">
        <f>G58</f>
        <v>105000</v>
      </c>
      <c r="H57" s="8">
        <f>H58</f>
        <v>0</v>
      </c>
      <c r="I57" s="8">
        <f>C57+E57+G57</f>
        <v>105000</v>
      </c>
      <c r="J57" s="8">
        <f>D57+F57+H57</f>
        <v>0</v>
      </c>
    </row>
    <row r="58" spans="1:10" ht="25.5" outlineLevel="1">
      <c r="A58" s="10" t="s">
        <v>74</v>
      </c>
      <c r="B58" s="11" t="s">
        <v>75</v>
      </c>
      <c r="C58" s="12">
        <v>0</v>
      </c>
      <c r="D58" s="12">
        <v>0</v>
      </c>
      <c r="E58" s="12">
        <v>0</v>
      </c>
      <c r="F58" s="12">
        <v>0</v>
      </c>
      <c r="G58" s="12">
        <v>105000</v>
      </c>
      <c r="H58" s="12">
        <v>0</v>
      </c>
      <c r="I58" s="8">
        <f>C58+E58+G58</f>
        <v>105000</v>
      </c>
      <c r="J58" s="8">
        <f>D58+F58+H58</f>
        <v>0</v>
      </c>
    </row>
    <row r="59" spans="1:10" ht="54.75" customHeight="1">
      <c r="A59" s="6" t="s">
        <v>373</v>
      </c>
      <c r="B59" s="7" t="s">
        <v>76</v>
      </c>
      <c r="C59" s="8">
        <v>0</v>
      </c>
      <c r="D59" s="8">
        <v>0</v>
      </c>
      <c r="E59" s="8">
        <f>E60+E61</f>
        <v>1991200</v>
      </c>
      <c r="F59" s="8">
        <f>F60+F61</f>
        <v>180199.12</v>
      </c>
      <c r="G59" s="8">
        <f t="shared" ref="G59:H59" si="17">G60+G61</f>
        <v>50000</v>
      </c>
      <c r="H59" s="8">
        <f t="shared" si="17"/>
        <v>0</v>
      </c>
      <c r="I59" s="8">
        <f>I60+I61</f>
        <v>2041200</v>
      </c>
      <c r="J59" s="8">
        <f>J60+J61</f>
        <v>180199.12</v>
      </c>
    </row>
    <row r="60" spans="1:10" ht="25.5" outlineLevel="1">
      <c r="A60" s="10" t="s">
        <v>79</v>
      </c>
      <c r="B60" s="11" t="s">
        <v>80</v>
      </c>
      <c r="C60" s="12">
        <v>0</v>
      </c>
      <c r="D60" s="12">
        <v>0</v>
      </c>
      <c r="E60" s="12">
        <v>1991200</v>
      </c>
      <c r="F60" s="12">
        <v>180199.12</v>
      </c>
      <c r="G60" s="12">
        <v>0</v>
      </c>
      <c r="H60" s="12">
        <v>0</v>
      </c>
      <c r="I60" s="12">
        <f>C60+E60+G60</f>
        <v>1991200</v>
      </c>
      <c r="J60" s="13">
        <f>D60+F60+H60</f>
        <v>180199.12</v>
      </c>
    </row>
    <row r="61" spans="1:10" ht="25.5" outlineLevel="1">
      <c r="A61" s="10" t="s">
        <v>77</v>
      </c>
      <c r="B61" s="11" t="s">
        <v>78</v>
      </c>
      <c r="C61" s="12">
        <v>0</v>
      </c>
      <c r="D61" s="12">
        <v>0</v>
      </c>
      <c r="E61" s="12">
        <v>0</v>
      </c>
      <c r="F61" s="12">
        <v>0</v>
      </c>
      <c r="G61" s="12">
        <v>50000</v>
      </c>
      <c r="H61" s="12">
        <v>0</v>
      </c>
      <c r="I61" s="12">
        <f>C61+E61+G61</f>
        <v>50000</v>
      </c>
      <c r="J61" s="13">
        <f>D61+F61+H61</f>
        <v>0</v>
      </c>
    </row>
    <row r="62" spans="1:10" ht="30">
      <c r="A62" s="3" t="s">
        <v>374</v>
      </c>
      <c r="B62" s="4" t="s">
        <v>81</v>
      </c>
      <c r="C62" s="5">
        <f>C63+C65+C68</f>
        <v>0</v>
      </c>
      <c r="D62" s="5">
        <f t="shared" ref="D62:J62" si="18">D63+D65+D68</f>
        <v>0</v>
      </c>
      <c r="E62" s="5">
        <f t="shared" si="18"/>
        <v>272006.96000000002</v>
      </c>
      <c r="F62" s="5">
        <f t="shared" si="18"/>
        <v>0</v>
      </c>
      <c r="G62" s="5">
        <f t="shared" si="18"/>
        <v>2273293.04</v>
      </c>
      <c r="H62" s="5">
        <f t="shared" si="18"/>
        <v>157031.70000000001</v>
      </c>
      <c r="I62" s="5">
        <f t="shared" si="18"/>
        <v>2545300</v>
      </c>
      <c r="J62" s="5">
        <f t="shared" si="18"/>
        <v>157031.70000000001</v>
      </c>
    </row>
    <row r="63" spans="1:10" ht="25.5">
      <c r="A63" s="6" t="s">
        <v>438</v>
      </c>
      <c r="B63" s="7" t="s">
        <v>82</v>
      </c>
      <c r="C63" s="8">
        <v>0</v>
      </c>
      <c r="D63" s="8">
        <v>0</v>
      </c>
      <c r="E63" s="8">
        <v>0</v>
      </c>
      <c r="F63" s="8">
        <v>0</v>
      </c>
      <c r="G63" s="8">
        <f>G64</f>
        <v>0</v>
      </c>
      <c r="H63" s="8">
        <f>H64</f>
        <v>0</v>
      </c>
      <c r="I63" s="8">
        <f>C63+E63+G63</f>
        <v>0</v>
      </c>
      <c r="J63" s="9">
        <f>D63+F63+H63</f>
        <v>0</v>
      </c>
    </row>
    <row r="64" spans="1:10" ht="38.25" outlineLevel="1">
      <c r="A64" s="10" t="s">
        <v>83</v>
      </c>
      <c r="B64" s="11" t="s">
        <v>84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3">
        <v>0</v>
      </c>
    </row>
    <row r="65" spans="1:10" ht="25.5">
      <c r="A65" s="6" t="s">
        <v>375</v>
      </c>
      <c r="B65" s="7" t="s">
        <v>85</v>
      </c>
      <c r="C65" s="8">
        <v>0</v>
      </c>
      <c r="D65" s="8">
        <v>0</v>
      </c>
      <c r="E65" s="8">
        <v>0</v>
      </c>
      <c r="F65" s="8">
        <v>0</v>
      </c>
      <c r="G65" s="8">
        <f>G66+G67</f>
        <v>465000</v>
      </c>
      <c r="H65" s="8">
        <f>H66+H67</f>
        <v>122716.7</v>
      </c>
      <c r="I65" s="8">
        <f>C65+E65+G65</f>
        <v>465000</v>
      </c>
      <c r="J65" s="9">
        <f>D65+F65+H65</f>
        <v>122716.7</v>
      </c>
    </row>
    <row r="66" spans="1:10" ht="38.25" outlineLevel="1">
      <c r="A66" s="10" t="s">
        <v>83</v>
      </c>
      <c r="B66" s="11" t="s">
        <v>86</v>
      </c>
      <c r="C66" s="12">
        <v>0</v>
      </c>
      <c r="D66" s="12">
        <v>0</v>
      </c>
      <c r="E66" s="12">
        <v>0</v>
      </c>
      <c r="F66" s="12">
        <v>0</v>
      </c>
      <c r="G66" s="12">
        <v>207583</v>
      </c>
      <c r="H66" s="12">
        <v>10299.700000000001</v>
      </c>
      <c r="I66" s="25">
        <f t="shared" ref="I66:I67" si="19">C66+E66+G66</f>
        <v>207583</v>
      </c>
      <c r="J66" s="26">
        <f t="shared" ref="J66:J67" si="20">D66+F66+H66</f>
        <v>10299.700000000001</v>
      </c>
    </row>
    <row r="67" spans="1:10" ht="38.25" outlineLevel="1">
      <c r="A67" s="10" t="s">
        <v>87</v>
      </c>
      <c r="B67" s="11" t="s">
        <v>88</v>
      </c>
      <c r="C67" s="12">
        <v>0</v>
      </c>
      <c r="D67" s="12">
        <v>0</v>
      </c>
      <c r="E67" s="12">
        <v>0</v>
      </c>
      <c r="F67" s="12">
        <v>0</v>
      </c>
      <c r="G67" s="48">
        <v>257417</v>
      </c>
      <c r="H67" s="48">
        <v>112417</v>
      </c>
      <c r="I67" s="25">
        <f t="shared" si="19"/>
        <v>257417</v>
      </c>
      <c r="J67" s="26">
        <f t="shared" si="20"/>
        <v>112417</v>
      </c>
    </row>
    <row r="68" spans="1:10" ht="38.25">
      <c r="A68" s="6" t="s">
        <v>376</v>
      </c>
      <c r="B68" s="7" t="s">
        <v>89</v>
      </c>
      <c r="C68" s="8">
        <v>0</v>
      </c>
      <c r="D68" s="8">
        <v>0</v>
      </c>
      <c r="E68" s="8">
        <f>E69+E70+E71</f>
        <v>272006.96000000002</v>
      </c>
      <c r="F68" s="8">
        <f>F69+F70+F71</f>
        <v>0</v>
      </c>
      <c r="G68" s="8">
        <f>G69+G70+G71</f>
        <v>1808293.04</v>
      </c>
      <c r="H68" s="8">
        <f>H69+H70+H71</f>
        <v>34315</v>
      </c>
      <c r="I68" s="8">
        <f t="shared" ref="I68:J68" si="21">C68+E68+G68</f>
        <v>2080300</v>
      </c>
      <c r="J68" s="9">
        <f t="shared" si="21"/>
        <v>34315</v>
      </c>
    </row>
    <row r="69" spans="1:10" ht="38.25" outlineLevel="1">
      <c r="A69" s="10" t="s">
        <v>92</v>
      </c>
      <c r="B69" s="11" t="s">
        <v>93</v>
      </c>
      <c r="C69" s="12">
        <v>0</v>
      </c>
      <c r="D69" s="12">
        <v>0</v>
      </c>
      <c r="E69" s="58">
        <v>0</v>
      </c>
      <c r="F69" s="58">
        <v>0</v>
      </c>
      <c r="G69" s="48">
        <v>84000</v>
      </c>
      <c r="H69" s="48">
        <v>2000</v>
      </c>
      <c r="I69" s="25">
        <f t="shared" ref="I69:J71" si="22">C69+E69+G69</f>
        <v>84000</v>
      </c>
      <c r="J69" s="26">
        <f t="shared" si="22"/>
        <v>2000</v>
      </c>
    </row>
    <row r="70" spans="1:10" ht="38.25" outlineLevel="1">
      <c r="A70" s="10" t="s">
        <v>90</v>
      </c>
      <c r="B70" s="11" t="s">
        <v>91</v>
      </c>
      <c r="C70" s="12">
        <v>0</v>
      </c>
      <c r="D70" s="12">
        <v>0</v>
      </c>
      <c r="E70" s="58">
        <v>0</v>
      </c>
      <c r="F70" s="58">
        <v>0</v>
      </c>
      <c r="G70" s="57">
        <v>1703800</v>
      </c>
      <c r="H70" s="57">
        <v>32315</v>
      </c>
      <c r="I70" s="25">
        <f t="shared" si="22"/>
        <v>1703800</v>
      </c>
      <c r="J70" s="26">
        <f t="shared" si="22"/>
        <v>32315</v>
      </c>
    </row>
    <row r="71" spans="1:10" ht="25.5" outlineLevel="1">
      <c r="A71" s="10" t="s">
        <v>505</v>
      </c>
      <c r="B71" s="11" t="s">
        <v>504</v>
      </c>
      <c r="C71" s="12">
        <v>0</v>
      </c>
      <c r="D71" s="12">
        <v>0</v>
      </c>
      <c r="E71" s="57">
        <v>272006.96000000002</v>
      </c>
      <c r="F71" s="58">
        <v>0</v>
      </c>
      <c r="G71" s="48">
        <v>20493.04</v>
      </c>
      <c r="H71" s="57">
        <v>0</v>
      </c>
      <c r="I71" s="25">
        <f t="shared" si="22"/>
        <v>292500</v>
      </c>
      <c r="J71" s="26">
        <f t="shared" si="22"/>
        <v>0</v>
      </c>
    </row>
    <row r="72" spans="1:10" ht="30">
      <c r="A72" s="3" t="s">
        <v>377</v>
      </c>
      <c r="B72" s="4" t="s">
        <v>94</v>
      </c>
      <c r="C72" s="5">
        <f>C73+C75</f>
        <v>12593219.32</v>
      </c>
      <c r="D72" s="5">
        <f t="shared" ref="D72:F72" si="23">D73+D75</f>
        <v>0</v>
      </c>
      <c r="E72" s="5">
        <f t="shared" si="23"/>
        <v>41653581.619999997</v>
      </c>
      <c r="F72" s="5">
        <f t="shared" si="23"/>
        <v>0</v>
      </c>
      <c r="G72" s="5">
        <f>G73+G75+G80</f>
        <v>106860085.02</v>
      </c>
      <c r="H72" s="5">
        <f>H73+H75+H80</f>
        <v>16011635.170000002</v>
      </c>
      <c r="I72" s="5">
        <f t="shared" ref="I72:J74" si="24">C72+E72+G72</f>
        <v>161106885.95999998</v>
      </c>
      <c r="J72" s="5">
        <f t="shared" si="24"/>
        <v>16011635.170000002</v>
      </c>
    </row>
    <row r="73" spans="1:10">
      <c r="A73" s="6" t="s">
        <v>378</v>
      </c>
      <c r="B73" s="7" t="s">
        <v>95</v>
      </c>
      <c r="C73" s="8">
        <f t="shared" ref="C73:H73" si="25">C74</f>
        <v>12593219.32</v>
      </c>
      <c r="D73" s="8">
        <f t="shared" si="25"/>
        <v>0</v>
      </c>
      <c r="E73" s="8">
        <f t="shared" si="25"/>
        <v>89042.97</v>
      </c>
      <c r="F73" s="8">
        <f t="shared" si="25"/>
        <v>0</v>
      </c>
      <c r="G73" s="8">
        <f t="shared" si="25"/>
        <v>38161.14</v>
      </c>
      <c r="H73" s="8">
        <f t="shared" si="25"/>
        <v>0</v>
      </c>
      <c r="I73" s="8">
        <f t="shared" si="24"/>
        <v>12720423.430000002</v>
      </c>
      <c r="J73" s="8">
        <f t="shared" si="24"/>
        <v>0</v>
      </c>
    </row>
    <row r="74" spans="1:10" outlineLevel="1">
      <c r="A74" s="10" t="s">
        <v>96</v>
      </c>
      <c r="B74" s="11" t="s">
        <v>97</v>
      </c>
      <c r="C74" s="57">
        <v>12593219.32</v>
      </c>
      <c r="D74" s="48">
        <v>0</v>
      </c>
      <c r="E74" s="57">
        <v>89042.97</v>
      </c>
      <c r="F74" s="48">
        <v>0</v>
      </c>
      <c r="G74" s="57">
        <v>38161.14</v>
      </c>
      <c r="H74" s="48">
        <v>0</v>
      </c>
      <c r="I74" s="8">
        <f t="shared" si="24"/>
        <v>12720423.430000002</v>
      </c>
      <c r="J74" s="8">
        <f t="shared" si="24"/>
        <v>0</v>
      </c>
    </row>
    <row r="75" spans="1:10" ht="25.5">
      <c r="A75" s="6" t="s">
        <v>379</v>
      </c>
      <c r="B75" s="7" t="s">
        <v>98</v>
      </c>
      <c r="C75" s="8">
        <f>C76+C77+C78+C79</f>
        <v>0</v>
      </c>
      <c r="D75" s="8">
        <f t="shared" ref="D75:J75" si="26">D76+D77+D78+D79</f>
        <v>0</v>
      </c>
      <c r="E75" s="8">
        <f t="shared" si="26"/>
        <v>41564538.649999999</v>
      </c>
      <c r="F75" s="8">
        <f t="shared" si="26"/>
        <v>0</v>
      </c>
      <c r="G75" s="8">
        <f t="shared" si="26"/>
        <v>106725923.88</v>
      </c>
      <c r="H75" s="8">
        <f t="shared" si="26"/>
        <v>15979635.170000002</v>
      </c>
      <c r="I75" s="8">
        <f t="shared" si="26"/>
        <v>148290462.53</v>
      </c>
      <c r="J75" s="8">
        <f t="shared" si="26"/>
        <v>15979635.170000002</v>
      </c>
    </row>
    <row r="76" spans="1:10" outlineLevel="1">
      <c r="A76" s="10" t="s">
        <v>105</v>
      </c>
      <c r="B76" s="11" t="s">
        <v>106</v>
      </c>
      <c r="C76" s="12">
        <v>0</v>
      </c>
      <c r="D76" s="12">
        <v>0</v>
      </c>
      <c r="E76" s="12">
        <v>0</v>
      </c>
      <c r="F76" s="12">
        <v>0</v>
      </c>
      <c r="G76" s="12">
        <v>19914500</v>
      </c>
      <c r="H76" s="12">
        <v>5812593.79</v>
      </c>
      <c r="I76" s="12">
        <f t="shared" ref="I76:J79" si="27">C76+E76+G76</f>
        <v>19914500</v>
      </c>
      <c r="J76" s="13">
        <f t="shared" si="27"/>
        <v>5812593.79</v>
      </c>
    </row>
    <row r="77" spans="1:10" outlineLevel="1">
      <c r="A77" s="10" t="s">
        <v>103</v>
      </c>
      <c r="B77" s="11" t="s">
        <v>104</v>
      </c>
      <c r="C77" s="12">
        <v>0</v>
      </c>
      <c r="D77" s="12">
        <v>0</v>
      </c>
      <c r="E77" s="12">
        <v>0</v>
      </c>
      <c r="F77" s="12">
        <v>0</v>
      </c>
      <c r="G77" s="12">
        <v>50604274.340000004</v>
      </c>
      <c r="H77" s="12">
        <v>10167041.380000001</v>
      </c>
      <c r="I77" s="12">
        <f t="shared" si="27"/>
        <v>50604274.340000004</v>
      </c>
      <c r="J77" s="13">
        <f t="shared" si="27"/>
        <v>10167041.380000001</v>
      </c>
    </row>
    <row r="78" spans="1:10" ht="38.25" outlineLevel="1">
      <c r="A78" s="10" t="s">
        <v>101</v>
      </c>
      <c r="B78" s="11" t="s">
        <v>102</v>
      </c>
      <c r="C78" s="12">
        <v>0</v>
      </c>
      <c r="D78" s="12">
        <v>0</v>
      </c>
      <c r="E78" s="57">
        <v>4888943.1100000003</v>
      </c>
      <c r="F78" s="58">
        <v>0</v>
      </c>
      <c r="G78" s="48">
        <v>18693531.239999998</v>
      </c>
      <c r="H78" s="12">
        <v>0</v>
      </c>
      <c r="I78" s="12">
        <f t="shared" si="27"/>
        <v>23582474.349999998</v>
      </c>
      <c r="J78" s="13">
        <f t="shared" si="27"/>
        <v>0</v>
      </c>
    </row>
    <row r="79" spans="1:10" ht="25.5" outlineLevel="1">
      <c r="A79" s="10" t="s">
        <v>99</v>
      </c>
      <c r="B79" s="11" t="s">
        <v>100</v>
      </c>
      <c r="C79" s="12">
        <v>0</v>
      </c>
      <c r="D79" s="12">
        <v>0</v>
      </c>
      <c r="E79" s="12">
        <v>36675595.539999999</v>
      </c>
      <c r="F79" s="12">
        <v>0</v>
      </c>
      <c r="G79" s="12">
        <v>17513618.300000001</v>
      </c>
      <c r="H79" s="12">
        <v>0</v>
      </c>
      <c r="I79" s="12">
        <f t="shared" si="27"/>
        <v>54189213.840000004</v>
      </c>
      <c r="J79" s="13">
        <f t="shared" si="27"/>
        <v>0</v>
      </c>
    </row>
    <row r="80" spans="1:10" ht="27" customHeight="1">
      <c r="A80" s="6" t="s">
        <v>509</v>
      </c>
      <c r="B80" s="7" t="s">
        <v>506</v>
      </c>
      <c r="C80" s="8">
        <f>C81+C82+C83+C84</f>
        <v>795000</v>
      </c>
      <c r="D80" s="8">
        <f t="shared" ref="D80" si="28">D81+D82+D83+D84</f>
        <v>0</v>
      </c>
      <c r="E80" s="8">
        <f t="shared" ref="E80:J80" si="29">E81</f>
        <v>0</v>
      </c>
      <c r="F80" s="8">
        <f t="shared" si="29"/>
        <v>0</v>
      </c>
      <c r="G80" s="8">
        <f t="shared" si="29"/>
        <v>96000</v>
      </c>
      <c r="H80" s="8">
        <f t="shared" si="29"/>
        <v>32000</v>
      </c>
      <c r="I80" s="8">
        <f t="shared" si="29"/>
        <v>96000</v>
      </c>
      <c r="J80" s="8">
        <f t="shared" si="29"/>
        <v>32000</v>
      </c>
    </row>
    <row r="81" spans="1:10" ht="25.5" outlineLevel="1">
      <c r="A81" s="10" t="s">
        <v>508</v>
      </c>
      <c r="B81" s="11" t="s">
        <v>507</v>
      </c>
      <c r="C81" s="12">
        <v>0</v>
      </c>
      <c r="D81" s="12">
        <v>0</v>
      </c>
      <c r="E81" s="12">
        <v>0</v>
      </c>
      <c r="F81" s="12">
        <v>0</v>
      </c>
      <c r="G81" s="12">
        <v>96000</v>
      </c>
      <c r="H81" s="12">
        <v>32000</v>
      </c>
      <c r="I81" s="12">
        <f t="shared" ref="I81" si="30">C81+E81+G81</f>
        <v>96000</v>
      </c>
      <c r="J81" s="13">
        <f t="shared" ref="J81" si="31">D81+F81+H81</f>
        <v>32000</v>
      </c>
    </row>
    <row r="82" spans="1:10" ht="30">
      <c r="A82" s="3" t="s">
        <v>380</v>
      </c>
      <c r="B82" s="4" t="s">
        <v>107</v>
      </c>
      <c r="C82" s="5">
        <f>C83+C85</f>
        <v>265000</v>
      </c>
      <c r="D82" s="5">
        <f t="shared" ref="D82:H82" si="32">D83+D85</f>
        <v>0</v>
      </c>
      <c r="E82" s="5">
        <f t="shared" si="32"/>
        <v>114909697.67</v>
      </c>
      <c r="F82" s="5">
        <f t="shared" si="32"/>
        <v>0</v>
      </c>
      <c r="G82" s="5">
        <f t="shared" si="32"/>
        <v>29113103.460000001</v>
      </c>
      <c r="H82" s="5">
        <f t="shared" si="32"/>
        <v>0</v>
      </c>
      <c r="I82" s="5">
        <f t="shared" ref="I82:J84" si="33">C82+E82+G82</f>
        <v>144287801.13</v>
      </c>
      <c r="J82" s="5">
        <f t="shared" si="33"/>
        <v>0</v>
      </c>
    </row>
    <row r="83" spans="1:10" ht="38.25">
      <c r="A83" s="6" t="s">
        <v>381</v>
      </c>
      <c r="B83" s="7" t="s">
        <v>108</v>
      </c>
      <c r="C83" s="8">
        <f t="shared" ref="C83:H83" si="34">C84</f>
        <v>265000</v>
      </c>
      <c r="D83" s="8">
        <f t="shared" si="34"/>
        <v>0</v>
      </c>
      <c r="E83" s="8">
        <f t="shared" si="34"/>
        <v>2676.77</v>
      </c>
      <c r="F83" s="8">
        <f t="shared" si="34"/>
        <v>0</v>
      </c>
      <c r="G83" s="8">
        <f t="shared" si="34"/>
        <v>2400</v>
      </c>
      <c r="H83" s="8">
        <f t="shared" si="34"/>
        <v>0</v>
      </c>
      <c r="I83" s="8">
        <f t="shared" si="33"/>
        <v>270076.77</v>
      </c>
      <c r="J83" s="9">
        <f t="shared" si="33"/>
        <v>0</v>
      </c>
    </row>
    <row r="84" spans="1:10" ht="38.25" outlineLevel="1">
      <c r="A84" s="10" t="s">
        <v>109</v>
      </c>
      <c r="B84" s="11" t="s">
        <v>110</v>
      </c>
      <c r="C84" s="57">
        <v>265000</v>
      </c>
      <c r="D84" s="58">
        <v>0</v>
      </c>
      <c r="E84" s="57">
        <v>2676.77</v>
      </c>
      <c r="F84" s="58">
        <v>0</v>
      </c>
      <c r="G84" s="57">
        <v>2400</v>
      </c>
      <c r="H84" s="58">
        <v>0</v>
      </c>
      <c r="I84" s="23">
        <f t="shared" si="33"/>
        <v>270076.77</v>
      </c>
      <c r="J84" s="9">
        <f t="shared" si="33"/>
        <v>0</v>
      </c>
    </row>
    <row r="85" spans="1:10">
      <c r="A85" s="6" t="s">
        <v>382</v>
      </c>
      <c r="B85" s="7" t="s">
        <v>111</v>
      </c>
      <c r="C85" s="8">
        <f>C86+C87</f>
        <v>0</v>
      </c>
      <c r="D85" s="8">
        <f t="shared" ref="D85:I85" si="35">D86+D87</f>
        <v>0</v>
      </c>
      <c r="E85" s="8">
        <f t="shared" si="35"/>
        <v>114907020.90000001</v>
      </c>
      <c r="F85" s="8">
        <f t="shared" si="35"/>
        <v>0</v>
      </c>
      <c r="G85" s="8">
        <f t="shared" si="35"/>
        <v>29110703.460000001</v>
      </c>
      <c r="H85" s="8">
        <f t="shared" si="35"/>
        <v>0</v>
      </c>
      <c r="I85" s="8">
        <f t="shared" si="35"/>
        <v>144017724.35999998</v>
      </c>
      <c r="J85" s="8">
        <f>D85+F85+H85</f>
        <v>0</v>
      </c>
    </row>
    <row r="86" spans="1:10" ht="25.5" outlineLevel="1">
      <c r="A86" s="10" t="s">
        <v>112</v>
      </c>
      <c r="B86" s="11" t="s">
        <v>113</v>
      </c>
      <c r="C86" s="12">
        <v>0</v>
      </c>
      <c r="D86" s="12">
        <v>0</v>
      </c>
      <c r="E86" s="12">
        <v>36125836.789999999</v>
      </c>
      <c r="F86" s="12">
        <v>0</v>
      </c>
      <c r="G86" s="12">
        <v>9415399.9399999995</v>
      </c>
      <c r="H86" s="12">
        <v>0</v>
      </c>
      <c r="I86" s="12">
        <f>C86+E86+G86</f>
        <v>45541236.729999997</v>
      </c>
      <c r="J86" s="13">
        <f>D86+F86+H86</f>
        <v>0</v>
      </c>
    </row>
    <row r="87" spans="1:10" ht="38.25" outlineLevel="1">
      <c r="A87" s="10" t="s">
        <v>114</v>
      </c>
      <c r="B87" s="11" t="s">
        <v>115</v>
      </c>
      <c r="C87" s="12">
        <v>0</v>
      </c>
      <c r="D87" s="12">
        <v>0</v>
      </c>
      <c r="E87" s="57">
        <v>78781184.109999999</v>
      </c>
      <c r="F87" s="58">
        <v>0</v>
      </c>
      <c r="G87" s="48">
        <v>19695303.52</v>
      </c>
      <c r="H87" s="12">
        <v>0</v>
      </c>
      <c r="I87" s="12">
        <f>C87+E87+G87</f>
        <v>98476487.629999995</v>
      </c>
      <c r="J87" s="13">
        <f>D87+F87+H87</f>
        <v>0</v>
      </c>
    </row>
    <row r="88" spans="1:10">
      <c r="A88" s="3" t="s">
        <v>383</v>
      </c>
      <c r="B88" s="4" t="s">
        <v>116</v>
      </c>
      <c r="C88" s="5">
        <f>C89+C91</f>
        <v>0</v>
      </c>
      <c r="D88" s="5">
        <f t="shared" ref="D88:J88" si="36">D89+D91</f>
        <v>0</v>
      </c>
      <c r="E88" s="5">
        <f t="shared" si="36"/>
        <v>0</v>
      </c>
      <c r="F88" s="5">
        <f t="shared" si="36"/>
        <v>0</v>
      </c>
      <c r="G88" s="5">
        <f t="shared" si="36"/>
        <v>875000</v>
      </c>
      <c r="H88" s="5">
        <f t="shared" si="36"/>
        <v>111683</v>
      </c>
      <c r="I88" s="5">
        <f t="shared" si="36"/>
        <v>875000</v>
      </c>
      <c r="J88" s="5">
        <f t="shared" si="36"/>
        <v>111683</v>
      </c>
    </row>
    <row r="89" spans="1:10">
      <c r="A89" s="6" t="s">
        <v>384</v>
      </c>
      <c r="B89" s="7" t="s">
        <v>117</v>
      </c>
      <c r="C89" s="8">
        <v>0</v>
      </c>
      <c r="D89" s="8">
        <v>0</v>
      </c>
      <c r="E89" s="8">
        <v>0</v>
      </c>
      <c r="F89" s="8">
        <v>0</v>
      </c>
      <c r="G89" s="8">
        <f>G90</f>
        <v>0</v>
      </c>
      <c r="H89" s="8">
        <f>H90</f>
        <v>0</v>
      </c>
      <c r="I89" s="8">
        <f t="shared" ref="I89:J91" si="37">C89+E89+G89</f>
        <v>0</v>
      </c>
      <c r="J89" s="9">
        <f t="shared" si="37"/>
        <v>0</v>
      </c>
    </row>
    <row r="90" spans="1:10" outlineLevel="1">
      <c r="A90" s="10" t="s">
        <v>118</v>
      </c>
      <c r="B90" s="11" t="s">
        <v>119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25">
        <f t="shared" si="37"/>
        <v>0</v>
      </c>
      <c r="J90" s="26">
        <f t="shared" si="37"/>
        <v>0</v>
      </c>
    </row>
    <row r="91" spans="1:10" ht="25.5">
      <c r="A91" s="6" t="s">
        <v>385</v>
      </c>
      <c r="B91" s="7" t="s">
        <v>120</v>
      </c>
      <c r="C91" s="8">
        <v>0</v>
      </c>
      <c r="D91" s="8">
        <v>0</v>
      </c>
      <c r="E91" s="8">
        <v>0</v>
      </c>
      <c r="F91" s="8">
        <v>0</v>
      </c>
      <c r="G91" s="8">
        <f>G92+G93+G94</f>
        <v>875000</v>
      </c>
      <c r="H91" s="8">
        <f>H92+H93+H94</f>
        <v>111683</v>
      </c>
      <c r="I91" s="8">
        <f t="shared" si="37"/>
        <v>875000</v>
      </c>
      <c r="J91" s="9">
        <f t="shared" si="37"/>
        <v>111683</v>
      </c>
    </row>
    <row r="92" spans="1:10" outlineLevel="1">
      <c r="A92" s="10" t="s">
        <v>125</v>
      </c>
      <c r="B92" s="11" t="s">
        <v>126</v>
      </c>
      <c r="C92" s="12">
        <v>0</v>
      </c>
      <c r="D92" s="12">
        <v>0</v>
      </c>
      <c r="E92" s="12">
        <v>0</v>
      </c>
      <c r="F92" s="12">
        <v>0</v>
      </c>
      <c r="G92" s="12">
        <v>840000</v>
      </c>
      <c r="H92" s="12">
        <v>111683</v>
      </c>
      <c r="I92" s="25">
        <f t="shared" ref="I92:J94" si="38">C92+E92+G92</f>
        <v>840000</v>
      </c>
      <c r="J92" s="26">
        <f t="shared" si="38"/>
        <v>111683</v>
      </c>
    </row>
    <row r="93" spans="1:10" outlineLevel="1">
      <c r="A93" s="10" t="s">
        <v>123</v>
      </c>
      <c r="B93" s="11" t="s">
        <v>124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25">
        <f t="shared" si="38"/>
        <v>0</v>
      </c>
      <c r="J93" s="26">
        <f t="shared" si="38"/>
        <v>0</v>
      </c>
    </row>
    <row r="94" spans="1:10" ht="25.5" outlineLevel="1">
      <c r="A94" s="10" t="s">
        <v>121</v>
      </c>
      <c r="B94" s="11" t="s">
        <v>122</v>
      </c>
      <c r="C94" s="12">
        <v>0</v>
      </c>
      <c r="D94" s="12">
        <v>0</v>
      </c>
      <c r="E94" s="12">
        <v>0</v>
      </c>
      <c r="F94" s="12">
        <v>0</v>
      </c>
      <c r="G94" s="12">
        <v>35000</v>
      </c>
      <c r="H94" s="12">
        <v>0</v>
      </c>
      <c r="I94" s="25">
        <f t="shared" si="38"/>
        <v>35000</v>
      </c>
      <c r="J94" s="26">
        <f t="shared" si="38"/>
        <v>0</v>
      </c>
    </row>
    <row r="95" spans="1:10">
      <c r="A95" s="3" t="s">
        <v>386</v>
      </c>
      <c r="B95" s="4" t="s">
        <v>127</v>
      </c>
      <c r="C95" s="5">
        <f t="shared" ref="C95:H95" si="39">C98+C106+C108+C96</f>
        <v>0</v>
      </c>
      <c r="D95" s="5">
        <f t="shared" si="39"/>
        <v>0</v>
      </c>
      <c r="E95" s="5">
        <f t="shared" si="39"/>
        <v>7062198.7800000003</v>
      </c>
      <c r="F95" s="5">
        <f t="shared" si="39"/>
        <v>1167483.32</v>
      </c>
      <c r="G95" s="5">
        <f t="shared" si="39"/>
        <v>8221193.3300000001</v>
      </c>
      <c r="H95" s="5">
        <f t="shared" si="39"/>
        <v>2429598.85</v>
      </c>
      <c r="I95" s="5">
        <f t="shared" ref="I95:J97" si="40">C95+E95+G95</f>
        <v>15283392.109999999</v>
      </c>
      <c r="J95" s="5">
        <f t="shared" si="40"/>
        <v>3597082.17</v>
      </c>
    </row>
    <row r="96" spans="1:10" ht="42.75" customHeight="1">
      <c r="A96" s="6" t="s">
        <v>480</v>
      </c>
      <c r="B96" s="7" t="s">
        <v>478</v>
      </c>
      <c r="C96" s="8">
        <f>C97+C99+C100+C101</f>
        <v>0</v>
      </c>
      <c r="D96" s="8">
        <f>D97+D99+D100+D101</f>
        <v>0</v>
      </c>
      <c r="E96" s="8">
        <f>E97</f>
        <v>0</v>
      </c>
      <c r="F96" s="8">
        <f>F97</f>
        <v>0</v>
      </c>
      <c r="G96" s="8">
        <f>G97</f>
        <v>0</v>
      </c>
      <c r="H96" s="8">
        <f>H97</f>
        <v>0</v>
      </c>
      <c r="I96" s="8">
        <f t="shared" si="40"/>
        <v>0</v>
      </c>
      <c r="J96" s="8">
        <f t="shared" si="40"/>
        <v>0</v>
      </c>
    </row>
    <row r="97" spans="1:10" ht="38.25" outlineLevel="1">
      <c r="A97" s="10" t="s">
        <v>479</v>
      </c>
      <c r="B97" s="11" t="s">
        <v>477</v>
      </c>
      <c r="C97" s="12">
        <v>0</v>
      </c>
      <c r="D97" s="12">
        <v>0</v>
      </c>
      <c r="E97" s="12">
        <v>0</v>
      </c>
      <c r="F97" s="12">
        <v>0</v>
      </c>
      <c r="G97" s="48">
        <v>0</v>
      </c>
      <c r="H97" s="48">
        <v>0</v>
      </c>
      <c r="I97" s="25">
        <f t="shared" si="40"/>
        <v>0</v>
      </c>
      <c r="J97" s="25">
        <f t="shared" si="40"/>
        <v>0</v>
      </c>
    </row>
    <row r="98" spans="1:10" ht="25.5">
      <c r="A98" s="6" t="s">
        <v>387</v>
      </c>
      <c r="B98" s="7" t="s">
        <v>128</v>
      </c>
      <c r="C98" s="8">
        <f>C99+C101+C102+C103</f>
        <v>0</v>
      </c>
      <c r="D98" s="8">
        <f>D99+D101+D102+D103</f>
        <v>0</v>
      </c>
      <c r="E98" s="8">
        <f t="shared" ref="E98:J98" si="41">E99+E101+E102+E103+E100+E104+E105</f>
        <v>5829598.7800000003</v>
      </c>
      <c r="F98" s="8">
        <f t="shared" si="41"/>
        <v>933137</v>
      </c>
      <c r="G98" s="8">
        <f t="shared" si="41"/>
        <v>4206293.33</v>
      </c>
      <c r="H98" s="8">
        <f t="shared" si="41"/>
        <v>2429598.85</v>
      </c>
      <c r="I98" s="8">
        <f t="shared" si="41"/>
        <v>10035892.109999999</v>
      </c>
      <c r="J98" s="8">
        <f t="shared" si="41"/>
        <v>3362735.85</v>
      </c>
    </row>
    <row r="99" spans="1:10" ht="38.25" outlineLevel="1">
      <c r="A99" s="10" t="s">
        <v>135</v>
      </c>
      <c r="B99" s="11" t="s">
        <v>136</v>
      </c>
      <c r="C99" s="12">
        <v>0</v>
      </c>
      <c r="D99" s="12">
        <v>0</v>
      </c>
      <c r="E99" s="57">
        <v>3878900</v>
      </c>
      <c r="F99" s="57">
        <v>933137</v>
      </c>
      <c r="G99" s="58">
        <v>0</v>
      </c>
      <c r="H99" s="58">
        <v>0</v>
      </c>
      <c r="I99" s="27">
        <f t="shared" ref="I99:I107" si="42">C99+E99+G99</f>
        <v>3878900</v>
      </c>
      <c r="J99" s="27">
        <f t="shared" ref="J99:J107" si="43">D99+F99+H99</f>
        <v>933137</v>
      </c>
    </row>
    <row r="100" spans="1:10" ht="25.5" outlineLevel="1">
      <c r="A100" s="10" t="s">
        <v>133</v>
      </c>
      <c r="B100" s="11" t="s">
        <v>134</v>
      </c>
      <c r="C100" s="12">
        <v>0</v>
      </c>
      <c r="D100" s="12">
        <v>0</v>
      </c>
      <c r="E100" s="58">
        <v>314275.78000000003</v>
      </c>
      <c r="F100" s="58">
        <v>0</v>
      </c>
      <c r="G100" s="58">
        <v>0</v>
      </c>
      <c r="H100" s="58">
        <v>0</v>
      </c>
      <c r="I100" s="27">
        <f t="shared" si="42"/>
        <v>314275.78000000003</v>
      </c>
      <c r="J100" s="27">
        <f t="shared" si="43"/>
        <v>0</v>
      </c>
    </row>
    <row r="101" spans="1:10" ht="140.25" outlineLevel="1">
      <c r="A101" s="10" t="s">
        <v>129</v>
      </c>
      <c r="B101" s="11" t="s">
        <v>130</v>
      </c>
      <c r="C101" s="12">
        <v>0</v>
      </c>
      <c r="D101" s="12">
        <v>0</v>
      </c>
      <c r="E101" s="57">
        <v>1636423</v>
      </c>
      <c r="F101" s="53">
        <v>0</v>
      </c>
      <c r="G101" s="58">
        <v>0</v>
      </c>
      <c r="H101" s="58">
        <v>0</v>
      </c>
      <c r="I101" s="27">
        <f t="shared" si="42"/>
        <v>1636423</v>
      </c>
      <c r="J101" s="27">
        <f t="shared" si="43"/>
        <v>0</v>
      </c>
    </row>
    <row r="102" spans="1:10" outlineLevel="1">
      <c r="A102" s="10" t="s">
        <v>451</v>
      </c>
      <c r="B102" s="11" t="s">
        <v>439</v>
      </c>
      <c r="C102" s="12">
        <v>0</v>
      </c>
      <c r="D102" s="12">
        <v>0</v>
      </c>
      <c r="E102" s="58">
        <v>0</v>
      </c>
      <c r="F102" s="58">
        <v>0</v>
      </c>
      <c r="G102" s="57">
        <v>75000</v>
      </c>
      <c r="H102" s="57">
        <v>75000</v>
      </c>
      <c r="I102" s="27">
        <f t="shared" si="42"/>
        <v>75000</v>
      </c>
      <c r="J102" s="27">
        <f t="shared" si="43"/>
        <v>75000</v>
      </c>
    </row>
    <row r="103" spans="1:10" outlineLevel="1">
      <c r="A103" s="10" t="s">
        <v>131</v>
      </c>
      <c r="B103" s="11" t="s">
        <v>132</v>
      </c>
      <c r="C103" s="12">
        <v>0</v>
      </c>
      <c r="D103" s="12">
        <v>0</v>
      </c>
      <c r="E103" s="58">
        <v>0</v>
      </c>
      <c r="F103" s="58">
        <v>0</v>
      </c>
      <c r="G103" s="57">
        <v>1500000</v>
      </c>
      <c r="H103" s="57">
        <v>1255305.52</v>
      </c>
      <c r="I103" s="27">
        <f t="shared" si="42"/>
        <v>1500000</v>
      </c>
      <c r="J103" s="27">
        <f t="shared" si="43"/>
        <v>1255305.52</v>
      </c>
    </row>
    <row r="104" spans="1:10" ht="76.5" outlineLevel="1">
      <c r="A104" s="10" t="s">
        <v>452</v>
      </c>
      <c r="B104" s="11" t="s">
        <v>440</v>
      </c>
      <c r="C104" s="12">
        <v>0</v>
      </c>
      <c r="D104" s="12">
        <v>0</v>
      </c>
      <c r="E104" s="58">
        <v>0</v>
      </c>
      <c r="F104" s="58">
        <v>0</v>
      </c>
      <c r="G104" s="48">
        <v>1959293.33</v>
      </c>
      <c r="H104" s="48">
        <v>959293.33</v>
      </c>
      <c r="I104" s="27">
        <f t="shared" si="42"/>
        <v>1959293.33</v>
      </c>
      <c r="J104" s="27">
        <f t="shared" si="43"/>
        <v>959293.33</v>
      </c>
    </row>
    <row r="105" spans="1:10" ht="51" outlineLevel="1">
      <c r="A105" s="10" t="s">
        <v>453</v>
      </c>
      <c r="B105" s="11" t="s">
        <v>441</v>
      </c>
      <c r="C105" s="12">
        <v>0</v>
      </c>
      <c r="D105" s="12">
        <v>0</v>
      </c>
      <c r="E105" s="58">
        <v>0</v>
      </c>
      <c r="F105" s="58">
        <v>0</v>
      </c>
      <c r="G105" s="48">
        <v>672000</v>
      </c>
      <c r="H105" s="48">
        <v>140000</v>
      </c>
      <c r="I105" s="27">
        <f t="shared" si="42"/>
        <v>672000</v>
      </c>
      <c r="J105" s="27">
        <f t="shared" si="43"/>
        <v>140000</v>
      </c>
    </row>
    <row r="106" spans="1:10" ht="25.5">
      <c r="A106" s="6" t="s">
        <v>388</v>
      </c>
      <c r="B106" s="7" t="s">
        <v>137</v>
      </c>
      <c r="C106" s="8">
        <v>0</v>
      </c>
      <c r="D106" s="8">
        <v>0</v>
      </c>
      <c r="E106" s="8">
        <v>0</v>
      </c>
      <c r="F106" s="8">
        <v>0</v>
      </c>
      <c r="G106" s="8">
        <f>G107</f>
        <v>4014900</v>
      </c>
      <c r="H106" s="8">
        <f>H107</f>
        <v>0</v>
      </c>
      <c r="I106" s="8">
        <f t="shared" si="42"/>
        <v>4014900</v>
      </c>
      <c r="J106" s="9">
        <f t="shared" si="43"/>
        <v>0</v>
      </c>
    </row>
    <row r="107" spans="1:10" ht="25.5" outlineLevel="1">
      <c r="A107" s="10" t="s">
        <v>138</v>
      </c>
      <c r="B107" s="11" t="s">
        <v>139</v>
      </c>
      <c r="C107" s="12">
        <v>0</v>
      </c>
      <c r="D107" s="12">
        <v>0</v>
      </c>
      <c r="E107" s="12">
        <v>0</v>
      </c>
      <c r="F107" s="12">
        <v>0</v>
      </c>
      <c r="G107" s="48">
        <v>4014900</v>
      </c>
      <c r="H107" s="48">
        <v>0</v>
      </c>
      <c r="I107" s="25">
        <f t="shared" si="42"/>
        <v>4014900</v>
      </c>
      <c r="J107" s="26">
        <f t="shared" si="43"/>
        <v>0</v>
      </c>
    </row>
    <row r="108" spans="1:10" ht="25.5">
      <c r="A108" s="6" t="s">
        <v>389</v>
      </c>
      <c r="B108" s="7" t="s">
        <v>140</v>
      </c>
      <c r="C108" s="8">
        <v>0</v>
      </c>
      <c r="D108" s="8">
        <v>0</v>
      </c>
      <c r="E108" s="28">
        <f>E109</f>
        <v>1232600</v>
      </c>
      <c r="F108" s="28">
        <f>F109</f>
        <v>234346.32</v>
      </c>
      <c r="G108" s="8">
        <v>0</v>
      </c>
      <c r="H108" s="8">
        <v>0</v>
      </c>
      <c r="I108" s="28">
        <f t="shared" ref="I108:I109" si="44">C108+E108+G108</f>
        <v>1232600</v>
      </c>
      <c r="J108" s="30">
        <f t="shared" ref="J108:J109" si="45">D108+F108+H108</f>
        <v>234346.32</v>
      </c>
    </row>
    <row r="109" spans="1:10" ht="25.5" outlineLevel="1">
      <c r="A109" s="10" t="s">
        <v>141</v>
      </c>
      <c r="B109" s="11" t="s">
        <v>142</v>
      </c>
      <c r="C109" s="12">
        <v>0</v>
      </c>
      <c r="D109" s="12">
        <v>0</v>
      </c>
      <c r="E109" s="12">
        <v>1232600</v>
      </c>
      <c r="F109" s="12">
        <v>234346.32</v>
      </c>
      <c r="G109" s="12">
        <v>0</v>
      </c>
      <c r="H109" s="12">
        <v>0</v>
      </c>
      <c r="I109" s="25">
        <f t="shared" si="44"/>
        <v>1232600</v>
      </c>
      <c r="J109" s="26">
        <f t="shared" si="45"/>
        <v>234346.32</v>
      </c>
    </row>
    <row r="110" spans="1:10">
      <c r="A110" s="3" t="s">
        <v>390</v>
      </c>
      <c r="B110" s="4" t="s">
        <v>143</v>
      </c>
      <c r="C110" s="5">
        <f t="shared" ref="C110:J110" si="46">C113+C116+C118+C120+C125+C130+C132+C111</f>
        <v>8635300</v>
      </c>
      <c r="D110" s="5">
        <f t="shared" si="46"/>
        <v>50000</v>
      </c>
      <c r="E110" s="5">
        <f t="shared" si="46"/>
        <v>28705420.199999999</v>
      </c>
      <c r="F110" s="5">
        <f t="shared" si="46"/>
        <v>25000</v>
      </c>
      <c r="G110" s="5">
        <f t="shared" si="46"/>
        <v>88686150.000000015</v>
      </c>
      <c r="H110" s="5">
        <f t="shared" si="46"/>
        <v>24599624.559999999</v>
      </c>
      <c r="I110" s="5">
        <f t="shared" si="46"/>
        <v>126026870.20000002</v>
      </c>
      <c r="J110" s="5">
        <f t="shared" si="46"/>
        <v>24674624.559999999</v>
      </c>
    </row>
    <row r="111" spans="1:10" ht="25.5">
      <c r="A111" s="6" t="s">
        <v>513</v>
      </c>
      <c r="B111" s="7" t="s">
        <v>511</v>
      </c>
      <c r="C111" s="8">
        <f t="shared" ref="C111:J111" si="47">C112</f>
        <v>7920000</v>
      </c>
      <c r="D111" s="8">
        <f t="shared" si="47"/>
        <v>0</v>
      </c>
      <c r="E111" s="8">
        <f t="shared" si="47"/>
        <v>80000</v>
      </c>
      <c r="F111" s="8">
        <f t="shared" si="47"/>
        <v>0</v>
      </c>
      <c r="G111" s="8">
        <f t="shared" si="47"/>
        <v>4000</v>
      </c>
      <c r="H111" s="8">
        <f t="shared" si="47"/>
        <v>0</v>
      </c>
      <c r="I111" s="8">
        <f t="shared" si="47"/>
        <v>8004000</v>
      </c>
      <c r="J111" s="8">
        <f t="shared" si="47"/>
        <v>0</v>
      </c>
    </row>
    <row r="112" spans="1:10" outlineLevel="1">
      <c r="A112" s="10" t="s">
        <v>512</v>
      </c>
      <c r="B112" s="11" t="s">
        <v>510</v>
      </c>
      <c r="C112" s="57">
        <v>7920000</v>
      </c>
      <c r="D112" s="12">
        <v>0</v>
      </c>
      <c r="E112" s="12">
        <v>80000</v>
      </c>
      <c r="F112" s="12">
        <v>0</v>
      </c>
      <c r="G112" s="12">
        <v>4000</v>
      </c>
      <c r="H112" s="12">
        <v>0</v>
      </c>
      <c r="I112" s="12">
        <f>C112+E112+G112</f>
        <v>8004000</v>
      </c>
      <c r="J112" s="13">
        <f>D112+F112+H112</f>
        <v>0</v>
      </c>
    </row>
    <row r="113" spans="1:10">
      <c r="A113" s="6" t="s">
        <v>391</v>
      </c>
      <c r="B113" s="7" t="s">
        <v>144</v>
      </c>
      <c r="C113" s="8">
        <f>C114+C115</f>
        <v>50000</v>
      </c>
      <c r="D113" s="8">
        <f t="shared" ref="D113:J113" si="48">D114+D115</f>
        <v>50000</v>
      </c>
      <c r="E113" s="8">
        <f t="shared" si="48"/>
        <v>25000</v>
      </c>
      <c r="F113" s="8">
        <f t="shared" si="48"/>
        <v>25000</v>
      </c>
      <c r="G113" s="8">
        <f t="shared" si="48"/>
        <v>10000</v>
      </c>
      <c r="H113" s="8">
        <f t="shared" si="48"/>
        <v>10000</v>
      </c>
      <c r="I113" s="8">
        <f t="shared" si="48"/>
        <v>85000</v>
      </c>
      <c r="J113" s="8">
        <f t="shared" si="48"/>
        <v>85000</v>
      </c>
    </row>
    <row r="114" spans="1:10" ht="25.5" outlineLevel="1">
      <c r="A114" s="10" t="s">
        <v>147</v>
      </c>
      <c r="B114" s="11" t="s">
        <v>148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f>C114+E114+G114</f>
        <v>0</v>
      </c>
      <c r="J114" s="13">
        <f>D114+F114+H114</f>
        <v>0</v>
      </c>
    </row>
    <row r="115" spans="1:10" ht="38.25" outlineLevel="1">
      <c r="A115" s="10" t="s">
        <v>145</v>
      </c>
      <c r="B115" s="11" t="s">
        <v>146</v>
      </c>
      <c r="C115" s="12">
        <v>50000</v>
      </c>
      <c r="D115" s="12">
        <v>50000</v>
      </c>
      <c r="E115" s="12">
        <v>25000</v>
      </c>
      <c r="F115" s="12">
        <v>25000</v>
      </c>
      <c r="G115" s="12">
        <v>10000</v>
      </c>
      <c r="H115" s="12">
        <v>10000</v>
      </c>
      <c r="I115" s="13">
        <f>C115+E115+G115</f>
        <v>85000</v>
      </c>
      <c r="J115" s="13">
        <f>D115+F115+H115</f>
        <v>85000</v>
      </c>
    </row>
    <row r="116" spans="1:10" ht="38.25">
      <c r="A116" s="6" t="s">
        <v>392</v>
      </c>
      <c r="B116" s="7" t="s">
        <v>149</v>
      </c>
      <c r="C116" s="8">
        <v>0</v>
      </c>
      <c r="D116" s="8">
        <v>0</v>
      </c>
      <c r="E116" s="8">
        <v>0</v>
      </c>
      <c r="F116" s="8">
        <v>0</v>
      </c>
      <c r="G116" s="8">
        <f>G117</f>
        <v>0</v>
      </c>
      <c r="H116" s="8">
        <f>H117</f>
        <v>0</v>
      </c>
      <c r="I116" s="31">
        <f t="shared" ref="I116:J117" si="49">C116+E116+G116</f>
        <v>0</v>
      </c>
      <c r="J116" s="31">
        <f t="shared" si="49"/>
        <v>0</v>
      </c>
    </row>
    <row r="117" spans="1:10" outlineLevel="1">
      <c r="A117" s="10" t="s">
        <v>150</v>
      </c>
      <c r="B117" s="11" t="s">
        <v>151</v>
      </c>
      <c r="C117" s="12">
        <v>0</v>
      </c>
      <c r="D117" s="12">
        <v>0</v>
      </c>
      <c r="E117" s="12">
        <v>0</v>
      </c>
      <c r="F117" s="12">
        <v>0</v>
      </c>
      <c r="G117" s="12">
        <v>0</v>
      </c>
      <c r="H117" s="12">
        <v>0</v>
      </c>
      <c r="I117" s="12">
        <f t="shared" si="49"/>
        <v>0</v>
      </c>
      <c r="J117" s="13">
        <f t="shared" si="49"/>
        <v>0</v>
      </c>
    </row>
    <row r="118" spans="1:10">
      <c r="A118" s="6" t="s">
        <v>393</v>
      </c>
      <c r="B118" s="7" t="s">
        <v>152</v>
      </c>
      <c r="C118" s="8">
        <v>0</v>
      </c>
      <c r="D118" s="8">
        <v>0</v>
      </c>
      <c r="E118" s="8">
        <v>0</v>
      </c>
      <c r="F118" s="8">
        <v>0</v>
      </c>
      <c r="G118" s="8">
        <f>G119</f>
        <v>43739950</v>
      </c>
      <c r="H118" s="8">
        <f>H119</f>
        <v>13137630.189999999</v>
      </c>
      <c r="I118" s="29">
        <f t="shared" ref="I118:I119" si="50">C118+E118+G118</f>
        <v>43739950</v>
      </c>
      <c r="J118" s="31">
        <f t="shared" ref="J118:J119" si="51">D118+F118+H118</f>
        <v>13137630.189999999</v>
      </c>
    </row>
    <row r="119" spans="1:10" ht="25.5" outlineLevel="1">
      <c r="A119" s="10" t="s">
        <v>153</v>
      </c>
      <c r="B119" s="11" t="s">
        <v>154</v>
      </c>
      <c r="C119" s="12">
        <v>0</v>
      </c>
      <c r="D119" s="12">
        <v>0</v>
      </c>
      <c r="E119" s="12">
        <v>0</v>
      </c>
      <c r="F119" s="12">
        <v>0</v>
      </c>
      <c r="G119" s="12">
        <v>43739950</v>
      </c>
      <c r="H119" s="12">
        <v>13137630.189999999</v>
      </c>
      <c r="I119" s="12">
        <f t="shared" si="50"/>
        <v>43739950</v>
      </c>
      <c r="J119" s="13">
        <f t="shared" si="51"/>
        <v>13137630.189999999</v>
      </c>
    </row>
    <row r="120" spans="1:10">
      <c r="A120" s="6" t="s">
        <v>394</v>
      </c>
      <c r="B120" s="7" t="s">
        <v>155</v>
      </c>
      <c r="C120" s="8">
        <f t="shared" ref="C120:H120" si="52">C121+C122+C123+C124</f>
        <v>665300</v>
      </c>
      <c r="D120" s="8">
        <f t="shared" si="52"/>
        <v>0</v>
      </c>
      <c r="E120" s="8">
        <f t="shared" si="52"/>
        <v>6720.2</v>
      </c>
      <c r="F120" s="8">
        <f t="shared" si="52"/>
        <v>0</v>
      </c>
      <c r="G120" s="8">
        <f t="shared" si="52"/>
        <v>37355513.980000004</v>
      </c>
      <c r="H120" s="8">
        <f t="shared" si="52"/>
        <v>10871753</v>
      </c>
      <c r="I120" s="29">
        <f>C120+E120+G120</f>
        <v>38027534.180000007</v>
      </c>
      <c r="J120" s="31">
        <f>D120+F120+H120</f>
        <v>10871753</v>
      </c>
    </row>
    <row r="121" spans="1:10" outlineLevel="1">
      <c r="A121" s="10" t="s">
        <v>156</v>
      </c>
      <c r="B121" s="11" t="s">
        <v>157</v>
      </c>
      <c r="C121" s="58">
        <v>0</v>
      </c>
      <c r="D121" s="58">
        <v>0</v>
      </c>
      <c r="E121" s="58">
        <v>0</v>
      </c>
      <c r="F121" s="58">
        <v>0</v>
      </c>
      <c r="G121" s="48">
        <v>4968300</v>
      </c>
      <c r="H121" s="48">
        <v>1362807.38</v>
      </c>
      <c r="I121" s="12">
        <f t="shared" ref="I121:J129" si="53">C121+E121+G121</f>
        <v>4968300</v>
      </c>
      <c r="J121" s="13">
        <f t="shared" si="53"/>
        <v>1362807.38</v>
      </c>
    </row>
    <row r="122" spans="1:10" outlineLevel="1">
      <c r="A122" s="10" t="s">
        <v>158</v>
      </c>
      <c r="B122" s="11" t="s">
        <v>159</v>
      </c>
      <c r="C122" s="58">
        <v>0</v>
      </c>
      <c r="D122" s="58">
        <v>0</v>
      </c>
      <c r="E122" s="58">
        <v>0</v>
      </c>
      <c r="F122" s="58">
        <v>0</v>
      </c>
      <c r="G122" s="48">
        <v>22569013.98</v>
      </c>
      <c r="H122" s="48">
        <v>6545140.1399999997</v>
      </c>
      <c r="I122" s="12">
        <f t="shared" si="53"/>
        <v>22569013.98</v>
      </c>
      <c r="J122" s="13">
        <f t="shared" si="53"/>
        <v>6545140.1399999997</v>
      </c>
    </row>
    <row r="123" spans="1:10" outlineLevel="1">
      <c r="A123" s="10" t="s">
        <v>160</v>
      </c>
      <c r="B123" s="11" t="s">
        <v>161</v>
      </c>
      <c r="C123" s="58">
        <v>0</v>
      </c>
      <c r="D123" s="58">
        <v>0</v>
      </c>
      <c r="E123" s="58">
        <v>0</v>
      </c>
      <c r="F123" s="58">
        <v>0</v>
      </c>
      <c r="G123" s="57">
        <v>9818200</v>
      </c>
      <c r="H123" s="57">
        <v>2963805.48</v>
      </c>
      <c r="I123" s="12">
        <f t="shared" si="53"/>
        <v>9818200</v>
      </c>
      <c r="J123" s="13">
        <f t="shared" si="53"/>
        <v>2963805.48</v>
      </c>
    </row>
    <row r="124" spans="1:10" ht="25.5" outlineLevel="1">
      <c r="A124" s="10" t="s">
        <v>515</v>
      </c>
      <c r="B124" s="11" t="s">
        <v>514</v>
      </c>
      <c r="C124" s="57">
        <v>665300</v>
      </c>
      <c r="D124" s="58">
        <v>0</v>
      </c>
      <c r="E124" s="57">
        <v>6720.2</v>
      </c>
      <c r="F124" s="58">
        <v>0</v>
      </c>
      <c r="G124" s="57">
        <v>0</v>
      </c>
      <c r="H124" s="57">
        <v>0</v>
      </c>
      <c r="I124" s="12">
        <f t="shared" si="53"/>
        <v>672020.2</v>
      </c>
      <c r="J124" s="13">
        <f t="shared" si="53"/>
        <v>0</v>
      </c>
    </row>
    <row r="125" spans="1:10" ht="25.5">
      <c r="A125" s="6" t="s">
        <v>395</v>
      </c>
      <c r="B125" s="7" t="s">
        <v>162</v>
      </c>
      <c r="C125" s="8">
        <f t="shared" ref="C125:H125" si="54">C127+C128+C129+C126</f>
        <v>0</v>
      </c>
      <c r="D125" s="8">
        <f t="shared" si="54"/>
        <v>0</v>
      </c>
      <c r="E125" s="8">
        <f t="shared" si="54"/>
        <v>28593700</v>
      </c>
      <c r="F125" s="8">
        <f t="shared" si="54"/>
        <v>0</v>
      </c>
      <c r="G125" s="8">
        <f t="shared" si="54"/>
        <v>2152205.37</v>
      </c>
      <c r="H125" s="8">
        <f t="shared" si="54"/>
        <v>0</v>
      </c>
      <c r="I125" s="8">
        <f t="shared" si="53"/>
        <v>30745905.370000001</v>
      </c>
      <c r="J125" s="8">
        <f t="shared" si="53"/>
        <v>0</v>
      </c>
    </row>
    <row r="126" spans="1:10" outlineLevel="1">
      <c r="A126" s="10" t="s">
        <v>517</v>
      </c>
      <c r="B126" s="11" t="s">
        <v>516</v>
      </c>
      <c r="C126" s="12">
        <v>0</v>
      </c>
      <c r="D126" s="12">
        <v>0</v>
      </c>
      <c r="E126" s="57">
        <v>13402200</v>
      </c>
      <c r="F126" s="58">
        <v>0</v>
      </c>
      <c r="G126" s="57">
        <v>1008800</v>
      </c>
      <c r="H126" s="53">
        <v>0</v>
      </c>
      <c r="I126" s="25">
        <f t="shared" ref="I126" si="55">C126+E126+G126</f>
        <v>14411000</v>
      </c>
      <c r="J126" s="25">
        <f t="shared" ref="J126" si="56">D126+F126+H126</f>
        <v>0</v>
      </c>
    </row>
    <row r="127" spans="1:10" ht="25.5" outlineLevel="1">
      <c r="A127" s="10" t="s">
        <v>167</v>
      </c>
      <c r="B127" s="11" t="s">
        <v>168</v>
      </c>
      <c r="C127" s="12">
        <v>0</v>
      </c>
      <c r="D127" s="12">
        <v>0</v>
      </c>
      <c r="E127" s="58">
        <v>9000000</v>
      </c>
      <c r="F127" s="58">
        <v>0</v>
      </c>
      <c r="G127" s="57">
        <v>677419.35</v>
      </c>
      <c r="H127" s="53">
        <v>0</v>
      </c>
      <c r="I127" s="25">
        <f t="shared" si="53"/>
        <v>9677419.3499999996</v>
      </c>
      <c r="J127" s="25">
        <f t="shared" si="53"/>
        <v>0</v>
      </c>
    </row>
    <row r="128" spans="1:10" ht="51" outlineLevel="1">
      <c r="A128" s="10" t="s">
        <v>163</v>
      </c>
      <c r="B128" s="11" t="s">
        <v>164</v>
      </c>
      <c r="C128" s="12">
        <v>0</v>
      </c>
      <c r="D128" s="12">
        <v>0</v>
      </c>
      <c r="E128" s="12">
        <v>5732600</v>
      </c>
      <c r="F128" s="12">
        <v>0</v>
      </c>
      <c r="G128" s="12">
        <v>431486.02</v>
      </c>
      <c r="H128" s="12">
        <v>0</v>
      </c>
      <c r="I128" s="25">
        <f t="shared" si="53"/>
        <v>6164086.0199999996</v>
      </c>
      <c r="J128" s="25">
        <f t="shared" si="53"/>
        <v>0</v>
      </c>
    </row>
    <row r="129" spans="1:10" outlineLevel="1">
      <c r="A129" s="10" t="s">
        <v>165</v>
      </c>
      <c r="B129" s="11" t="s">
        <v>166</v>
      </c>
      <c r="C129" s="12">
        <v>0</v>
      </c>
      <c r="D129" s="12">
        <v>0</v>
      </c>
      <c r="E129" s="57">
        <v>458900</v>
      </c>
      <c r="F129" s="58">
        <v>0</v>
      </c>
      <c r="G129" s="57">
        <v>34500</v>
      </c>
      <c r="H129" s="54">
        <v>0</v>
      </c>
      <c r="I129" s="25">
        <f t="shared" si="53"/>
        <v>493400</v>
      </c>
      <c r="J129" s="25">
        <f t="shared" si="53"/>
        <v>0</v>
      </c>
    </row>
    <row r="130" spans="1:10" ht="38.25">
      <c r="A130" s="6" t="s">
        <v>396</v>
      </c>
      <c r="B130" s="7" t="s">
        <v>169</v>
      </c>
      <c r="C130" s="8">
        <v>0</v>
      </c>
      <c r="D130" s="8">
        <v>0</v>
      </c>
      <c r="E130" s="8">
        <v>0</v>
      </c>
      <c r="F130" s="8">
        <v>0</v>
      </c>
      <c r="G130" s="8">
        <f>G131</f>
        <v>1700000</v>
      </c>
      <c r="H130" s="8">
        <f>H131</f>
        <v>100620.2</v>
      </c>
      <c r="I130" s="8">
        <f t="shared" ref="I130:J133" si="57">C130+E130+G130</f>
        <v>1700000</v>
      </c>
      <c r="J130" s="9">
        <f t="shared" si="57"/>
        <v>100620.2</v>
      </c>
    </row>
    <row r="131" spans="1:10" ht="25.5" outlineLevel="1">
      <c r="A131" s="10" t="s">
        <v>170</v>
      </c>
      <c r="B131" s="11" t="s">
        <v>171</v>
      </c>
      <c r="C131" s="12">
        <v>0</v>
      </c>
      <c r="D131" s="12">
        <v>0</v>
      </c>
      <c r="E131" s="12">
        <v>0</v>
      </c>
      <c r="F131" s="12">
        <v>0</v>
      </c>
      <c r="G131" s="12">
        <v>1700000</v>
      </c>
      <c r="H131" s="57">
        <v>100620.2</v>
      </c>
      <c r="I131" s="25">
        <f t="shared" si="57"/>
        <v>1700000</v>
      </c>
      <c r="J131" s="26">
        <f t="shared" si="57"/>
        <v>100620.2</v>
      </c>
    </row>
    <row r="132" spans="1:10" ht="25.5">
      <c r="A132" s="6" t="s">
        <v>397</v>
      </c>
      <c r="B132" s="7" t="s">
        <v>172</v>
      </c>
      <c r="C132" s="8">
        <v>0</v>
      </c>
      <c r="D132" s="8">
        <v>0</v>
      </c>
      <c r="E132" s="8">
        <v>0</v>
      </c>
      <c r="F132" s="8">
        <v>0</v>
      </c>
      <c r="G132" s="8">
        <f>G133</f>
        <v>3724480.65</v>
      </c>
      <c r="H132" s="8">
        <f>H133</f>
        <v>479621.17</v>
      </c>
      <c r="I132" s="8">
        <f t="shared" si="57"/>
        <v>3724480.65</v>
      </c>
      <c r="J132" s="9">
        <f t="shared" si="57"/>
        <v>479621.17</v>
      </c>
    </row>
    <row r="133" spans="1:10" outlineLevel="1">
      <c r="A133" s="10" t="s">
        <v>173</v>
      </c>
      <c r="B133" s="11" t="s">
        <v>540</v>
      </c>
      <c r="C133" s="12">
        <v>0</v>
      </c>
      <c r="D133" s="12">
        <v>0</v>
      </c>
      <c r="E133" s="12">
        <v>0</v>
      </c>
      <c r="F133" s="12">
        <v>0</v>
      </c>
      <c r="G133" s="12">
        <v>3724480.65</v>
      </c>
      <c r="H133" s="12">
        <v>479621.17</v>
      </c>
      <c r="I133" s="25">
        <f t="shared" si="57"/>
        <v>3724480.65</v>
      </c>
      <c r="J133" s="26">
        <f t="shared" si="57"/>
        <v>479621.17</v>
      </c>
    </row>
    <row r="134" spans="1:10" ht="30">
      <c r="A134" s="3" t="s">
        <v>398</v>
      </c>
      <c r="B134" s="4" t="s">
        <v>174</v>
      </c>
      <c r="C134" s="5">
        <f>C135+C138+C140</f>
        <v>0</v>
      </c>
      <c r="D134" s="5">
        <f t="shared" ref="D134:J134" si="58">D135+D138+D140</f>
        <v>0</v>
      </c>
      <c r="E134" s="5">
        <f t="shared" si="58"/>
        <v>4726700</v>
      </c>
      <c r="F134" s="5">
        <f t="shared" si="58"/>
        <v>0</v>
      </c>
      <c r="G134" s="5">
        <f t="shared" si="58"/>
        <v>73124300</v>
      </c>
      <c r="H134" s="5">
        <f t="shared" si="58"/>
        <v>16957322.399999999</v>
      </c>
      <c r="I134" s="5">
        <f t="shared" si="58"/>
        <v>77851000</v>
      </c>
      <c r="J134" s="5">
        <f t="shared" si="58"/>
        <v>16957322.399999999</v>
      </c>
    </row>
    <row r="135" spans="1:10" ht="25.5">
      <c r="A135" s="6" t="s">
        <v>399</v>
      </c>
      <c r="B135" s="7" t="s">
        <v>175</v>
      </c>
      <c r="C135" s="8">
        <f>C136+C137</f>
        <v>0</v>
      </c>
      <c r="D135" s="8">
        <f t="shared" ref="D135:H135" si="59">D136+D137</f>
        <v>0</v>
      </c>
      <c r="E135" s="8">
        <f t="shared" si="59"/>
        <v>4726700</v>
      </c>
      <c r="F135" s="8">
        <f t="shared" si="59"/>
        <v>0</v>
      </c>
      <c r="G135" s="8">
        <f t="shared" si="59"/>
        <v>2915800</v>
      </c>
      <c r="H135" s="8">
        <f t="shared" si="59"/>
        <v>0</v>
      </c>
      <c r="I135" s="8">
        <f t="shared" ref="I135:J137" si="60">C135+E135+G135</f>
        <v>7642500</v>
      </c>
      <c r="J135" s="8">
        <f t="shared" si="60"/>
        <v>0</v>
      </c>
    </row>
    <row r="136" spans="1:10" outlineLevel="1">
      <c r="A136" s="10" t="s">
        <v>176</v>
      </c>
      <c r="B136" s="11" t="s">
        <v>177</v>
      </c>
      <c r="C136" s="12">
        <v>0</v>
      </c>
      <c r="D136" s="12">
        <v>0</v>
      </c>
      <c r="E136" s="58">
        <v>0</v>
      </c>
      <c r="F136" s="58">
        <v>0</v>
      </c>
      <c r="G136" s="48">
        <v>2560000</v>
      </c>
      <c r="H136" s="48">
        <v>0</v>
      </c>
      <c r="I136" s="25">
        <f t="shared" si="60"/>
        <v>2560000</v>
      </c>
      <c r="J136" s="25">
        <f t="shared" si="60"/>
        <v>0</v>
      </c>
    </row>
    <row r="137" spans="1:10" ht="25.5" outlineLevel="1">
      <c r="A137" s="10" t="s">
        <v>178</v>
      </c>
      <c r="B137" s="11" t="s">
        <v>179</v>
      </c>
      <c r="C137" s="12">
        <v>0</v>
      </c>
      <c r="D137" s="12">
        <v>0</v>
      </c>
      <c r="E137" s="57">
        <v>4726700</v>
      </c>
      <c r="F137" s="48">
        <v>0</v>
      </c>
      <c r="G137" s="48">
        <v>355800</v>
      </c>
      <c r="H137" s="48">
        <v>0</v>
      </c>
      <c r="I137" s="25">
        <f t="shared" si="60"/>
        <v>5082500</v>
      </c>
      <c r="J137" s="25">
        <f t="shared" si="60"/>
        <v>0</v>
      </c>
    </row>
    <row r="138" spans="1:10" ht="25.5">
      <c r="A138" s="6" t="s">
        <v>400</v>
      </c>
      <c r="B138" s="7" t="s">
        <v>180</v>
      </c>
      <c r="C138" s="8">
        <v>0</v>
      </c>
      <c r="D138" s="8">
        <v>0</v>
      </c>
      <c r="E138" s="8">
        <v>0</v>
      </c>
      <c r="F138" s="8">
        <v>0</v>
      </c>
      <c r="G138" s="8">
        <f>G139</f>
        <v>68708500</v>
      </c>
      <c r="H138" s="8">
        <f>H139</f>
        <v>16429411</v>
      </c>
      <c r="I138" s="8">
        <f t="shared" ref="I138:I141" si="61">C138+E138+G138</f>
        <v>68708500</v>
      </c>
      <c r="J138" s="8">
        <f t="shared" ref="J138:J147" si="62">D138+F138+H138</f>
        <v>16429411</v>
      </c>
    </row>
    <row r="139" spans="1:10" outlineLevel="1">
      <c r="A139" s="10" t="s">
        <v>181</v>
      </c>
      <c r="B139" s="11" t="s">
        <v>182</v>
      </c>
      <c r="C139" s="12">
        <v>0</v>
      </c>
      <c r="D139" s="12">
        <v>0</v>
      </c>
      <c r="E139" s="12">
        <v>0</v>
      </c>
      <c r="F139" s="12">
        <v>0</v>
      </c>
      <c r="G139" s="12">
        <v>68708500</v>
      </c>
      <c r="H139" s="12">
        <v>16429411</v>
      </c>
      <c r="I139" s="34">
        <f t="shared" si="61"/>
        <v>68708500</v>
      </c>
      <c r="J139" s="34">
        <f t="shared" si="62"/>
        <v>16429411</v>
      </c>
    </row>
    <row r="140" spans="1:10" ht="25.5">
      <c r="A140" s="6" t="s">
        <v>401</v>
      </c>
      <c r="B140" s="7" t="s">
        <v>183</v>
      </c>
      <c r="C140" s="8">
        <v>0</v>
      </c>
      <c r="D140" s="8">
        <v>0</v>
      </c>
      <c r="E140" s="8">
        <v>0</v>
      </c>
      <c r="F140" s="8">
        <v>0</v>
      </c>
      <c r="G140" s="8">
        <f>G141</f>
        <v>1500000</v>
      </c>
      <c r="H140" s="8">
        <f>H141</f>
        <v>527911.4</v>
      </c>
      <c r="I140" s="8">
        <f t="shared" si="61"/>
        <v>1500000</v>
      </c>
      <c r="J140" s="8">
        <f t="shared" si="62"/>
        <v>527911.4</v>
      </c>
    </row>
    <row r="141" spans="1:10" outlineLevel="1">
      <c r="A141" s="10" t="s">
        <v>184</v>
      </c>
      <c r="B141" s="11" t="s">
        <v>185</v>
      </c>
      <c r="C141" s="12">
        <v>0</v>
      </c>
      <c r="D141" s="12">
        <v>0</v>
      </c>
      <c r="E141" s="12">
        <v>0</v>
      </c>
      <c r="F141" s="12">
        <v>0</v>
      </c>
      <c r="G141" s="12">
        <v>1500000</v>
      </c>
      <c r="H141" s="12">
        <v>527911.4</v>
      </c>
      <c r="I141" s="34">
        <f t="shared" si="61"/>
        <v>1500000</v>
      </c>
      <c r="J141" s="34">
        <f t="shared" si="62"/>
        <v>527911.4</v>
      </c>
    </row>
    <row r="142" spans="1:10">
      <c r="A142" s="3" t="s">
        <v>402</v>
      </c>
      <c r="B142" s="4" t="s">
        <v>186</v>
      </c>
      <c r="C142" s="5">
        <f>C143+C146</f>
        <v>0</v>
      </c>
      <c r="D142" s="5">
        <f t="shared" ref="D142:H142" si="63">D143+D146</f>
        <v>0</v>
      </c>
      <c r="E142" s="5">
        <f t="shared" si="63"/>
        <v>616400</v>
      </c>
      <c r="F142" s="5">
        <f t="shared" si="63"/>
        <v>112110.74</v>
      </c>
      <c r="G142" s="5">
        <f t="shared" si="63"/>
        <v>1804955.26</v>
      </c>
      <c r="H142" s="5">
        <f t="shared" si="63"/>
        <v>324809.15000000002</v>
      </c>
      <c r="I142" s="5">
        <f t="shared" ref="I142:J145" si="64">C142+E142+G142</f>
        <v>2421355.2599999998</v>
      </c>
      <c r="J142" s="5">
        <f t="shared" si="64"/>
        <v>436919.89</v>
      </c>
    </row>
    <row r="143" spans="1:10" ht="25.5">
      <c r="A143" s="6" t="s">
        <v>403</v>
      </c>
      <c r="B143" s="7" t="s">
        <v>187</v>
      </c>
      <c r="C143" s="8">
        <v>0</v>
      </c>
      <c r="D143" s="8">
        <v>0</v>
      </c>
      <c r="E143" s="8">
        <v>0</v>
      </c>
      <c r="F143" s="8">
        <v>0</v>
      </c>
      <c r="G143" s="8">
        <f>G144+G145</f>
        <v>1804955.26</v>
      </c>
      <c r="H143" s="8">
        <f>H144+H145</f>
        <v>324809.15000000002</v>
      </c>
      <c r="I143" s="40">
        <f t="shared" si="64"/>
        <v>1804955.26</v>
      </c>
      <c r="J143" s="40">
        <f t="shared" si="64"/>
        <v>324809.15000000002</v>
      </c>
    </row>
    <row r="144" spans="1:10" ht="25.5" outlineLevel="1">
      <c r="A144" s="10" t="s">
        <v>190</v>
      </c>
      <c r="B144" s="11" t="s">
        <v>191</v>
      </c>
      <c r="C144" s="12">
        <v>0</v>
      </c>
      <c r="D144" s="12">
        <v>0</v>
      </c>
      <c r="E144" s="12">
        <v>0</v>
      </c>
      <c r="F144" s="12">
        <v>0</v>
      </c>
      <c r="G144" s="48">
        <v>600000</v>
      </c>
      <c r="H144" s="48">
        <v>203501.21</v>
      </c>
      <c r="I144" s="25">
        <f t="shared" si="64"/>
        <v>600000</v>
      </c>
      <c r="J144" s="25">
        <f t="shared" si="64"/>
        <v>203501.21</v>
      </c>
    </row>
    <row r="145" spans="1:10" ht="25.5" outlineLevel="1">
      <c r="A145" s="10" t="s">
        <v>188</v>
      </c>
      <c r="B145" s="11" t="s">
        <v>189</v>
      </c>
      <c r="C145" s="12">
        <v>0</v>
      </c>
      <c r="D145" s="12">
        <v>0</v>
      </c>
      <c r="E145" s="12">
        <v>0</v>
      </c>
      <c r="F145" s="12">
        <v>0</v>
      </c>
      <c r="G145" s="54">
        <v>1204955.26</v>
      </c>
      <c r="H145" s="54">
        <v>121307.94</v>
      </c>
      <c r="I145" s="25">
        <f t="shared" si="64"/>
        <v>1204955.26</v>
      </c>
      <c r="J145" s="25">
        <f t="shared" si="64"/>
        <v>121307.94</v>
      </c>
    </row>
    <row r="146" spans="1:10">
      <c r="A146" s="6" t="s">
        <v>404</v>
      </c>
      <c r="B146" s="7" t="s">
        <v>192</v>
      </c>
      <c r="C146" s="8">
        <v>0</v>
      </c>
      <c r="D146" s="8">
        <v>0</v>
      </c>
      <c r="E146" s="8">
        <f>E147</f>
        <v>616400</v>
      </c>
      <c r="F146" s="8">
        <f>F147</f>
        <v>112110.74</v>
      </c>
      <c r="G146" s="8">
        <v>0</v>
      </c>
      <c r="H146" s="8">
        <v>0</v>
      </c>
      <c r="I146" s="8">
        <v>571500</v>
      </c>
      <c r="J146" s="8">
        <f t="shared" si="62"/>
        <v>112110.74</v>
      </c>
    </row>
    <row r="147" spans="1:10" outlineLevel="1">
      <c r="A147" s="10" t="s">
        <v>193</v>
      </c>
      <c r="B147" s="11" t="s">
        <v>194</v>
      </c>
      <c r="C147" s="12">
        <v>0</v>
      </c>
      <c r="D147" s="12">
        <v>0</v>
      </c>
      <c r="E147" s="12">
        <v>616400</v>
      </c>
      <c r="F147" s="12">
        <v>112110.74</v>
      </c>
      <c r="G147" s="12">
        <v>0</v>
      </c>
      <c r="H147" s="12">
        <v>0</v>
      </c>
      <c r="I147" s="12">
        <v>571500</v>
      </c>
      <c r="J147" s="34">
        <f t="shared" si="62"/>
        <v>112110.74</v>
      </c>
    </row>
    <row r="148" spans="1:10">
      <c r="A148" s="3" t="s">
        <v>405</v>
      </c>
      <c r="B148" s="4" t="s">
        <v>195</v>
      </c>
      <c r="C148" s="5">
        <f t="shared" ref="C148:J148" si="65">C149+C153+C158+C165+C169+C171+C176+C179+C187</f>
        <v>69998500</v>
      </c>
      <c r="D148" s="5">
        <f t="shared" si="65"/>
        <v>20843249.890000001</v>
      </c>
      <c r="E148" s="5">
        <f t="shared" si="65"/>
        <v>706141362.93000007</v>
      </c>
      <c r="F148" s="5">
        <f t="shared" si="65"/>
        <v>144864930.87999997</v>
      </c>
      <c r="G148" s="5">
        <f t="shared" si="65"/>
        <v>185867613.56</v>
      </c>
      <c r="H148" s="5">
        <f t="shared" si="65"/>
        <v>48384283.960000001</v>
      </c>
      <c r="I148" s="5">
        <f t="shared" si="65"/>
        <v>962007476.49000013</v>
      </c>
      <c r="J148" s="5">
        <f t="shared" si="65"/>
        <v>214092464.72999999</v>
      </c>
    </row>
    <row r="149" spans="1:10" ht="25.5">
      <c r="A149" s="6" t="s">
        <v>437</v>
      </c>
      <c r="B149" s="7" t="s">
        <v>196</v>
      </c>
      <c r="C149" s="8">
        <f t="shared" ref="C149:H149" si="66">C150+C151+C152</f>
        <v>48290900</v>
      </c>
      <c r="D149" s="8">
        <f t="shared" si="66"/>
        <v>11933250</v>
      </c>
      <c r="E149" s="8">
        <f t="shared" si="66"/>
        <v>33158.589999999997</v>
      </c>
      <c r="F149" s="8">
        <f t="shared" si="66"/>
        <v>8289.69</v>
      </c>
      <c r="G149" s="8">
        <f t="shared" si="66"/>
        <v>0</v>
      </c>
      <c r="H149" s="8">
        <f t="shared" si="66"/>
        <v>0</v>
      </c>
      <c r="I149" s="8">
        <f>C149+E149+G149</f>
        <v>48324058.590000004</v>
      </c>
      <c r="J149" s="8">
        <f>D149+F149+H149</f>
        <v>11941539.689999999</v>
      </c>
    </row>
    <row r="150" spans="1:10" ht="89.25" outlineLevel="1">
      <c r="A150" s="10" t="s">
        <v>197</v>
      </c>
      <c r="B150" s="11" t="s">
        <v>198</v>
      </c>
      <c r="C150" s="57">
        <v>1573500</v>
      </c>
      <c r="D150" s="57">
        <v>371070</v>
      </c>
      <c r="E150" s="58">
        <v>0</v>
      </c>
      <c r="F150" s="58">
        <v>0</v>
      </c>
      <c r="G150" s="12">
        <v>0</v>
      </c>
      <c r="H150" s="12">
        <v>0</v>
      </c>
      <c r="I150" s="25">
        <f t="shared" ref="I150:I152" si="67">C150+E150+G150</f>
        <v>1573500</v>
      </c>
      <c r="J150" s="25">
        <f t="shared" ref="J150:J152" si="68">D150+F150+H150</f>
        <v>371070</v>
      </c>
    </row>
    <row r="151" spans="1:10" ht="38.25" outlineLevel="1">
      <c r="A151" s="10" t="s">
        <v>199</v>
      </c>
      <c r="B151" s="11" t="s">
        <v>200</v>
      </c>
      <c r="C151" s="57">
        <v>3282700</v>
      </c>
      <c r="D151" s="57">
        <v>820680</v>
      </c>
      <c r="E151" s="57">
        <v>33158.589999999997</v>
      </c>
      <c r="F151" s="57">
        <v>8289.69</v>
      </c>
      <c r="G151" s="12">
        <v>0</v>
      </c>
      <c r="H151" s="12">
        <v>0</v>
      </c>
      <c r="I151" s="25">
        <f t="shared" si="67"/>
        <v>3315858.59</v>
      </c>
      <c r="J151" s="25">
        <f t="shared" si="68"/>
        <v>828969.69</v>
      </c>
    </row>
    <row r="152" spans="1:10" ht="76.5" outlineLevel="1">
      <c r="A152" s="10" t="s">
        <v>224</v>
      </c>
      <c r="B152" s="11" t="s">
        <v>518</v>
      </c>
      <c r="C152" s="57">
        <v>43434700</v>
      </c>
      <c r="D152" s="57">
        <v>10741500</v>
      </c>
      <c r="E152" s="57">
        <v>0</v>
      </c>
      <c r="F152" s="57">
        <v>0</v>
      </c>
      <c r="G152" s="12">
        <v>0</v>
      </c>
      <c r="H152" s="12">
        <v>0</v>
      </c>
      <c r="I152" s="25">
        <f t="shared" si="67"/>
        <v>43434700</v>
      </c>
      <c r="J152" s="25">
        <f t="shared" si="68"/>
        <v>10741500</v>
      </c>
    </row>
    <row r="153" spans="1:10" ht="25.5">
      <c r="A153" s="6" t="s">
        <v>406</v>
      </c>
      <c r="B153" s="7" t="s">
        <v>201</v>
      </c>
      <c r="C153" s="8">
        <f>C154+C155</f>
        <v>0</v>
      </c>
      <c r="D153" s="8">
        <f t="shared" ref="D153" si="69">D154+D155</f>
        <v>0</v>
      </c>
      <c r="E153" s="8">
        <f>E154+E155+E157</f>
        <v>12631370</v>
      </c>
      <c r="F153" s="8">
        <f>F154+F155+F157</f>
        <v>2978566.76</v>
      </c>
      <c r="G153" s="8">
        <f>G154+G155+G157+G156</f>
        <v>6324453.6400000006</v>
      </c>
      <c r="H153" s="8">
        <f>H154+H155+H157+H156</f>
        <v>1608248.56</v>
      </c>
      <c r="I153" s="8">
        <f t="shared" ref="I153:J153" si="70">C153+E153+G153</f>
        <v>18955823.640000001</v>
      </c>
      <c r="J153" s="8">
        <f t="shared" si="70"/>
        <v>4586815.32</v>
      </c>
    </row>
    <row r="154" spans="1:10" ht="25.5" outlineLevel="1">
      <c r="A154" s="10" t="s">
        <v>202</v>
      </c>
      <c r="B154" s="11" t="s">
        <v>203</v>
      </c>
      <c r="C154" s="12">
        <v>0</v>
      </c>
      <c r="D154" s="12">
        <v>0</v>
      </c>
      <c r="E154" s="12">
        <v>0</v>
      </c>
      <c r="F154" s="12">
        <v>0</v>
      </c>
      <c r="G154" s="12">
        <v>5239685.3600000003</v>
      </c>
      <c r="H154" s="12">
        <v>1384055.36</v>
      </c>
      <c r="I154" s="12">
        <f t="shared" ref="I154:J157" si="71">C154+E154+G154</f>
        <v>5239685.3600000003</v>
      </c>
      <c r="J154" s="13">
        <f t="shared" si="71"/>
        <v>1384055.36</v>
      </c>
    </row>
    <row r="155" spans="1:10" ht="38.25" outlineLevel="1">
      <c r="A155" s="10" t="s">
        <v>204</v>
      </c>
      <c r="B155" s="11" t="s">
        <v>205</v>
      </c>
      <c r="C155" s="12">
        <v>0</v>
      </c>
      <c r="D155" s="12">
        <v>0</v>
      </c>
      <c r="E155" s="48">
        <v>0</v>
      </c>
      <c r="F155" s="48">
        <v>0</v>
      </c>
      <c r="G155" s="48">
        <v>0</v>
      </c>
      <c r="H155" s="48">
        <v>0</v>
      </c>
      <c r="I155" s="12">
        <f t="shared" si="71"/>
        <v>0</v>
      </c>
      <c r="J155" s="13">
        <f t="shared" si="71"/>
        <v>0</v>
      </c>
    </row>
    <row r="156" spans="1:10" ht="38.25" outlineLevel="1">
      <c r="A156" s="10" t="s">
        <v>482</v>
      </c>
      <c r="B156" s="11" t="s">
        <v>519</v>
      </c>
      <c r="C156" s="12">
        <v>0</v>
      </c>
      <c r="D156" s="12">
        <v>0</v>
      </c>
      <c r="E156" s="48">
        <v>0</v>
      </c>
      <c r="F156" s="48">
        <v>0</v>
      </c>
      <c r="G156" s="57">
        <v>134020</v>
      </c>
      <c r="H156" s="48">
        <v>0</v>
      </c>
      <c r="I156" s="12">
        <f t="shared" si="71"/>
        <v>134020</v>
      </c>
      <c r="J156" s="13">
        <f t="shared" si="71"/>
        <v>0</v>
      </c>
    </row>
    <row r="157" spans="1:10" ht="38.25" outlineLevel="1">
      <c r="A157" s="10" t="s">
        <v>482</v>
      </c>
      <c r="B157" s="11" t="s">
        <v>481</v>
      </c>
      <c r="C157" s="12">
        <v>0</v>
      </c>
      <c r="D157" s="12">
        <v>0</v>
      </c>
      <c r="E157" s="48">
        <v>12631370</v>
      </c>
      <c r="F157" s="57">
        <v>2978566.76</v>
      </c>
      <c r="G157" s="48">
        <v>950748.28</v>
      </c>
      <c r="H157" s="57">
        <v>224193.2</v>
      </c>
      <c r="I157" s="12">
        <f t="shared" si="71"/>
        <v>13582118.279999999</v>
      </c>
      <c r="J157" s="13">
        <f t="shared" si="71"/>
        <v>3202759.96</v>
      </c>
    </row>
    <row r="158" spans="1:10" ht="25.5">
      <c r="A158" s="6" t="s">
        <v>407</v>
      </c>
      <c r="B158" s="7" t="s">
        <v>206</v>
      </c>
      <c r="C158" s="8">
        <f>C159+C160+C161+C162+C163+C164</f>
        <v>0</v>
      </c>
      <c r="D158" s="8">
        <f t="shared" ref="D158:H158" si="72">D159+D160+D161+D162+D163+D164</f>
        <v>0</v>
      </c>
      <c r="E158" s="8">
        <f t="shared" si="72"/>
        <v>7571900</v>
      </c>
      <c r="F158" s="8">
        <f t="shared" si="72"/>
        <v>0</v>
      </c>
      <c r="G158" s="8">
        <f t="shared" si="72"/>
        <v>158413937.60000002</v>
      </c>
      <c r="H158" s="8">
        <f t="shared" si="72"/>
        <v>43037900.5</v>
      </c>
      <c r="I158" s="8">
        <f t="shared" ref="I158:I164" si="73">C158+E158+G158</f>
        <v>165985837.60000002</v>
      </c>
      <c r="J158" s="8">
        <f>H158+F158+D158</f>
        <v>43037900.5</v>
      </c>
    </row>
    <row r="159" spans="1:10" outlineLevel="1">
      <c r="A159" s="10" t="s">
        <v>207</v>
      </c>
      <c r="B159" s="11" t="s">
        <v>520</v>
      </c>
      <c r="C159" s="12">
        <v>0</v>
      </c>
      <c r="D159" s="12">
        <v>0</v>
      </c>
      <c r="E159" s="58">
        <v>0</v>
      </c>
      <c r="F159" s="58">
        <v>0</v>
      </c>
      <c r="G159" s="57">
        <v>4747567.58</v>
      </c>
      <c r="H159" s="57">
        <v>500000</v>
      </c>
      <c r="I159" s="12">
        <f t="shared" si="73"/>
        <v>4747567.58</v>
      </c>
      <c r="J159" s="13">
        <f t="shared" ref="J159:J164" si="74">D159+F159+H159</f>
        <v>500000</v>
      </c>
    </row>
    <row r="160" spans="1:10" ht="25.5" outlineLevel="1">
      <c r="A160" s="10" t="s">
        <v>210</v>
      </c>
      <c r="B160" s="11" t="s">
        <v>211</v>
      </c>
      <c r="C160" s="12">
        <v>0</v>
      </c>
      <c r="D160" s="12">
        <v>0</v>
      </c>
      <c r="E160" s="58">
        <v>0</v>
      </c>
      <c r="F160" s="58">
        <v>0</v>
      </c>
      <c r="G160" s="57">
        <v>69954120</v>
      </c>
      <c r="H160" s="57">
        <v>22364931</v>
      </c>
      <c r="I160" s="12">
        <f t="shared" si="73"/>
        <v>69954120</v>
      </c>
      <c r="J160" s="13">
        <f t="shared" si="74"/>
        <v>22364931</v>
      </c>
    </row>
    <row r="161" spans="1:10" ht="25.5" outlineLevel="1">
      <c r="A161" s="10" t="s">
        <v>212</v>
      </c>
      <c r="B161" s="11" t="s">
        <v>213</v>
      </c>
      <c r="C161" s="12">
        <v>0</v>
      </c>
      <c r="D161" s="12">
        <v>0</v>
      </c>
      <c r="E161" s="58">
        <v>0</v>
      </c>
      <c r="F161" s="58">
        <v>0</v>
      </c>
      <c r="G161" s="57">
        <v>46676572.039999999</v>
      </c>
      <c r="H161" s="57">
        <v>8997433.6999999993</v>
      </c>
      <c r="I161" s="12">
        <f t="shared" si="73"/>
        <v>46676572.039999999</v>
      </c>
      <c r="J161" s="13">
        <f t="shared" si="74"/>
        <v>8997433.6999999993</v>
      </c>
    </row>
    <row r="162" spans="1:10" ht="25.5" outlineLevel="1">
      <c r="A162" s="10" t="s">
        <v>208</v>
      </c>
      <c r="B162" s="11" t="s">
        <v>209</v>
      </c>
      <c r="C162" s="12">
        <v>0</v>
      </c>
      <c r="D162" s="12">
        <v>0</v>
      </c>
      <c r="E162" s="58">
        <v>0</v>
      </c>
      <c r="F162" s="58">
        <v>0</v>
      </c>
      <c r="G162" s="58">
        <v>25483750.02</v>
      </c>
      <c r="H162" s="58">
        <v>10167473</v>
      </c>
      <c r="I162" s="12">
        <f t="shared" si="73"/>
        <v>25483750.02</v>
      </c>
      <c r="J162" s="13">
        <f t="shared" si="74"/>
        <v>10167473</v>
      </c>
    </row>
    <row r="163" spans="1:10" outlineLevel="1">
      <c r="A163" s="10" t="s">
        <v>216</v>
      </c>
      <c r="B163" s="11" t="s">
        <v>217</v>
      </c>
      <c r="C163" s="12">
        <v>0</v>
      </c>
      <c r="D163" s="12">
        <v>0</v>
      </c>
      <c r="E163" s="62">
        <v>0</v>
      </c>
      <c r="F163" s="62">
        <v>0</v>
      </c>
      <c r="G163" s="62">
        <v>10982000</v>
      </c>
      <c r="H163" s="57">
        <v>1008062.8</v>
      </c>
      <c r="I163" s="12">
        <f t="shared" si="73"/>
        <v>10982000</v>
      </c>
      <c r="J163" s="13">
        <f t="shared" si="74"/>
        <v>1008062.8</v>
      </c>
    </row>
    <row r="164" spans="1:10" ht="63.75" outlineLevel="1">
      <c r="A164" s="10" t="s">
        <v>214</v>
      </c>
      <c r="B164" s="11" t="s">
        <v>215</v>
      </c>
      <c r="C164" s="12">
        <v>0</v>
      </c>
      <c r="D164" s="12">
        <v>0</v>
      </c>
      <c r="E164" s="57">
        <v>7571900</v>
      </c>
      <c r="F164" s="53">
        <v>0</v>
      </c>
      <c r="G164" s="57">
        <v>569927.96</v>
      </c>
      <c r="H164" s="53">
        <v>0</v>
      </c>
      <c r="I164" s="12">
        <f t="shared" si="73"/>
        <v>8141827.96</v>
      </c>
      <c r="J164" s="13">
        <f t="shared" si="74"/>
        <v>0</v>
      </c>
    </row>
    <row r="165" spans="1:10" ht="51">
      <c r="A165" s="6" t="s">
        <v>408</v>
      </c>
      <c r="B165" s="7" t="s">
        <v>218</v>
      </c>
      <c r="C165" s="8">
        <f t="shared" ref="C165:J165" si="75">C166+C167+C168</f>
        <v>0</v>
      </c>
      <c r="D165" s="8">
        <f t="shared" si="75"/>
        <v>0</v>
      </c>
      <c r="E165" s="8">
        <f t="shared" si="75"/>
        <v>670282300</v>
      </c>
      <c r="F165" s="8">
        <f t="shared" si="75"/>
        <v>139042800</v>
      </c>
      <c r="G165" s="8">
        <f t="shared" si="75"/>
        <v>1074100</v>
      </c>
      <c r="H165" s="8">
        <f t="shared" si="75"/>
        <v>280000</v>
      </c>
      <c r="I165" s="8">
        <f t="shared" si="75"/>
        <v>671356400</v>
      </c>
      <c r="J165" s="8">
        <f t="shared" si="75"/>
        <v>139322800</v>
      </c>
    </row>
    <row r="166" spans="1:10" ht="38.25" outlineLevel="1">
      <c r="A166" s="10" t="s">
        <v>219</v>
      </c>
      <c r="B166" s="11" t="s">
        <v>220</v>
      </c>
      <c r="C166" s="12">
        <v>0</v>
      </c>
      <c r="D166" s="12">
        <v>0</v>
      </c>
      <c r="E166" s="12">
        <v>198729900</v>
      </c>
      <c r="F166" s="12">
        <v>39114300</v>
      </c>
      <c r="G166" s="12">
        <v>0</v>
      </c>
      <c r="H166" s="12">
        <v>0</v>
      </c>
      <c r="I166" s="12">
        <f t="shared" ref="I166:J168" si="76">C166+E166+G166</f>
        <v>198729900</v>
      </c>
      <c r="J166" s="13">
        <f t="shared" si="76"/>
        <v>39114300</v>
      </c>
    </row>
    <row r="167" spans="1:10" ht="63.75" outlineLevel="1">
      <c r="A167" s="10" t="s">
        <v>221</v>
      </c>
      <c r="B167" s="11" t="s">
        <v>222</v>
      </c>
      <c r="C167" s="12">
        <v>0</v>
      </c>
      <c r="D167" s="12">
        <v>0</v>
      </c>
      <c r="E167" s="57">
        <v>457915700</v>
      </c>
      <c r="F167" s="57">
        <v>96208500</v>
      </c>
      <c r="G167" s="58">
        <v>0</v>
      </c>
      <c r="H167" s="58">
        <v>0</v>
      </c>
      <c r="I167" s="12">
        <f t="shared" si="76"/>
        <v>457915700</v>
      </c>
      <c r="J167" s="13">
        <f t="shared" si="76"/>
        <v>96208500</v>
      </c>
    </row>
    <row r="168" spans="1:10" ht="25.5" outlineLevel="1">
      <c r="A168" s="10" t="s">
        <v>522</v>
      </c>
      <c r="B168" s="11" t="s">
        <v>521</v>
      </c>
      <c r="C168" s="12">
        <v>0</v>
      </c>
      <c r="D168" s="12">
        <v>0</v>
      </c>
      <c r="E168" s="57">
        <v>13636700</v>
      </c>
      <c r="F168" s="57">
        <v>3720000</v>
      </c>
      <c r="G168" s="57">
        <v>1074100</v>
      </c>
      <c r="H168" s="57">
        <v>280000</v>
      </c>
      <c r="I168" s="12">
        <f t="shared" si="76"/>
        <v>14710800</v>
      </c>
      <c r="J168" s="13">
        <f t="shared" si="76"/>
        <v>4000000</v>
      </c>
    </row>
    <row r="169" spans="1:10" ht="25.5">
      <c r="A169" s="6" t="s">
        <v>409</v>
      </c>
      <c r="B169" s="7" t="s">
        <v>223</v>
      </c>
      <c r="C169" s="8">
        <f>C170</f>
        <v>0</v>
      </c>
      <c r="D169" s="8">
        <f>D170</f>
        <v>0</v>
      </c>
      <c r="E169" s="8">
        <v>0</v>
      </c>
      <c r="F169" s="8">
        <v>0</v>
      </c>
      <c r="G169" s="8">
        <v>0</v>
      </c>
      <c r="H169" s="8">
        <v>0</v>
      </c>
      <c r="I169" s="36">
        <f t="shared" ref="I169:I175" si="77">C169+E169+G169</f>
        <v>0</v>
      </c>
      <c r="J169" s="37">
        <f t="shared" ref="J169:J175" si="78">D169+F169+H169</f>
        <v>0</v>
      </c>
    </row>
    <row r="170" spans="1:10" ht="76.5" outlineLevel="1">
      <c r="A170" s="10" t="s">
        <v>224</v>
      </c>
      <c r="B170" s="11" t="s">
        <v>225</v>
      </c>
      <c r="C170" s="48">
        <v>0</v>
      </c>
      <c r="D170" s="48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f t="shared" si="77"/>
        <v>0</v>
      </c>
      <c r="J170" s="13">
        <f t="shared" si="78"/>
        <v>0</v>
      </c>
    </row>
    <row r="171" spans="1:10" ht="25.5">
      <c r="A171" s="6" t="s">
        <v>410</v>
      </c>
      <c r="B171" s="7" t="s">
        <v>226</v>
      </c>
      <c r="C171" s="8">
        <f>C172+C173+C174+C175</f>
        <v>0</v>
      </c>
      <c r="D171" s="8">
        <f t="shared" ref="D171:H171" si="79">D172+D173+D174+D175</f>
        <v>0</v>
      </c>
      <c r="E171" s="8">
        <f t="shared" si="79"/>
        <v>4747000</v>
      </c>
      <c r="F171" s="8">
        <f t="shared" si="79"/>
        <v>1215000</v>
      </c>
      <c r="G171" s="8">
        <f t="shared" si="79"/>
        <v>440000</v>
      </c>
      <c r="H171" s="8">
        <f t="shared" si="79"/>
        <v>168000</v>
      </c>
      <c r="I171" s="36">
        <f t="shared" si="77"/>
        <v>5187000</v>
      </c>
      <c r="J171" s="37">
        <f t="shared" si="78"/>
        <v>1383000</v>
      </c>
    </row>
    <row r="172" spans="1:10" ht="25.5">
      <c r="A172" s="42" t="s">
        <v>488</v>
      </c>
      <c r="B172" s="41" t="s">
        <v>483</v>
      </c>
      <c r="C172" s="34">
        <v>0</v>
      </c>
      <c r="D172" s="34">
        <v>0</v>
      </c>
      <c r="E172" s="25">
        <v>0</v>
      </c>
      <c r="F172" s="25">
        <v>0</v>
      </c>
      <c r="G172" s="25">
        <v>0</v>
      </c>
      <c r="H172" s="25">
        <v>0</v>
      </c>
      <c r="I172" s="12">
        <f t="shared" si="77"/>
        <v>0</v>
      </c>
      <c r="J172" s="13">
        <f t="shared" si="78"/>
        <v>0</v>
      </c>
    </row>
    <row r="173" spans="1:10" ht="102" outlineLevel="1">
      <c r="A173" s="10" t="s">
        <v>228</v>
      </c>
      <c r="B173" s="11" t="s">
        <v>229</v>
      </c>
      <c r="C173" s="12">
        <v>0</v>
      </c>
      <c r="D173" s="12">
        <v>0</v>
      </c>
      <c r="E173" s="57">
        <v>4747000</v>
      </c>
      <c r="F173" s="57">
        <v>1215000</v>
      </c>
      <c r="G173" s="58">
        <v>0</v>
      </c>
      <c r="H173" s="58">
        <v>0</v>
      </c>
      <c r="I173" s="12">
        <f t="shared" ref="I173" si="80">C173+E173+G173</f>
        <v>4747000</v>
      </c>
      <c r="J173" s="13">
        <f t="shared" ref="J173" si="81">D173+F173+H173</f>
        <v>1215000</v>
      </c>
    </row>
    <row r="174" spans="1:10" outlineLevel="1">
      <c r="A174" s="10" t="s">
        <v>118</v>
      </c>
      <c r="B174" s="11" t="s">
        <v>227</v>
      </c>
      <c r="C174" s="12">
        <v>0</v>
      </c>
      <c r="D174" s="12">
        <v>0</v>
      </c>
      <c r="E174" s="58">
        <v>0</v>
      </c>
      <c r="F174" s="58">
        <v>0</v>
      </c>
      <c r="G174" s="57">
        <v>350000</v>
      </c>
      <c r="H174" s="57">
        <v>138000</v>
      </c>
      <c r="I174" s="12">
        <f t="shared" si="77"/>
        <v>350000</v>
      </c>
      <c r="J174" s="13">
        <f t="shared" si="78"/>
        <v>138000</v>
      </c>
    </row>
    <row r="175" spans="1:10" ht="51" outlineLevel="1">
      <c r="A175" s="10" t="s">
        <v>465</v>
      </c>
      <c r="B175" s="11" t="s">
        <v>464</v>
      </c>
      <c r="C175" s="12">
        <v>0</v>
      </c>
      <c r="D175" s="12">
        <v>0</v>
      </c>
      <c r="E175" s="58">
        <v>0</v>
      </c>
      <c r="F175" s="58">
        <v>0</v>
      </c>
      <c r="G175" s="57">
        <v>90000</v>
      </c>
      <c r="H175" s="57">
        <v>30000</v>
      </c>
      <c r="I175" s="12">
        <f t="shared" si="77"/>
        <v>90000</v>
      </c>
      <c r="J175" s="13">
        <f t="shared" si="78"/>
        <v>30000</v>
      </c>
    </row>
    <row r="176" spans="1:10" ht="25.5">
      <c r="A176" s="6" t="s">
        <v>411</v>
      </c>
      <c r="B176" s="7" t="s">
        <v>230</v>
      </c>
      <c r="C176" s="8">
        <f>C177+C178</f>
        <v>0</v>
      </c>
      <c r="D176" s="8">
        <f t="shared" ref="D176:H176" si="82">D177+D178</f>
        <v>0</v>
      </c>
      <c r="E176" s="8">
        <f t="shared" si="82"/>
        <v>0</v>
      </c>
      <c r="F176" s="8">
        <f t="shared" si="82"/>
        <v>0</v>
      </c>
      <c r="G176" s="8">
        <f t="shared" si="82"/>
        <v>4700000</v>
      </c>
      <c r="H176" s="8">
        <f t="shared" si="82"/>
        <v>0</v>
      </c>
      <c r="I176" s="8">
        <f>C176+E176+G176</f>
        <v>4700000</v>
      </c>
      <c r="J176" s="8">
        <f>D176+F176+H176</f>
        <v>0</v>
      </c>
    </row>
    <row r="177" spans="1:10" outlineLevel="1">
      <c r="A177" s="10" t="s">
        <v>231</v>
      </c>
      <c r="B177" s="11" t="s">
        <v>232</v>
      </c>
      <c r="C177" s="12">
        <v>0</v>
      </c>
      <c r="D177" s="12">
        <v>0</v>
      </c>
      <c r="E177" s="12">
        <v>0</v>
      </c>
      <c r="F177" s="12">
        <v>0</v>
      </c>
      <c r="G177" s="57">
        <v>2700000</v>
      </c>
      <c r="H177" s="48">
        <v>0</v>
      </c>
      <c r="I177" s="12">
        <f>G177</f>
        <v>2700000</v>
      </c>
      <c r="J177" s="25">
        <f t="shared" ref="J177:J178" si="83">D177+F177+H177</f>
        <v>0</v>
      </c>
    </row>
    <row r="178" spans="1:10" outlineLevel="1">
      <c r="A178" s="10" t="s">
        <v>233</v>
      </c>
      <c r="B178" s="11" t="s">
        <v>234</v>
      </c>
      <c r="C178" s="12">
        <v>0</v>
      </c>
      <c r="D178" s="12">
        <v>0</v>
      </c>
      <c r="E178" s="12">
        <v>0</v>
      </c>
      <c r="F178" s="12">
        <v>0</v>
      </c>
      <c r="G178" s="57">
        <v>2000000</v>
      </c>
      <c r="H178" s="48">
        <v>0</v>
      </c>
      <c r="I178" s="12">
        <f>G178</f>
        <v>2000000</v>
      </c>
      <c r="J178" s="25">
        <f t="shared" si="83"/>
        <v>0</v>
      </c>
    </row>
    <row r="179" spans="1:10">
      <c r="A179" s="6" t="s">
        <v>412</v>
      </c>
      <c r="B179" s="7" t="s">
        <v>235</v>
      </c>
      <c r="C179" s="8">
        <f>C180+C182+C183+C184+C185+C186+C181</f>
        <v>21707600</v>
      </c>
      <c r="D179" s="8">
        <f t="shared" ref="D179:H179" si="84">D180+D182+D183+D184+D185+D186+D181</f>
        <v>8909999.8900000006</v>
      </c>
      <c r="E179" s="8">
        <f t="shared" si="84"/>
        <v>8116334.3399999999</v>
      </c>
      <c r="F179" s="8">
        <f t="shared" si="84"/>
        <v>1328722.17</v>
      </c>
      <c r="G179" s="8">
        <f t="shared" si="84"/>
        <v>9386600</v>
      </c>
      <c r="H179" s="8">
        <f t="shared" si="84"/>
        <v>2525110</v>
      </c>
      <c r="I179" s="8">
        <f t="shared" ref="I179:I191" si="85">C179+E179+G179</f>
        <v>39210534.340000004</v>
      </c>
      <c r="J179" s="8">
        <f t="shared" ref="J179:J191" si="86">D179+F179+H179</f>
        <v>12763832.060000001</v>
      </c>
    </row>
    <row r="180" spans="1:10" ht="63.75" outlineLevel="1">
      <c r="A180" s="10" t="s">
        <v>244</v>
      </c>
      <c r="B180" s="11" t="s">
        <v>245</v>
      </c>
      <c r="C180" s="12">
        <v>0</v>
      </c>
      <c r="D180" s="12">
        <v>0</v>
      </c>
      <c r="E180" s="57">
        <v>643800</v>
      </c>
      <c r="F180" s="48">
        <v>126222.06</v>
      </c>
      <c r="G180" s="59">
        <v>0</v>
      </c>
      <c r="H180" s="59">
        <v>0</v>
      </c>
      <c r="I180" s="25">
        <f t="shared" si="85"/>
        <v>643800</v>
      </c>
      <c r="J180" s="25">
        <f t="shared" si="86"/>
        <v>126222.06</v>
      </c>
    </row>
    <row r="181" spans="1:10" ht="38.25" outlineLevel="1">
      <c r="A181" s="10" t="s">
        <v>249</v>
      </c>
      <c r="B181" s="11" t="s">
        <v>523</v>
      </c>
      <c r="C181" s="12">
        <v>0</v>
      </c>
      <c r="D181" s="12">
        <v>0</v>
      </c>
      <c r="E181" s="57">
        <v>901300</v>
      </c>
      <c r="F181" s="48">
        <v>0</v>
      </c>
      <c r="G181" s="12">
        <v>0</v>
      </c>
      <c r="H181" s="12">
        <v>0</v>
      </c>
      <c r="I181" s="25">
        <f t="shared" si="85"/>
        <v>901300</v>
      </c>
      <c r="J181" s="25">
        <f t="shared" si="86"/>
        <v>0</v>
      </c>
    </row>
    <row r="182" spans="1:10" ht="102" outlineLevel="1">
      <c r="A182" s="10" t="s">
        <v>238</v>
      </c>
      <c r="B182" s="11" t="s">
        <v>239</v>
      </c>
      <c r="C182" s="12">
        <v>0</v>
      </c>
      <c r="D182" s="12">
        <v>0</v>
      </c>
      <c r="E182" s="12">
        <v>3980600</v>
      </c>
      <c r="F182" s="12">
        <v>550000</v>
      </c>
      <c r="G182" s="12">
        <v>0</v>
      </c>
      <c r="H182" s="12">
        <v>0</v>
      </c>
      <c r="I182" s="25">
        <f t="shared" si="85"/>
        <v>3980600</v>
      </c>
      <c r="J182" s="25">
        <f t="shared" si="86"/>
        <v>550000</v>
      </c>
    </row>
    <row r="183" spans="1:10" ht="25.5" outlineLevel="1">
      <c r="A183" s="10" t="s">
        <v>242</v>
      </c>
      <c r="B183" s="11" t="s">
        <v>243</v>
      </c>
      <c r="C183" s="54">
        <v>0</v>
      </c>
      <c r="D183" s="54">
        <v>0</v>
      </c>
      <c r="E183" s="54">
        <v>0</v>
      </c>
      <c r="F183" s="54">
        <v>0</v>
      </c>
      <c r="G183" s="48">
        <v>4300000</v>
      </c>
      <c r="H183" s="48">
        <v>1475000</v>
      </c>
      <c r="I183" s="25">
        <f t="shared" si="85"/>
        <v>4300000</v>
      </c>
      <c r="J183" s="25">
        <f t="shared" si="86"/>
        <v>1475000</v>
      </c>
    </row>
    <row r="184" spans="1:10" ht="51" outlineLevel="1">
      <c r="A184" s="10" t="s">
        <v>246</v>
      </c>
      <c r="B184" s="11" t="s">
        <v>247</v>
      </c>
      <c r="C184" s="12">
        <v>0</v>
      </c>
      <c r="D184" s="12">
        <v>0</v>
      </c>
      <c r="E184" s="12">
        <v>0</v>
      </c>
      <c r="F184" s="12">
        <v>0</v>
      </c>
      <c r="G184" s="54">
        <v>4150000</v>
      </c>
      <c r="H184" s="54">
        <v>802610</v>
      </c>
      <c r="I184" s="25">
        <f t="shared" si="85"/>
        <v>4150000</v>
      </c>
      <c r="J184" s="25">
        <f t="shared" si="86"/>
        <v>802610</v>
      </c>
    </row>
    <row r="185" spans="1:10" ht="38.25" outlineLevel="1">
      <c r="A185" s="10" t="s">
        <v>240</v>
      </c>
      <c r="B185" s="11" t="s">
        <v>241</v>
      </c>
      <c r="C185" s="53">
        <v>21707600</v>
      </c>
      <c r="D185" s="57">
        <v>8909999.8900000006</v>
      </c>
      <c r="E185" s="53">
        <v>109634.34</v>
      </c>
      <c r="F185" s="57">
        <v>45000.11</v>
      </c>
      <c r="G185" s="53">
        <v>109600</v>
      </c>
      <c r="H185" s="57">
        <v>45000</v>
      </c>
      <c r="I185" s="25">
        <f t="shared" si="85"/>
        <v>21926834.34</v>
      </c>
      <c r="J185" s="25">
        <f t="shared" si="86"/>
        <v>9000000</v>
      </c>
    </row>
    <row r="186" spans="1:10" ht="63.75" outlineLevel="1">
      <c r="A186" s="10" t="s">
        <v>236</v>
      </c>
      <c r="B186" s="11" t="s">
        <v>237</v>
      </c>
      <c r="C186" s="12">
        <v>0</v>
      </c>
      <c r="D186" s="12">
        <v>0</v>
      </c>
      <c r="E186" s="53">
        <v>2481000</v>
      </c>
      <c r="F186" s="53">
        <v>607500</v>
      </c>
      <c r="G186" s="53">
        <v>827000</v>
      </c>
      <c r="H186" s="53">
        <v>202500</v>
      </c>
      <c r="I186" s="25">
        <f t="shared" si="85"/>
        <v>3308000</v>
      </c>
      <c r="J186" s="25">
        <f t="shared" si="86"/>
        <v>810000</v>
      </c>
    </row>
    <row r="187" spans="1:10" ht="25.5">
      <c r="A187" s="6" t="s">
        <v>413</v>
      </c>
      <c r="B187" s="7" t="s">
        <v>248</v>
      </c>
      <c r="C187" s="8">
        <f>C188+C189+C190</f>
        <v>0</v>
      </c>
      <c r="D187" s="8">
        <f t="shared" ref="D187:H187" si="87">D188+D189+D190</f>
        <v>0</v>
      </c>
      <c r="E187" s="8">
        <f t="shared" si="87"/>
        <v>2759300</v>
      </c>
      <c r="F187" s="8">
        <f t="shared" si="87"/>
        <v>291552.26</v>
      </c>
      <c r="G187" s="8">
        <f t="shared" si="87"/>
        <v>5528522.3200000003</v>
      </c>
      <c r="H187" s="8">
        <f t="shared" si="87"/>
        <v>765024.9</v>
      </c>
      <c r="I187" s="8">
        <f t="shared" si="85"/>
        <v>8287822.3200000003</v>
      </c>
      <c r="J187" s="8">
        <f t="shared" si="86"/>
        <v>1056577.1600000001</v>
      </c>
    </row>
    <row r="188" spans="1:10" outlineLevel="1">
      <c r="A188" s="10" t="s">
        <v>173</v>
      </c>
      <c r="B188" s="11" t="s">
        <v>524</v>
      </c>
      <c r="C188" s="12">
        <v>0</v>
      </c>
      <c r="D188" s="12">
        <v>0</v>
      </c>
      <c r="E188" s="12">
        <v>0</v>
      </c>
      <c r="F188" s="12">
        <v>0</v>
      </c>
      <c r="G188" s="12">
        <v>5528522.3200000003</v>
      </c>
      <c r="H188" s="12">
        <v>765024.9</v>
      </c>
      <c r="I188" s="25">
        <f t="shared" si="85"/>
        <v>5528522.3200000003</v>
      </c>
      <c r="J188" s="25">
        <f t="shared" si="86"/>
        <v>765024.9</v>
      </c>
    </row>
    <row r="189" spans="1:10" ht="25.5" outlineLevel="1">
      <c r="A189" s="10" t="s">
        <v>141</v>
      </c>
      <c r="B189" s="11" t="s">
        <v>251</v>
      </c>
      <c r="C189" s="12">
        <v>0</v>
      </c>
      <c r="D189" s="12">
        <v>0</v>
      </c>
      <c r="E189" s="12">
        <v>2759300</v>
      </c>
      <c r="F189" s="12">
        <v>291552.26</v>
      </c>
      <c r="G189" s="12">
        <v>0</v>
      </c>
      <c r="H189" s="12">
        <v>0</v>
      </c>
      <c r="I189" s="25">
        <f t="shared" si="85"/>
        <v>2759300</v>
      </c>
      <c r="J189" s="25">
        <f t="shared" si="86"/>
        <v>291552.26</v>
      </c>
    </row>
    <row r="190" spans="1:10" ht="38.25" outlineLevel="1">
      <c r="A190" s="10" t="s">
        <v>249</v>
      </c>
      <c r="B190" s="11" t="s">
        <v>250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25">
        <f t="shared" si="85"/>
        <v>0</v>
      </c>
      <c r="J190" s="25">
        <f t="shared" si="86"/>
        <v>0</v>
      </c>
    </row>
    <row r="191" spans="1:10" ht="30">
      <c r="A191" s="3" t="s">
        <v>414</v>
      </c>
      <c r="B191" s="4" t="s">
        <v>252</v>
      </c>
      <c r="C191" s="5">
        <f>C192+C196+C201+C208</f>
        <v>0</v>
      </c>
      <c r="D191" s="5">
        <f t="shared" ref="D191:H191" si="88">D192+D196+D201+D208</f>
        <v>0</v>
      </c>
      <c r="E191" s="5">
        <f t="shared" si="88"/>
        <v>4247326</v>
      </c>
      <c r="F191" s="5">
        <f t="shared" si="88"/>
        <v>0</v>
      </c>
      <c r="G191" s="5">
        <f t="shared" si="88"/>
        <v>15840853.029999999</v>
      </c>
      <c r="H191" s="5">
        <f t="shared" si="88"/>
        <v>2069064.46</v>
      </c>
      <c r="I191" s="5">
        <f t="shared" si="85"/>
        <v>20088179.030000001</v>
      </c>
      <c r="J191" s="5">
        <f t="shared" si="86"/>
        <v>2069064.46</v>
      </c>
    </row>
    <row r="192" spans="1:10" ht="25.5">
      <c r="A192" s="6" t="s">
        <v>415</v>
      </c>
      <c r="B192" s="7" t="s">
        <v>253</v>
      </c>
      <c r="C192" s="8">
        <f>C193+C194+C195</f>
        <v>0</v>
      </c>
      <c r="D192" s="8">
        <f t="shared" ref="D192:H192" si="89">D193+D194+D195</f>
        <v>0</v>
      </c>
      <c r="E192" s="8">
        <f t="shared" si="89"/>
        <v>0</v>
      </c>
      <c r="F192" s="8">
        <f t="shared" si="89"/>
        <v>0</v>
      </c>
      <c r="G192" s="8">
        <f t="shared" si="89"/>
        <v>3250700</v>
      </c>
      <c r="H192" s="8">
        <f t="shared" si="89"/>
        <v>181611.1</v>
      </c>
      <c r="I192" s="39">
        <f t="shared" ref="I192:J208" si="90">C192+E192+G192</f>
        <v>3250700</v>
      </c>
      <c r="J192" s="39">
        <f t="shared" ref="J192:J201" si="91">D192+F192+H192</f>
        <v>181611.1</v>
      </c>
    </row>
    <row r="193" spans="1:10" ht="52.5" customHeight="1" outlineLevel="1">
      <c r="A193" s="10" t="s">
        <v>259</v>
      </c>
      <c r="B193" s="11" t="s">
        <v>525</v>
      </c>
      <c r="C193" s="12">
        <v>0</v>
      </c>
      <c r="D193" s="12">
        <v>0</v>
      </c>
      <c r="E193" s="12">
        <v>0</v>
      </c>
      <c r="F193" s="12">
        <v>0</v>
      </c>
      <c r="G193" s="12">
        <v>500700</v>
      </c>
      <c r="H193" s="48">
        <v>14072</v>
      </c>
      <c r="I193" s="27">
        <f t="shared" ref="I193:J195" si="92">C193+E193+G193</f>
        <v>500700</v>
      </c>
      <c r="J193" s="27">
        <f t="shared" si="92"/>
        <v>14072</v>
      </c>
    </row>
    <row r="194" spans="1:10" ht="51" outlineLevel="1">
      <c r="A194" s="10" t="s">
        <v>254</v>
      </c>
      <c r="B194" s="11" t="s">
        <v>255</v>
      </c>
      <c r="C194" s="12">
        <v>0</v>
      </c>
      <c r="D194" s="12">
        <v>0</v>
      </c>
      <c r="E194" s="12">
        <v>0</v>
      </c>
      <c r="F194" s="12">
        <v>0</v>
      </c>
      <c r="G194" s="12">
        <v>2750000</v>
      </c>
      <c r="H194" s="12">
        <v>167539.1</v>
      </c>
      <c r="I194" s="27">
        <f t="shared" si="92"/>
        <v>2750000</v>
      </c>
      <c r="J194" s="27">
        <f t="shared" si="92"/>
        <v>167539.1</v>
      </c>
    </row>
    <row r="195" spans="1:10" ht="38.25" outlineLevel="1">
      <c r="A195" s="10" t="s">
        <v>256</v>
      </c>
      <c r="B195" s="11" t="s">
        <v>257</v>
      </c>
      <c r="C195" s="12">
        <v>0</v>
      </c>
      <c r="D195" s="12">
        <v>0</v>
      </c>
      <c r="E195" s="48">
        <v>0</v>
      </c>
      <c r="F195" s="48">
        <v>0</v>
      </c>
      <c r="G195" s="48">
        <v>0</v>
      </c>
      <c r="H195" s="48">
        <v>0</v>
      </c>
      <c r="I195" s="27">
        <f t="shared" si="92"/>
        <v>0</v>
      </c>
      <c r="J195" s="27">
        <f t="shared" si="92"/>
        <v>0</v>
      </c>
    </row>
    <row r="196" spans="1:10" ht="63.75">
      <c r="A196" s="6" t="s">
        <v>416</v>
      </c>
      <c r="B196" s="7" t="s">
        <v>258</v>
      </c>
      <c r="C196" s="8">
        <f>C197+C198+C199</f>
        <v>0</v>
      </c>
      <c r="D196" s="8">
        <f t="shared" ref="D196" si="93">D197+D198+D199</f>
        <v>0</v>
      </c>
      <c r="E196" s="8">
        <f>E197+E198+E199+E200</f>
        <v>4247326</v>
      </c>
      <c r="F196" s="8">
        <f>F197+F198+F199+F200</f>
        <v>0</v>
      </c>
      <c r="G196" s="8">
        <f>G197+G198+G199+G200</f>
        <v>2725140</v>
      </c>
      <c r="H196" s="8">
        <f>H197+H198+H199+H200</f>
        <v>0</v>
      </c>
      <c r="I196" s="39">
        <f t="shared" si="90"/>
        <v>6972466</v>
      </c>
      <c r="J196" s="39">
        <f t="shared" si="91"/>
        <v>0</v>
      </c>
    </row>
    <row r="197" spans="1:10" ht="51" outlineLevel="1">
      <c r="A197" s="10" t="s">
        <v>259</v>
      </c>
      <c r="B197" s="11" t="s">
        <v>260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27">
        <f t="shared" si="90"/>
        <v>0</v>
      </c>
      <c r="J197" s="27">
        <f t="shared" si="91"/>
        <v>0</v>
      </c>
    </row>
    <row r="198" spans="1:10" ht="25.5" outlineLevel="1">
      <c r="A198" s="10" t="s">
        <v>261</v>
      </c>
      <c r="B198" s="11" t="s">
        <v>262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27">
        <f t="shared" si="90"/>
        <v>0</v>
      </c>
      <c r="J198" s="27">
        <f t="shared" si="91"/>
        <v>0</v>
      </c>
    </row>
    <row r="199" spans="1:10" ht="38.25" outlineLevel="1">
      <c r="A199" s="10" t="s">
        <v>263</v>
      </c>
      <c r="B199" s="11" t="s">
        <v>264</v>
      </c>
      <c r="C199" s="12">
        <v>0</v>
      </c>
      <c r="D199" s="12">
        <v>0</v>
      </c>
      <c r="E199" s="57">
        <v>4247326</v>
      </c>
      <c r="F199" s="48">
        <v>0</v>
      </c>
      <c r="G199" s="48">
        <v>2725140</v>
      </c>
      <c r="H199" s="48">
        <v>0</v>
      </c>
      <c r="I199" s="27">
        <f t="shared" si="90"/>
        <v>6972466</v>
      </c>
      <c r="J199" s="27">
        <f t="shared" si="91"/>
        <v>0</v>
      </c>
    </row>
    <row r="200" spans="1:10" ht="25.5" outlineLevel="1">
      <c r="A200" s="10" t="s">
        <v>467</v>
      </c>
      <c r="B200" s="11" t="s">
        <v>466</v>
      </c>
      <c r="C200" s="12">
        <v>0</v>
      </c>
      <c r="D200" s="12">
        <v>0</v>
      </c>
      <c r="E200" s="48">
        <v>0</v>
      </c>
      <c r="F200" s="48">
        <v>0</v>
      </c>
      <c r="G200" s="48">
        <v>0</v>
      </c>
      <c r="H200" s="48">
        <v>0</v>
      </c>
      <c r="I200" s="27">
        <f t="shared" si="90"/>
        <v>0</v>
      </c>
      <c r="J200" s="27">
        <f t="shared" si="91"/>
        <v>0</v>
      </c>
    </row>
    <row r="201" spans="1:10" ht="38.25">
      <c r="A201" s="6" t="s">
        <v>417</v>
      </c>
      <c r="B201" s="7" t="s">
        <v>265</v>
      </c>
      <c r="C201" s="8">
        <f>C202+C203+C204+C206+C207+C205</f>
        <v>0</v>
      </c>
      <c r="D201" s="8">
        <f t="shared" ref="D201:H201" si="94">D202+D203+D204+D206+D207+D205</f>
        <v>0</v>
      </c>
      <c r="E201" s="8">
        <f t="shared" si="94"/>
        <v>0</v>
      </c>
      <c r="F201" s="8">
        <f t="shared" si="94"/>
        <v>0</v>
      </c>
      <c r="G201" s="8">
        <f t="shared" si="94"/>
        <v>9670013.0299999993</v>
      </c>
      <c r="H201" s="8">
        <f t="shared" si="94"/>
        <v>1887453.3599999999</v>
      </c>
      <c r="I201" s="39">
        <f t="shared" si="90"/>
        <v>9670013.0299999993</v>
      </c>
      <c r="J201" s="39">
        <f t="shared" si="91"/>
        <v>1887453.3599999999</v>
      </c>
    </row>
    <row r="202" spans="1:10" ht="38.25" outlineLevel="1">
      <c r="A202" s="10" t="s">
        <v>270</v>
      </c>
      <c r="B202" s="11" t="s">
        <v>271</v>
      </c>
      <c r="C202" s="12">
        <v>0</v>
      </c>
      <c r="D202" s="12">
        <v>0</v>
      </c>
      <c r="E202" s="12">
        <v>0</v>
      </c>
      <c r="F202" s="12">
        <v>0</v>
      </c>
      <c r="G202" s="57">
        <v>45000</v>
      </c>
      <c r="H202" s="53">
        <v>0</v>
      </c>
      <c r="I202" s="27">
        <f t="shared" ref="I202:J207" si="95">C202+E202+G202</f>
        <v>45000</v>
      </c>
      <c r="J202" s="27">
        <f t="shared" si="95"/>
        <v>0</v>
      </c>
    </row>
    <row r="203" spans="1:10" ht="25.5" outlineLevel="1">
      <c r="A203" s="10" t="s">
        <v>268</v>
      </c>
      <c r="B203" s="11" t="s">
        <v>269</v>
      </c>
      <c r="C203" s="12">
        <v>0</v>
      </c>
      <c r="D203" s="12">
        <v>0</v>
      </c>
      <c r="E203" s="12">
        <v>0</v>
      </c>
      <c r="F203" s="12">
        <v>0</v>
      </c>
      <c r="G203" s="57">
        <v>20000</v>
      </c>
      <c r="H203" s="58">
        <v>0</v>
      </c>
      <c r="I203" s="27">
        <f t="shared" si="95"/>
        <v>20000</v>
      </c>
      <c r="J203" s="27">
        <f t="shared" si="95"/>
        <v>0</v>
      </c>
    </row>
    <row r="204" spans="1:10" ht="25.5" outlineLevel="1">
      <c r="A204" s="10" t="s">
        <v>266</v>
      </c>
      <c r="B204" s="11" t="s">
        <v>267</v>
      </c>
      <c r="C204" s="12">
        <v>0</v>
      </c>
      <c r="D204" s="12">
        <v>0</v>
      </c>
      <c r="E204" s="12">
        <v>0</v>
      </c>
      <c r="F204" s="12">
        <v>0</v>
      </c>
      <c r="G204" s="48">
        <v>4270000</v>
      </c>
      <c r="H204" s="48">
        <v>537453.36</v>
      </c>
      <c r="I204" s="27">
        <f t="shared" si="95"/>
        <v>4270000</v>
      </c>
      <c r="J204" s="27">
        <f t="shared" si="95"/>
        <v>537453.36</v>
      </c>
    </row>
    <row r="205" spans="1:10" ht="25.5" outlineLevel="1">
      <c r="A205" s="10" t="s">
        <v>527</v>
      </c>
      <c r="B205" s="11" t="s">
        <v>526</v>
      </c>
      <c r="C205" s="12">
        <v>0</v>
      </c>
      <c r="D205" s="12">
        <v>0</v>
      </c>
      <c r="E205" s="12">
        <v>0</v>
      </c>
      <c r="F205" s="12">
        <v>0</v>
      </c>
      <c r="G205" s="48">
        <v>704013.03</v>
      </c>
      <c r="H205" s="48">
        <v>0</v>
      </c>
      <c r="I205" s="27">
        <f t="shared" si="95"/>
        <v>704013.03</v>
      </c>
      <c r="J205" s="27">
        <f t="shared" si="95"/>
        <v>0</v>
      </c>
    </row>
    <row r="206" spans="1:10" outlineLevel="1">
      <c r="A206" s="10" t="s">
        <v>272</v>
      </c>
      <c r="B206" s="11" t="s">
        <v>273</v>
      </c>
      <c r="C206" s="12">
        <v>0</v>
      </c>
      <c r="D206" s="12">
        <v>0</v>
      </c>
      <c r="E206" s="12">
        <v>0</v>
      </c>
      <c r="F206" s="12">
        <v>0</v>
      </c>
      <c r="G206" s="48">
        <v>25000</v>
      </c>
      <c r="H206" s="58">
        <v>0</v>
      </c>
      <c r="I206" s="27">
        <f t="shared" si="95"/>
        <v>25000</v>
      </c>
      <c r="J206" s="27">
        <f t="shared" si="95"/>
        <v>0</v>
      </c>
    </row>
    <row r="207" spans="1:10" outlineLevel="1">
      <c r="A207" s="10" t="s">
        <v>274</v>
      </c>
      <c r="B207" s="11" t="s">
        <v>275</v>
      </c>
      <c r="C207" s="12">
        <v>0</v>
      </c>
      <c r="D207" s="12">
        <v>0</v>
      </c>
      <c r="E207" s="12">
        <v>0</v>
      </c>
      <c r="F207" s="12">
        <v>0</v>
      </c>
      <c r="G207" s="58">
        <v>4606000</v>
      </c>
      <c r="H207" s="48">
        <v>1350000</v>
      </c>
      <c r="I207" s="27">
        <f t="shared" si="95"/>
        <v>4606000</v>
      </c>
      <c r="J207" s="27">
        <f t="shared" si="95"/>
        <v>1350000</v>
      </c>
    </row>
    <row r="208" spans="1:10" ht="25.5">
      <c r="A208" s="6" t="s">
        <v>418</v>
      </c>
      <c r="B208" s="7" t="s">
        <v>276</v>
      </c>
      <c r="C208" s="8">
        <v>0</v>
      </c>
      <c r="D208" s="8">
        <v>0</v>
      </c>
      <c r="E208" s="8">
        <v>0</v>
      </c>
      <c r="F208" s="8">
        <v>0</v>
      </c>
      <c r="G208" s="8">
        <f>G209+G210+G211</f>
        <v>195000</v>
      </c>
      <c r="H208" s="8">
        <f>H209+H210+H211</f>
        <v>0</v>
      </c>
      <c r="I208" s="39">
        <f t="shared" si="90"/>
        <v>195000</v>
      </c>
      <c r="J208" s="39">
        <f t="shared" si="90"/>
        <v>0</v>
      </c>
    </row>
    <row r="209" spans="1:10" ht="51" outlineLevel="1">
      <c r="A209" s="10" t="s">
        <v>277</v>
      </c>
      <c r="B209" s="11" t="s">
        <v>278</v>
      </c>
      <c r="C209" s="12">
        <v>0</v>
      </c>
      <c r="D209" s="12">
        <v>0</v>
      </c>
      <c r="E209" s="12">
        <v>0</v>
      </c>
      <c r="F209" s="12">
        <v>0</v>
      </c>
      <c r="G209" s="48">
        <v>35000</v>
      </c>
      <c r="H209" s="48">
        <v>0</v>
      </c>
      <c r="I209" s="27">
        <f t="shared" ref="I209:J212" si="96">C209+E209+G209</f>
        <v>35000</v>
      </c>
      <c r="J209" s="27">
        <f t="shared" si="96"/>
        <v>0</v>
      </c>
    </row>
    <row r="210" spans="1:10" outlineLevel="1">
      <c r="A210" s="10" t="s">
        <v>281</v>
      </c>
      <c r="B210" s="11" t="s">
        <v>282</v>
      </c>
      <c r="C210" s="12">
        <v>0</v>
      </c>
      <c r="D210" s="12">
        <v>0</v>
      </c>
      <c r="E210" s="12">
        <v>0</v>
      </c>
      <c r="F210" s="12">
        <v>0</v>
      </c>
      <c r="G210" s="48">
        <v>160000</v>
      </c>
      <c r="H210" s="53">
        <v>0</v>
      </c>
      <c r="I210" s="27">
        <f t="shared" si="96"/>
        <v>160000</v>
      </c>
      <c r="J210" s="27">
        <f t="shared" si="96"/>
        <v>0</v>
      </c>
    </row>
    <row r="211" spans="1:10" ht="38.25" outlineLevel="1">
      <c r="A211" s="10" t="s">
        <v>279</v>
      </c>
      <c r="B211" s="11" t="s">
        <v>280</v>
      </c>
      <c r="C211" s="12">
        <v>0</v>
      </c>
      <c r="D211" s="12">
        <v>0</v>
      </c>
      <c r="E211" s="12">
        <v>0</v>
      </c>
      <c r="F211" s="12">
        <v>0</v>
      </c>
      <c r="G211" s="54">
        <v>0</v>
      </c>
      <c r="H211" s="54">
        <v>0</v>
      </c>
      <c r="I211" s="27">
        <f t="shared" si="96"/>
        <v>0</v>
      </c>
      <c r="J211" s="27">
        <f t="shared" si="96"/>
        <v>0</v>
      </c>
    </row>
    <row r="212" spans="1:10" ht="45">
      <c r="A212" s="3" t="s">
        <v>419</v>
      </c>
      <c r="B212" s="4" t="s">
        <v>283</v>
      </c>
      <c r="C212" s="5">
        <f>C213+C215+C217</f>
        <v>354000</v>
      </c>
      <c r="D212" s="5">
        <f t="shared" ref="D212:H212" si="97">D213+D215+D217</f>
        <v>0</v>
      </c>
      <c r="E212" s="5">
        <f t="shared" si="97"/>
        <v>517975.76</v>
      </c>
      <c r="F212" s="5">
        <f t="shared" si="97"/>
        <v>0</v>
      </c>
      <c r="G212" s="5">
        <f t="shared" si="97"/>
        <v>175300</v>
      </c>
      <c r="H212" s="5">
        <f t="shared" si="97"/>
        <v>13000</v>
      </c>
      <c r="I212" s="5">
        <f t="shared" si="96"/>
        <v>1047275.76</v>
      </c>
      <c r="J212" s="5">
        <f t="shared" si="96"/>
        <v>13000</v>
      </c>
    </row>
    <row r="213" spans="1:10" ht="25.5">
      <c r="A213" s="6" t="s">
        <v>420</v>
      </c>
      <c r="B213" s="7" t="s">
        <v>284</v>
      </c>
      <c r="C213" s="8">
        <f>C214</f>
        <v>354000</v>
      </c>
      <c r="D213" s="8">
        <f t="shared" ref="D213:H213" si="98">D214</f>
        <v>0</v>
      </c>
      <c r="E213" s="8">
        <f t="shared" si="98"/>
        <v>3575.76</v>
      </c>
      <c r="F213" s="8">
        <f t="shared" si="98"/>
        <v>0</v>
      </c>
      <c r="G213" s="8">
        <f t="shared" si="98"/>
        <v>1300</v>
      </c>
      <c r="H213" s="8">
        <f t="shared" si="98"/>
        <v>0</v>
      </c>
      <c r="I213" s="8">
        <f>I214</f>
        <v>358875.76</v>
      </c>
      <c r="J213" s="8">
        <f t="shared" ref="J213" si="99">J214</f>
        <v>0</v>
      </c>
    </row>
    <row r="214" spans="1:10" ht="25.5" outlineLevel="1">
      <c r="A214" s="10" t="s">
        <v>285</v>
      </c>
      <c r="B214" s="11" t="s">
        <v>286</v>
      </c>
      <c r="C214" s="56">
        <v>354000</v>
      </c>
      <c r="D214" s="12">
        <v>0</v>
      </c>
      <c r="E214" s="57">
        <v>3575.76</v>
      </c>
      <c r="F214" s="12">
        <v>0</v>
      </c>
      <c r="G214" s="12">
        <v>1300</v>
      </c>
      <c r="H214" s="12">
        <v>0</v>
      </c>
      <c r="I214" s="27">
        <f t="shared" ref="I214:I216" si="100">C214+E214+G214</f>
        <v>358875.76</v>
      </c>
      <c r="J214" s="27">
        <f t="shared" ref="J214:J216" si="101">D214+F214+H214</f>
        <v>0</v>
      </c>
    </row>
    <row r="215" spans="1:10" ht="25.5">
      <c r="A215" s="6" t="s">
        <v>421</v>
      </c>
      <c r="B215" s="7" t="s">
        <v>287</v>
      </c>
      <c r="C215" s="8">
        <f>C216</f>
        <v>0</v>
      </c>
      <c r="D215" s="8">
        <f t="shared" ref="D215:H215" si="102">D216</f>
        <v>0</v>
      </c>
      <c r="E215" s="8">
        <f t="shared" si="102"/>
        <v>118900</v>
      </c>
      <c r="F215" s="8">
        <f t="shared" si="102"/>
        <v>0</v>
      </c>
      <c r="G215" s="8">
        <f t="shared" si="102"/>
        <v>9000</v>
      </c>
      <c r="H215" s="8">
        <f t="shared" si="102"/>
        <v>0</v>
      </c>
      <c r="I215" s="38">
        <f t="shared" si="100"/>
        <v>127900</v>
      </c>
      <c r="J215" s="38">
        <f t="shared" si="101"/>
        <v>0</v>
      </c>
    </row>
    <row r="216" spans="1:10" ht="38.25" outlineLevel="1">
      <c r="A216" s="10" t="s">
        <v>288</v>
      </c>
      <c r="B216" s="11" t="s">
        <v>289</v>
      </c>
      <c r="C216" s="12">
        <v>0</v>
      </c>
      <c r="D216" s="12">
        <v>0</v>
      </c>
      <c r="E216" s="57">
        <v>118900</v>
      </c>
      <c r="F216" s="48">
        <v>0</v>
      </c>
      <c r="G216" s="48">
        <v>9000</v>
      </c>
      <c r="H216" s="48">
        <v>0</v>
      </c>
      <c r="I216" s="27">
        <f t="shared" si="100"/>
        <v>127900</v>
      </c>
      <c r="J216" s="27">
        <f t="shared" si="101"/>
        <v>0</v>
      </c>
    </row>
    <row r="217" spans="1:10" ht="25.5">
      <c r="A217" s="6" t="s">
        <v>422</v>
      </c>
      <c r="B217" s="7" t="s">
        <v>290</v>
      </c>
      <c r="C217" s="8">
        <v>0</v>
      </c>
      <c r="D217" s="8">
        <v>0</v>
      </c>
      <c r="E217" s="8">
        <f>E218+E220+E219</f>
        <v>395500</v>
      </c>
      <c r="F217" s="8">
        <f t="shared" ref="F217:J217" si="103">F218+F220+F219</f>
        <v>0</v>
      </c>
      <c r="G217" s="8">
        <f t="shared" si="103"/>
        <v>165000</v>
      </c>
      <c r="H217" s="8">
        <f t="shared" si="103"/>
        <v>13000</v>
      </c>
      <c r="I217" s="8">
        <f t="shared" si="103"/>
        <v>560500</v>
      </c>
      <c r="J217" s="8">
        <f t="shared" si="103"/>
        <v>13000</v>
      </c>
    </row>
    <row r="218" spans="1:10" ht="51" outlineLevel="1">
      <c r="A218" s="10" t="s">
        <v>293</v>
      </c>
      <c r="B218" s="11" t="s">
        <v>294</v>
      </c>
      <c r="C218" s="12">
        <v>0</v>
      </c>
      <c r="D218" s="12">
        <v>0</v>
      </c>
      <c r="E218" s="57">
        <v>395500</v>
      </c>
      <c r="F218" s="58">
        <v>0</v>
      </c>
      <c r="G218" s="58">
        <v>0</v>
      </c>
      <c r="H218" s="58">
        <v>0</v>
      </c>
      <c r="I218" s="27">
        <f t="shared" ref="I218:J220" si="104">C218+E218+G218</f>
        <v>395500</v>
      </c>
      <c r="J218" s="27">
        <f t="shared" si="104"/>
        <v>0</v>
      </c>
    </row>
    <row r="219" spans="1:10" ht="25.5" outlineLevel="1">
      <c r="A219" s="10" t="s">
        <v>529</v>
      </c>
      <c r="B219" s="11" t="s">
        <v>528</v>
      </c>
      <c r="C219" s="12">
        <v>0</v>
      </c>
      <c r="D219" s="12">
        <v>0</v>
      </c>
      <c r="E219" s="57">
        <v>0</v>
      </c>
      <c r="F219" s="58">
        <v>0</v>
      </c>
      <c r="G219" s="48">
        <v>65000</v>
      </c>
      <c r="H219" s="48">
        <v>13000</v>
      </c>
      <c r="I219" s="27">
        <f t="shared" si="104"/>
        <v>65000</v>
      </c>
      <c r="J219" s="27">
        <f t="shared" si="104"/>
        <v>13000</v>
      </c>
    </row>
    <row r="220" spans="1:10" outlineLevel="1">
      <c r="A220" s="10" t="s">
        <v>291</v>
      </c>
      <c r="B220" s="11" t="s">
        <v>292</v>
      </c>
      <c r="C220" s="12">
        <v>0</v>
      </c>
      <c r="D220" s="12">
        <v>0</v>
      </c>
      <c r="E220" s="12">
        <v>0</v>
      </c>
      <c r="F220" s="12">
        <v>0</v>
      </c>
      <c r="G220" s="12">
        <v>100000</v>
      </c>
      <c r="H220" s="12">
        <v>0</v>
      </c>
      <c r="I220" s="27">
        <f t="shared" si="104"/>
        <v>100000</v>
      </c>
      <c r="J220" s="27">
        <f t="shared" si="104"/>
        <v>0</v>
      </c>
    </row>
    <row r="221" spans="1:10">
      <c r="A221" s="3" t="s">
        <v>423</v>
      </c>
      <c r="B221" s="4" t="s">
        <v>295</v>
      </c>
      <c r="C221" s="5">
        <f>C222+C234</f>
        <v>0</v>
      </c>
      <c r="D221" s="5">
        <f t="shared" ref="D221:H221" si="105">D222+D234</f>
        <v>0</v>
      </c>
      <c r="E221" s="5">
        <f t="shared" si="105"/>
        <v>215538000</v>
      </c>
      <c r="F221" s="5">
        <f t="shared" si="105"/>
        <v>72625635.950000003</v>
      </c>
      <c r="G221" s="5">
        <f t="shared" si="105"/>
        <v>50999621.480000004</v>
      </c>
      <c r="H221" s="5">
        <f t="shared" si="105"/>
        <v>12930048.309999999</v>
      </c>
      <c r="I221" s="5">
        <f>I222+I234</f>
        <v>266537621.48000002</v>
      </c>
      <c r="J221" s="5">
        <f>J222+J234</f>
        <v>85555684.260000005</v>
      </c>
    </row>
    <row r="222" spans="1:10" ht="25.5">
      <c r="A222" s="6" t="s">
        <v>424</v>
      </c>
      <c r="B222" s="7" t="s">
        <v>296</v>
      </c>
      <c r="C222" s="8">
        <f>C223+C224+C225+C226+C227+C228+C229+C230+C231+C232+C233</f>
        <v>0</v>
      </c>
      <c r="D222" s="8">
        <f t="shared" ref="D222:H222" si="106">D223+D224+D225+D226+D227+D228+D229+D230+D231+D232+D233</f>
        <v>0</v>
      </c>
      <c r="E222" s="8">
        <f t="shared" si="106"/>
        <v>173825400</v>
      </c>
      <c r="F222" s="8">
        <f t="shared" si="106"/>
        <v>67026264.719999999</v>
      </c>
      <c r="G222" s="8">
        <f t="shared" si="106"/>
        <v>47784921.480000004</v>
      </c>
      <c r="H222" s="8">
        <f t="shared" si="106"/>
        <v>12508590.139999999</v>
      </c>
      <c r="I222" s="8">
        <f t="shared" ref="I222:I233" si="107">C222+E222+G222</f>
        <v>221610321.48000002</v>
      </c>
      <c r="J222" s="8">
        <f t="shared" ref="J222:J233" si="108">D222+F222+H222</f>
        <v>79534854.859999999</v>
      </c>
    </row>
    <row r="223" spans="1:10" ht="25.5" outlineLevel="1">
      <c r="A223" s="10" t="s">
        <v>305</v>
      </c>
      <c r="B223" s="11" t="s">
        <v>306</v>
      </c>
      <c r="C223" s="12">
        <v>0</v>
      </c>
      <c r="D223" s="12">
        <v>0</v>
      </c>
      <c r="E223" s="54">
        <v>0</v>
      </c>
      <c r="F223" s="54">
        <v>0</v>
      </c>
      <c r="G223" s="54">
        <v>0</v>
      </c>
      <c r="H223" s="54">
        <v>0</v>
      </c>
      <c r="I223" s="25">
        <f t="shared" si="107"/>
        <v>0</v>
      </c>
      <c r="J223" s="25">
        <f t="shared" si="108"/>
        <v>0</v>
      </c>
    </row>
    <row r="224" spans="1:10" ht="25.5" outlineLevel="1">
      <c r="A224" s="10" t="s">
        <v>297</v>
      </c>
      <c r="B224" s="11" t="s">
        <v>298</v>
      </c>
      <c r="C224" s="12">
        <v>0</v>
      </c>
      <c r="D224" s="12">
        <v>0</v>
      </c>
      <c r="E224" s="53">
        <v>0</v>
      </c>
      <c r="F224" s="53">
        <v>0</v>
      </c>
      <c r="G224" s="53">
        <v>7209379</v>
      </c>
      <c r="H224" s="53">
        <v>0</v>
      </c>
      <c r="I224" s="25">
        <f t="shared" si="107"/>
        <v>7209379</v>
      </c>
      <c r="J224" s="25">
        <f t="shared" si="108"/>
        <v>0</v>
      </c>
    </row>
    <row r="225" spans="1:10" ht="38.25" outlineLevel="1">
      <c r="A225" s="10" t="s">
        <v>299</v>
      </c>
      <c r="B225" s="11" t="s">
        <v>300</v>
      </c>
      <c r="C225" s="12">
        <v>0</v>
      </c>
      <c r="D225" s="12">
        <v>0</v>
      </c>
      <c r="E225" s="62">
        <v>0</v>
      </c>
      <c r="F225" s="62">
        <v>0</v>
      </c>
      <c r="G225" s="57">
        <v>4300000</v>
      </c>
      <c r="H225" s="57">
        <v>726598.81</v>
      </c>
      <c r="I225" s="25">
        <f t="shared" si="107"/>
        <v>4300000</v>
      </c>
      <c r="J225" s="25">
        <f t="shared" si="108"/>
        <v>726598.81</v>
      </c>
    </row>
    <row r="226" spans="1:10" outlineLevel="1">
      <c r="A226" s="10" t="s">
        <v>307</v>
      </c>
      <c r="B226" s="11" t="s">
        <v>308</v>
      </c>
      <c r="C226" s="12">
        <v>0</v>
      </c>
      <c r="D226" s="12">
        <v>0</v>
      </c>
      <c r="E226" s="53">
        <v>0</v>
      </c>
      <c r="F226" s="53">
        <v>0</v>
      </c>
      <c r="G226" s="53">
        <v>0</v>
      </c>
      <c r="H226" s="53">
        <v>0</v>
      </c>
      <c r="I226" s="25">
        <f t="shared" si="107"/>
        <v>0</v>
      </c>
      <c r="J226" s="25">
        <f t="shared" si="108"/>
        <v>0</v>
      </c>
    </row>
    <row r="227" spans="1:10" ht="25.5" outlineLevel="1">
      <c r="A227" s="10" t="s">
        <v>309</v>
      </c>
      <c r="B227" s="11" t="s">
        <v>310</v>
      </c>
      <c r="C227" s="12">
        <v>0</v>
      </c>
      <c r="D227" s="12">
        <v>0</v>
      </c>
      <c r="E227" s="58">
        <v>0</v>
      </c>
      <c r="F227" s="58">
        <v>0</v>
      </c>
      <c r="G227" s="57">
        <v>20574267.48</v>
      </c>
      <c r="H227" s="57">
        <v>6192028.7000000002</v>
      </c>
      <c r="I227" s="25">
        <f t="shared" si="107"/>
        <v>20574267.48</v>
      </c>
      <c r="J227" s="25">
        <f t="shared" si="108"/>
        <v>6192028.7000000002</v>
      </c>
    </row>
    <row r="228" spans="1:10" ht="38.25" outlineLevel="1">
      <c r="A228" s="10" t="s">
        <v>301</v>
      </c>
      <c r="B228" s="11" t="s">
        <v>302</v>
      </c>
      <c r="C228" s="12">
        <v>0</v>
      </c>
      <c r="D228" s="12">
        <v>0</v>
      </c>
      <c r="E228" s="48">
        <v>0</v>
      </c>
      <c r="F228" s="48">
        <v>0</v>
      </c>
      <c r="G228" s="48">
        <v>0</v>
      </c>
      <c r="H228" s="48">
        <v>0</v>
      </c>
      <c r="I228" s="25">
        <f t="shared" si="107"/>
        <v>0</v>
      </c>
      <c r="J228" s="25">
        <f t="shared" si="108"/>
        <v>0</v>
      </c>
    </row>
    <row r="229" spans="1:10" ht="51" outlineLevel="1">
      <c r="A229" s="10" t="s">
        <v>303</v>
      </c>
      <c r="B229" s="11" t="s">
        <v>304</v>
      </c>
      <c r="C229" s="12">
        <v>0</v>
      </c>
      <c r="D229" s="12">
        <v>0</v>
      </c>
      <c r="E229" s="58">
        <v>0</v>
      </c>
      <c r="F229" s="58">
        <v>0</v>
      </c>
      <c r="G229" s="57">
        <v>1113200</v>
      </c>
      <c r="H229" s="58">
        <v>0</v>
      </c>
      <c r="I229" s="25">
        <f t="shared" si="107"/>
        <v>1113200</v>
      </c>
      <c r="J229" s="25">
        <f t="shared" si="108"/>
        <v>0</v>
      </c>
    </row>
    <row r="230" spans="1:10" ht="38.25" outlineLevel="1">
      <c r="A230" s="10" t="s">
        <v>311</v>
      </c>
      <c r="B230" s="60" t="s">
        <v>312</v>
      </c>
      <c r="C230" s="12">
        <v>0</v>
      </c>
      <c r="D230" s="12">
        <v>0</v>
      </c>
      <c r="E230" s="58">
        <v>0</v>
      </c>
      <c r="F230" s="58">
        <v>0</v>
      </c>
      <c r="G230" s="58">
        <v>1504475</v>
      </c>
      <c r="H230" s="58">
        <v>544974.97</v>
      </c>
      <c r="I230" s="25">
        <f t="shared" si="107"/>
        <v>1504475</v>
      </c>
      <c r="J230" s="25">
        <f t="shared" si="108"/>
        <v>544974.97</v>
      </c>
    </row>
    <row r="231" spans="1:10" ht="25.5" outlineLevel="1">
      <c r="A231" s="10" t="s">
        <v>297</v>
      </c>
      <c r="B231" s="61" t="s">
        <v>530</v>
      </c>
      <c r="C231" s="12">
        <v>0</v>
      </c>
      <c r="D231" s="12">
        <v>0</v>
      </c>
      <c r="E231" s="57">
        <v>135590600</v>
      </c>
      <c r="F231" s="57">
        <v>47212353.359999999</v>
      </c>
      <c r="G231" s="57">
        <v>10205700</v>
      </c>
      <c r="H231" s="57">
        <v>3553617.99</v>
      </c>
      <c r="I231" s="25">
        <f t="shared" si="107"/>
        <v>145796300</v>
      </c>
      <c r="J231" s="25">
        <f t="shared" si="108"/>
        <v>50765971.350000001</v>
      </c>
    </row>
    <row r="232" spans="1:10" outlineLevel="1">
      <c r="A232" s="10" t="s">
        <v>307</v>
      </c>
      <c r="B232" s="61" t="s">
        <v>531</v>
      </c>
      <c r="C232" s="12">
        <v>0</v>
      </c>
      <c r="D232" s="12">
        <v>0</v>
      </c>
      <c r="E232" s="57">
        <v>31729900</v>
      </c>
      <c r="F232" s="57">
        <v>16777036.35</v>
      </c>
      <c r="G232" s="57">
        <v>2388300</v>
      </c>
      <c r="H232" s="57">
        <v>1262787.68</v>
      </c>
      <c r="I232" s="25">
        <f t="shared" si="107"/>
        <v>34118200</v>
      </c>
      <c r="J232" s="25">
        <f t="shared" si="108"/>
        <v>18039824.030000001</v>
      </c>
    </row>
    <row r="233" spans="1:10" ht="38.25" outlineLevel="1">
      <c r="A233" s="10" t="s">
        <v>301</v>
      </c>
      <c r="B233" s="61" t="s">
        <v>532</v>
      </c>
      <c r="C233" s="12">
        <v>0</v>
      </c>
      <c r="D233" s="12">
        <v>0</v>
      </c>
      <c r="E233" s="57">
        <v>6504900</v>
      </c>
      <c r="F233" s="57">
        <v>3036875.01</v>
      </c>
      <c r="G233" s="57">
        <v>489600</v>
      </c>
      <c r="H233" s="57">
        <v>228581.99</v>
      </c>
      <c r="I233" s="25">
        <f t="shared" si="107"/>
        <v>6994500</v>
      </c>
      <c r="J233" s="25">
        <f t="shared" si="108"/>
        <v>3265457</v>
      </c>
    </row>
    <row r="234" spans="1:10" ht="25.5">
      <c r="A234" s="6" t="s">
        <v>425</v>
      </c>
      <c r="B234" s="7" t="s">
        <v>313</v>
      </c>
      <c r="C234" s="8">
        <f>C236+C235</f>
        <v>0</v>
      </c>
      <c r="D234" s="8">
        <f t="shared" ref="D234:H234" si="109">D236+D235</f>
        <v>0</v>
      </c>
      <c r="E234" s="8">
        <f t="shared" si="109"/>
        <v>41712600</v>
      </c>
      <c r="F234" s="8">
        <f t="shared" si="109"/>
        <v>5599371.2300000004</v>
      </c>
      <c r="G234" s="8">
        <f t="shared" si="109"/>
        <v>3214700</v>
      </c>
      <c r="H234" s="8">
        <f t="shared" si="109"/>
        <v>421458.17</v>
      </c>
      <c r="I234" s="8">
        <f t="shared" ref="I234:I236" si="110">C234+E234+G234</f>
        <v>44927300</v>
      </c>
      <c r="J234" s="8">
        <f t="shared" ref="J234:J236" si="111">D234+F234+H234</f>
        <v>6020829.4000000004</v>
      </c>
    </row>
    <row r="235" spans="1:10" outlineLevel="1">
      <c r="A235" s="10" t="s">
        <v>534</v>
      </c>
      <c r="B235" s="11" t="s">
        <v>533</v>
      </c>
      <c r="C235" s="12">
        <v>0</v>
      </c>
      <c r="D235" s="12">
        <v>0</v>
      </c>
      <c r="E235" s="48">
        <v>0</v>
      </c>
      <c r="F235" s="48">
        <v>0</v>
      </c>
      <c r="G235" s="48">
        <v>18000</v>
      </c>
      <c r="H235" s="48">
        <v>0</v>
      </c>
      <c r="I235" s="25">
        <f t="shared" ref="I235" si="112">C235+E235+G235</f>
        <v>18000</v>
      </c>
      <c r="J235" s="25">
        <f t="shared" ref="J235" si="113">D235+F235+H235</f>
        <v>0</v>
      </c>
    </row>
    <row r="236" spans="1:10" ht="25.5" outlineLevel="1">
      <c r="A236" s="10" t="s">
        <v>314</v>
      </c>
      <c r="B236" s="11" t="s">
        <v>315</v>
      </c>
      <c r="C236" s="12">
        <v>0</v>
      </c>
      <c r="D236" s="12">
        <v>0</v>
      </c>
      <c r="E236" s="57">
        <v>41712600</v>
      </c>
      <c r="F236" s="48">
        <v>5599371.2300000004</v>
      </c>
      <c r="G236" s="48">
        <v>3196700</v>
      </c>
      <c r="H236" s="48">
        <v>421458.17</v>
      </c>
      <c r="I236" s="25">
        <f t="shared" si="110"/>
        <v>44909300</v>
      </c>
      <c r="J236" s="25">
        <f t="shared" si="111"/>
        <v>6020829.4000000004</v>
      </c>
    </row>
    <row r="237" spans="1:10" ht="45">
      <c r="A237" s="3" t="s">
        <v>426</v>
      </c>
      <c r="B237" s="4" t="s">
        <v>316</v>
      </c>
      <c r="C237" s="5">
        <f t="shared" ref="C237:H237" si="114">C240+C238</f>
        <v>0</v>
      </c>
      <c r="D237" s="5">
        <f t="shared" si="114"/>
        <v>0</v>
      </c>
      <c r="E237" s="5">
        <f t="shared" si="114"/>
        <v>0</v>
      </c>
      <c r="F237" s="5">
        <f t="shared" si="114"/>
        <v>0</v>
      </c>
      <c r="G237" s="5">
        <f t="shared" si="114"/>
        <v>1746200</v>
      </c>
      <c r="H237" s="5">
        <f t="shared" si="114"/>
        <v>100000.69</v>
      </c>
      <c r="I237" s="5">
        <f t="shared" ref="I237:J239" si="115">C237+E237+G237</f>
        <v>1746200</v>
      </c>
      <c r="J237" s="5">
        <f t="shared" si="115"/>
        <v>100000.69</v>
      </c>
    </row>
    <row r="238" spans="1:10" ht="45">
      <c r="A238" s="49" t="s">
        <v>487</v>
      </c>
      <c r="B238" s="50" t="s">
        <v>485</v>
      </c>
      <c r="C238" s="40">
        <f t="shared" ref="C238:H238" si="116">C239</f>
        <v>0</v>
      </c>
      <c r="D238" s="40">
        <f t="shared" si="116"/>
        <v>0</v>
      </c>
      <c r="E238" s="40">
        <f t="shared" si="116"/>
        <v>0</v>
      </c>
      <c r="F238" s="40">
        <f t="shared" si="116"/>
        <v>0</v>
      </c>
      <c r="G238" s="40">
        <f t="shared" si="116"/>
        <v>0</v>
      </c>
      <c r="H238" s="40">
        <f t="shared" si="116"/>
        <v>0</v>
      </c>
      <c r="I238" s="38">
        <f t="shared" si="115"/>
        <v>0</v>
      </c>
      <c r="J238" s="38">
        <f t="shared" si="115"/>
        <v>0</v>
      </c>
    </row>
    <row r="239" spans="1:10" ht="58.5" customHeight="1">
      <c r="A239" s="51" t="s">
        <v>486</v>
      </c>
      <c r="B239" s="52" t="s">
        <v>484</v>
      </c>
      <c r="C239" s="27">
        <v>0</v>
      </c>
      <c r="D239" s="27">
        <v>0</v>
      </c>
      <c r="E239" s="48">
        <v>0</v>
      </c>
      <c r="F239" s="48">
        <v>0</v>
      </c>
      <c r="G239" s="27">
        <v>0</v>
      </c>
      <c r="H239" s="27">
        <v>0</v>
      </c>
      <c r="I239" s="27">
        <f t="shared" si="115"/>
        <v>0</v>
      </c>
      <c r="J239" s="27">
        <f t="shared" si="115"/>
        <v>0</v>
      </c>
    </row>
    <row r="240" spans="1:10" ht="25.5">
      <c r="A240" s="6" t="s">
        <v>427</v>
      </c>
      <c r="B240" s="7" t="s">
        <v>317</v>
      </c>
      <c r="C240" s="8">
        <v>0</v>
      </c>
      <c r="D240" s="8">
        <v>0</v>
      </c>
      <c r="E240" s="8">
        <v>0</v>
      </c>
      <c r="F240" s="8">
        <v>0</v>
      </c>
      <c r="G240" s="8">
        <f>G241+G242</f>
        <v>1746200</v>
      </c>
      <c r="H240" s="8">
        <f>H241+H242</f>
        <v>100000.69</v>
      </c>
      <c r="I240" s="39">
        <f t="shared" ref="I240:I242" si="117">C240+E240+G240</f>
        <v>1746200</v>
      </c>
      <c r="J240" s="39">
        <f t="shared" ref="J240:J242" si="118">D240+F240+H240</f>
        <v>100000.69</v>
      </c>
    </row>
    <row r="241" spans="1:10" outlineLevel="1">
      <c r="A241" s="10" t="s">
        <v>318</v>
      </c>
      <c r="B241" s="11" t="s">
        <v>319</v>
      </c>
      <c r="C241" s="12">
        <v>0</v>
      </c>
      <c r="D241" s="12">
        <v>0</v>
      </c>
      <c r="E241" s="12">
        <v>0</v>
      </c>
      <c r="F241" s="12">
        <v>0</v>
      </c>
      <c r="G241" s="57">
        <v>17400</v>
      </c>
      <c r="H241" s="57">
        <v>0</v>
      </c>
      <c r="I241" s="27">
        <f t="shared" si="117"/>
        <v>17400</v>
      </c>
      <c r="J241" s="27">
        <f t="shared" si="118"/>
        <v>0</v>
      </c>
    </row>
    <row r="242" spans="1:10" outlineLevel="1">
      <c r="A242" s="10" t="s">
        <v>320</v>
      </c>
      <c r="B242" s="11" t="s">
        <v>321</v>
      </c>
      <c r="C242" s="12">
        <v>0</v>
      </c>
      <c r="D242" s="12">
        <v>0</v>
      </c>
      <c r="E242" s="12">
        <v>0</v>
      </c>
      <c r="F242" s="12">
        <v>0</v>
      </c>
      <c r="G242" s="57">
        <v>1728800</v>
      </c>
      <c r="H242" s="57">
        <v>100000.69</v>
      </c>
      <c r="I242" s="27">
        <f t="shared" si="117"/>
        <v>1728800</v>
      </c>
      <c r="J242" s="27">
        <f t="shared" si="118"/>
        <v>100000.69</v>
      </c>
    </row>
    <row r="243" spans="1:10" ht="30">
      <c r="A243" s="3" t="s">
        <v>428</v>
      </c>
      <c r="B243" s="4" t="s">
        <v>322</v>
      </c>
      <c r="C243" s="5">
        <f>C244+C250+C252</f>
        <v>1158600</v>
      </c>
      <c r="D243" s="5">
        <f t="shared" ref="D243:H243" si="119">D244+D250+D252</f>
        <v>289500</v>
      </c>
      <c r="E243" s="5">
        <f t="shared" si="119"/>
        <v>61881400</v>
      </c>
      <c r="F243" s="5">
        <f t="shared" si="119"/>
        <v>0</v>
      </c>
      <c r="G243" s="5">
        <f t="shared" si="119"/>
        <v>47247272.939999998</v>
      </c>
      <c r="H243" s="5">
        <f t="shared" si="119"/>
        <v>6189041.4900000002</v>
      </c>
      <c r="I243" s="5">
        <f>C243+E243+G243</f>
        <v>110287272.94</v>
      </c>
      <c r="J243" s="5">
        <f>D243+F243+H243</f>
        <v>6478541.4900000002</v>
      </c>
    </row>
    <row r="244" spans="1:10" ht="25.5">
      <c r="A244" s="6" t="s">
        <v>429</v>
      </c>
      <c r="B244" s="7" t="s">
        <v>323</v>
      </c>
      <c r="C244" s="8">
        <f>C245+C246+C247+C248+C249</f>
        <v>1158600</v>
      </c>
      <c r="D244" s="8">
        <f t="shared" ref="D244:J244" si="120">D245+D246+D247+D248+D249</f>
        <v>289500</v>
      </c>
      <c r="E244" s="8">
        <f t="shared" si="120"/>
        <v>61881400</v>
      </c>
      <c r="F244" s="8">
        <f t="shared" si="120"/>
        <v>0</v>
      </c>
      <c r="G244" s="8">
        <f t="shared" si="120"/>
        <v>4347128.2</v>
      </c>
      <c r="H244" s="8">
        <f t="shared" si="120"/>
        <v>0</v>
      </c>
      <c r="I244" s="8">
        <f t="shared" si="120"/>
        <v>67387128.200000003</v>
      </c>
      <c r="J244" s="8">
        <f t="shared" si="120"/>
        <v>289500</v>
      </c>
    </row>
    <row r="245" spans="1:10" ht="38.25" outlineLevel="1">
      <c r="A245" s="10" t="s">
        <v>332</v>
      </c>
      <c r="B245" s="11" t="s">
        <v>333</v>
      </c>
      <c r="C245" s="12">
        <v>0</v>
      </c>
      <c r="D245" s="12">
        <v>0</v>
      </c>
      <c r="E245" s="12">
        <v>10409900</v>
      </c>
      <c r="F245" s="12">
        <v>0</v>
      </c>
      <c r="G245" s="12">
        <v>0</v>
      </c>
      <c r="H245" s="12">
        <v>0</v>
      </c>
      <c r="I245" s="12">
        <f t="shared" ref="I245:J249" si="121">C245+E245+G245</f>
        <v>10409900</v>
      </c>
      <c r="J245" s="13">
        <f t="shared" si="121"/>
        <v>0</v>
      </c>
    </row>
    <row r="246" spans="1:10" ht="25.5" outlineLevel="1">
      <c r="A246" s="10" t="s">
        <v>324</v>
      </c>
      <c r="B246" s="11" t="s">
        <v>325</v>
      </c>
      <c r="C246" s="12">
        <v>1158600</v>
      </c>
      <c r="D246" s="12">
        <v>289500</v>
      </c>
      <c r="E246" s="12">
        <v>0</v>
      </c>
      <c r="F246" s="12">
        <v>0</v>
      </c>
      <c r="G246" s="12">
        <v>0</v>
      </c>
      <c r="H246" s="12">
        <v>0</v>
      </c>
      <c r="I246" s="12">
        <f t="shared" si="121"/>
        <v>1158600</v>
      </c>
      <c r="J246" s="13">
        <f t="shared" si="121"/>
        <v>289500</v>
      </c>
    </row>
    <row r="247" spans="1:10" ht="25.5" outlineLevel="1">
      <c r="A247" s="10" t="s">
        <v>330</v>
      </c>
      <c r="B247" s="11" t="s">
        <v>331</v>
      </c>
      <c r="C247" s="12">
        <v>0</v>
      </c>
      <c r="D247" s="12">
        <v>0</v>
      </c>
      <c r="E247" s="62">
        <v>0</v>
      </c>
      <c r="F247" s="62">
        <v>0</v>
      </c>
      <c r="G247" s="48">
        <v>3827214.06</v>
      </c>
      <c r="H247" s="62">
        <v>0</v>
      </c>
      <c r="I247" s="12">
        <f t="shared" si="121"/>
        <v>3827214.06</v>
      </c>
      <c r="J247" s="13">
        <f t="shared" si="121"/>
        <v>0</v>
      </c>
    </row>
    <row r="248" spans="1:10" ht="25.5" outlineLevel="1">
      <c r="A248" s="10" t="s">
        <v>326</v>
      </c>
      <c r="B248" s="11" t="s">
        <v>327</v>
      </c>
      <c r="C248" s="12">
        <v>0</v>
      </c>
      <c r="D248" s="12">
        <v>0</v>
      </c>
      <c r="E248" s="58">
        <v>0</v>
      </c>
      <c r="F248" s="58">
        <v>0</v>
      </c>
      <c r="G248" s="58">
        <v>0</v>
      </c>
      <c r="H248" s="58">
        <v>0</v>
      </c>
      <c r="I248" s="12">
        <f t="shared" si="121"/>
        <v>0</v>
      </c>
      <c r="J248" s="13">
        <f t="shared" si="121"/>
        <v>0</v>
      </c>
    </row>
    <row r="249" spans="1:10" ht="25.5" outlineLevel="1">
      <c r="A249" s="10" t="s">
        <v>328</v>
      </c>
      <c r="B249" s="11" t="s">
        <v>329</v>
      </c>
      <c r="C249" s="12">
        <v>0</v>
      </c>
      <c r="D249" s="12">
        <v>0</v>
      </c>
      <c r="E249" s="57">
        <v>51471500</v>
      </c>
      <c r="F249" s="53">
        <v>0</v>
      </c>
      <c r="G249" s="57">
        <v>519914.14</v>
      </c>
      <c r="H249" s="53">
        <v>0</v>
      </c>
      <c r="I249" s="12">
        <f t="shared" si="121"/>
        <v>51991414.140000001</v>
      </c>
      <c r="J249" s="13">
        <f t="shared" si="121"/>
        <v>0</v>
      </c>
    </row>
    <row r="250" spans="1:10" ht="25.5">
      <c r="A250" s="6" t="s">
        <v>430</v>
      </c>
      <c r="B250" s="7" t="s">
        <v>334</v>
      </c>
      <c r="C250" s="8">
        <v>0</v>
      </c>
      <c r="D250" s="8">
        <v>0</v>
      </c>
      <c r="E250" s="8">
        <v>0</v>
      </c>
      <c r="F250" s="8">
        <v>0</v>
      </c>
      <c r="G250" s="8">
        <f>G251</f>
        <v>169844.74</v>
      </c>
      <c r="H250" s="8">
        <f>H251</f>
        <v>0</v>
      </c>
      <c r="I250" s="8">
        <f t="shared" ref="I250:J252" si="122">C250+E250+G250</f>
        <v>169844.74</v>
      </c>
      <c r="J250" s="9">
        <f t="shared" si="122"/>
        <v>0</v>
      </c>
    </row>
    <row r="251" spans="1:10" outlineLevel="1">
      <c r="A251" s="10" t="s">
        <v>335</v>
      </c>
      <c r="B251" s="11" t="s">
        <v>336</v>
      </c>
      <c r="C251" s="12">
        <v>0</v>
      </c>
      <c r="D251" s="12">
        <v>0</v>
      </c>
      <c r="E251" s="12">
        <v>0</v>
      </c>
      <c r="F251" s="12">
        <v>0</v>
      </c>
      <c r="G251" s="48">
        <v>169844.74</v>
      </c>
      <c r="H251" s="48">
        <v>0</v>
      </c>
      <c r="I251" s="25">
        <f t="shared" si="122"/>
        <v>169844.74</v>
      </c>
      <c r="J251" s="26">
        <f t="shared" si="122"/>
        <v>0</v>
      </c>
    </row>
    <row r="252" spans="1:10" ht="38.25">
      <c r="A252" s="6" t="s">
        <v>431</v>
      </c>
      <c r="B252" s="7" t="s">
        <v>337</v>
      </c>
      <c r="C252" s="8">
        <f>C253+C254+C255</f>
        <v>0</v>
      </c>
      <c r="D252" s="8">
        <f t="shared" ref="D252:F252" si="123">D253+D254+D255</f>
        <v>0</v>
      </c>
      <c r="E252" s="8">
        <f t="shared" si="123"/>
        <v>0</v>
      </c>
      <c r="F252" s="8">
        <f t="shared" si="123"/>
        <v>0</v>
      </c>
      <c r="G252" s="8">
        <f>G253+G254</f>
        <v>42730300</v>
      </c>
      <c r="H252" s="8">
        <f>H253+H254</f>
        <v>6189041.4900000002</v>
      </c>
      <c r="I252" s="36">
        <f t="shared" si="122"/>
        <v>42730300</v>
      </c>
      <c r="J252" s="37">
        <f t="shared" si="122"/>
        <v>6189041.4900000002</v>
      </c>
    </row>
    <row r="253" spans="1:10" outlineLevel="1">
      <c r="A253" s="10" t="s">
        <v>173</v>
      </c>
      <c r="B253" s="11" t="s">
        <v>535</v>
      </c>
      <c r="C253" s="12">
        <v>0</v>
      </c>
      <c r="D253" s="12">
        <v>0</v>
      </c>
      <c r="E253" s="12">
        <v>0</v>
      </c>
      <c r="F253" s="12">
        <v>0</v>
      </c>
      <c r="G253" s="12">
        <v>12007700</v>
      </c>
      <c r="H253" s="12">
        <v>1659949.1</v>
      </c>
      <c r="I253" s="32">
        <f t="shared" ref="I253:J255" si="124">C253+E253+G253</f>
        <v>12007700</v>
      </c>
      <c r="J253" s="33">
        <f t="shared" si="124"/>
        <v>1659949.1</v>
      </c>
    </row>
    <row r="254" spans="1:10" ht="38.25" outlineLevel="1">
      <c r="A254" s="10" t="s">
        <v>338</v>
      </c>
      <c r="B254" s="11" t="s">
        <v>339</v>
      </c>
      <c r="C254" s="12">
        <v>0</v>
      </c>
      <c r="D254" s="12">
        <v>0</v>
      </c>
      <c r="E254" s="12">
        <v>0</v>
      </c>
      <c r="F254" s="12">
        <v>0</v>
      </c>
      <c r="G254" s="12">
        <v>30722600</v>
      </c>
      <c r="H254" s="12">
        <v>4529092.3899999997</v>
      </c>
      <c r="I254" s="32">
        <f t="shared" si="124"/>
        <v>30722600</v>
      </c>
      <c r="J254" s="33">
        <f t="shared" si="124"/>
        <v>4529092.3899999997</v>
      </c>
    </row>
    <row r="255" spans="1:10" s="46" customFormat="1" ht="63.75" outlineLevel="1">
      <c r="A255" s="44" t="s">
        <v>469</v>
      </c>
      <c r="B255" s="45" t="s">
        <v>468</v>
      </c>
      <c r="C255" s="35">
        <v>0</v>
      </c>
      <c r="D255" s="35">
        <v>0</v>
      </c>
      <c r="E255" s="35">
        <v>0</v>
      </c>
      <c r="F255" s="35">
        <v>0</v>
      </c>
      <c r="G255" s="35">
        <v>0</v>
      </c>
      <c r="H255" s="35">
        <v>0</v>
      </c>
      <c r="I255" s="32">
        <f t="shared" si="124"/>
        <v>0</v>
      </c>
      <c r="J255" s="33">
        <f t="shared" si="124"/>
        <v>0</v>
      </c>
    </row>
    <row r="256" spans="1:10" ht="30">
      <c r="A256" s="3" t="s">
        <v>432</v>
      </c>
      <c r="B256" s="4" t="s">
        <v>340</v>
      </c>
      <c r="C256" s="5">
        <f>C257+C259+C261+C265</f>
        <v>4157600</v>
      </c>
      <c r="D256" s="5">
        <f t="shared" ref="D256:J256" si="125">D257+D259+D261+D265</f>
        <v>1019210</v>
      </c>
      <c r="E256" s="5">
        <f t="shared" si="125"/>
        <v>0</v>
      </c>
      <c r="F256" s="5">
        <f t="shared" si="125"/>
        <v>0</v>
      </c>
      <c r="G256" s="5">
        <f t="shared" si="125"/>
        <v>146048056</v>
      </c>
      <c r="H256" s="5">
        <f t="shared" si="125"/>
        <v>28778236.410000004</v>
      </c>
      <c r="I256" s="5">
        <f t="shared" si="125"/>
        <v>150205656</v>
      </c>
      <c r="J256" s="5">
        <f t="shared" si="125"/>
        <v>29797446.410000004</v>
      </c>
    </row>
    <row r="257" spans="1:10" ht="38.25">
      <c r="A257" s="6" t="s">
        <v>433</v>
      </c>
      <c r="B257" s="7" t="s">
        <v>341</v>
      </c>
      <c r="C257" s="8">
        <f>C258</f>
        <v>128500</v>
      </c>
      <c r="D257" s="8">
        <f>D258</f>
        <v>0</v>
      </c>
      <c r="E257" s="8">
        <v>0</v>
      </c>
      <c r="F257" s="8">
        <v>0</v>
      </c>
      <c r="G257" s="8">
        <v>0</v>
      </c>
      <c r="H257" s="8">
        <v>0</v>
      </c>
      <c r="I257" s="23">
        <f>C257+E257+G257</f>
        <v>128500</v>
      </c>
      <c r="J257" s="24">
        <f>D257+F257+H257</f>
        <v>0</v>
      </c>
    </row>
    <row r="258" spans="1:10" ht="51" outlineLevel="1">
      <c r="A258" s="10" t="s">
        <v>342</v>
      </c>
      <c r="B258" s="11" t="s">
        <v>343</v>
      </c>
      <c r="C258" s="57">
        <v>128500</v>
      </c>
      <c r="D258" s="12">
        <v>0</v>
      </c>
      <c r="E258" s="12">
        <v>0</v>
      </c>
      <c r="F258" s="12">
        <v>0</v>
      </c>
      <c r="G258" s="12">
        <v>0</v>
      </c>
      <c r="H258" s="12">
        <v>0</v>
      </c>
      <c r="I258" s="25">
        <f t="shared" ref="I258:I265" si="126">C258+E258+G258</f>
        <v>128500</v>
      </c>
      <c r="J258" s="26">
        <f t="shared" ref="J258:J265" si="127">D258+F258+H258</f>
        <v>0</v>
      </c>
    </row>
    <row r="259" spans="1:10" ht="51">
      <c r="A259" s="6" t="s">
        <v>434</v>
      </c>
      <c r="B259" s="7" t="s">
        <v>344</v>
      </c>
      <c r="C259" s="8">
        <f>C260</f>
        <v>4029100</v>
      </c>
      <c r="D259" s="8">
        <f>D260</f>
        <v>1019210</v>
      </c>
      <c r="E259" s="8">
        <v>0</v>
      </c>
      <c r="F259" s="8">
        <v>0</v>
      </c>
      <c r="G259" s="8">
        <v>0</v>
      </c>
      <c r="H259" s="8">
        <v>0</v>
      </c>
      <c r="I259" s="8">
        <f t="shared" si="126"/>
        <v>4029100</v>
      </c>
      <c r="J259" s="9">
        <f t="shared" si="127"/>
        <v>1019210</v>
      </c>
    </row>
    <row r="260" spans="1:10" ht="76.5" outlineLevel="1">
      <c r="A260" s="10" t="s">
        <v>345</v>
      </c>
      <c r="B260" s="11" t="s">
        <v>346</v>
      </c>
      <c r="C260" s="12">
        <v>4029100</v>
      </c>
      <c r="D260" s="12">
        <v>1019210</v>
      </c>
      <c r="E260" s="12">
        <v>0</v>
      </c>
      <c r="F260" s="12">
        <v>0</v>
      </c>
      <c r="G260" s="12">
        <v>0</v>
      </c>
      <c r="H260" s="12">
        <v>0</v>
      </c>
      <c r="I260" s="25">
        <f t="shared" si="126"/>
        <v>4029100</v>
      </c>
      <c r="J260" s="26">
        <f t="shared" si="127"/>
        <v>1019210</v>
      </c>
    </row>
    <row r="261" spans="1:10" ht="25.5">
      <c r="A261" s="6" t="s">
        <v>435</v>
      </c>
      <c r="B261" s="7" t="s">
        <v>347</v>
      </c>
      <c r="C261" s="8">
        <v>0</v>
      </c>
      <c r="D261" s="8">
        <v>0</v>
      </c>
      <c r="E261" s="8">
        <v>0</v>
      </c>
      <c r="F261" s="8">
        <v>0</v>
      </c>
      <c r="G261" s="8">
        <f>G262+G264+G263</f>
        <v>250140</v>
      </c>
      <c r="H261" s="8">
        <f>H262+H264+H263</f>
        <v>250140</v>
      </c>
      <c r="I261" s="8">
        <f t="shared" si="126"/>
        <v>250140</v>
      </c>
      <c r="J261" s="9">
        <f t="shared" si="127"/>
        <v>250140</v>
      </c>
    </row>
    <row r="262" spans="1:10" ht="25.5" outlineLevel="1">
      <c r="A262" s="10" t="s">
        <v>348</v>
      </c>
      <c r="B262" s="11" t="s">
        <v>349</v>
      </c>
      <c r="C262" s="12">
        <v>0</v>
      </c>
      <c r="D262" s="12">
        <v>0</v>
      </c>
      <c r="E262" s="12">
        <v>0</v>
      </c>
      <c r="F262" s="12">
        <v>0</v>
      </c>
      <c r="G262" s="12">
        <v>0</v>
      </c>
      <c r="H262" s="12">
        <v>0</v>
      </c>
      <c r="I262" s="25">
        <f t="shared" si="126"/>
        <v>0</v>
      </c>
      <c r="J262" s="26">
        <f t="shared" si="127"/>
        <v>0</v>
      </c>
    </row>
    <row r="263" spans="1:10" ht="25.5" outlineLevel="1">
      <c r="A263" s="10" t="s">
        <v>470</v>
      </c>
      <c r="B263" s="11" t="s">
        <v>442</v>
      </c>
      <c r="C263" s="12"/>
      <c r="D263" s="12"/>
      <c r="E263" s="12"/>
      <c r="F263" s="12"/>
      <c r="G263" s="48">
        <v>0</v>
      </c>
      <c r="H263" s="48">
        <v>0</v>
      </c>
      <c r="I263" s="25">
        <f t="shared" si="126"/>
        <v>0</v>
      </c>
      <c r="J263" s="26">
        <f t="shared" si="127"/>
        <v>0</v>
      </c>
    </row>
    <row r="264" spans="1:10" outlineLevel="1">
      <c r="A264" s="10" t="s">
        <v>350</v>
      </c>
      <c r="B264" s="11" t="s">
        <v>351</v>
      </c>
      <c r="C264" s="12">
        <v>0</v>
      </c>
      <c r="D264" s="12">
        <v>0</v>
      </c>
      <c r="E264" s="12">
        <v>0</v>
      </c>
      <c r="F264" s="12">
        <v>0</v>
      </c>
      <c r="G264" s="48">
        <v>250140</v>
      </c>
      <c r="H264" s="48">
        <v>250140</v>
      </c>
      <c r="I264" s="25">
        <f t="shared" si="126"/>
        <v>250140</v>
      </c>
      <c r="J264" s="26">
        <f t="shared" si="127"/>
        <v>250140</v>
      </c>
    </row>
    <row r="265" spans="1:10" ht="38.25">
      <c r="A265" s="6" t="s">
        <v>436</v>
      </c>
      <c r="B265" s="7" t="s">
        <v>352</v>
      </c>
      <c r="C265" s="8">
        <f>C266+C268+C269+C270+C267</f>
        <v>0</v>
      </c>
      <c r="D265" s="8">
        <f t="shared" ref="D265:H265" si="128">D266+D268+D269+D270+D267</f>
        <v>0</v>
      </c>
      <c r="E265" s="8">
        <f t="shared" si="128"/>
        <v>0</v>
      </c>
      <c r="F265" s="8">
        <f t="shared" si="128"/>
        <v>0</v>
      </c>
      <c r="G265" s="8">
        <f t="shared" si="128"/>
        <v>145797916</v>
      </c>
      <c r="H265" s="8">
        <f t="shared" si="128"/>
        <v>28528096.410000004</v>
      </c>
      <c r="I265" s="8">
        <f t="shared" si="126"/>
        <v>145797916</v>
      </c>
      <c r="J265" s="9">
        <f t="shared" si="127"/>
        <v>28528096.410000004</v>
      </c>
    </row>
    <row r="266" spans="1:10" outlineLevel="1">
      <c r="A266" s="10" t="s">
        <v>173</v>
      </c>
      <c r="B266" s="11" t="s">
        <v>536</v>
      </c>
      <c r="C266" s="12">
        <v>0</v>
      </c>
      <c r="D266" s="12">
        <v>0</v>
      </c>
      <c r="E266" s="12">
        <v>0</v>
      </c>
      <c r="F266" s="12">
        <v>0</v>
      </c>
      <c r="G266" s="12">
        <v>60657350</v>
      </c>
      <c r="H266" s="12">
        <v>9409725.8800000008</v>
      </c>
      <c r="I266" s="25">
        <f t="shared" ref="I266:J272" si="129">C266+E266+G266</f>
        <v>60657350</v>
      </c>
      <c r="J266" s="26">
        <f t="shared" si="129"/>
        <v>9409725.8800000008</v>
      </c>
    </row>
    <row r="267" spans="1:10" ht="25.5" outlineLevel="1">
      <c r="A267" s="10" t="s">
        <v>539</v>
      </c>
      <c r="B267" s="11" t="s">
        <v>538</v>
      </c>
      <c r="C267" s="12">
        <v>0</v>
      </c>
      <c r="D267" s="12">
        <v>0</v>
      </c>
      <c r="E267" s="12">
        <v>0</v>
      </c>
      <c r="F267" s="12">
        <v>0</v>
      </c>
      <c r="G267" s="12">
        <v>30317350</v>
      </c>
      <c r="H267" s="12">
        <v>4028288.53</v>
      </c>
      <c r="I267" s="25">
        <f t="shared" si="129"/>
        <v>30317350</v>
      </c>
      <c r="J267" s="26">
        <f t="shared" si="129"/>
        <v>4028288.53</v>
      </c>
    </row>
    <row r="268" spans="1:10" outlineLevel="1">
      <c r="A268" s="10" t="s">
        <v>353</v>
      </c>
      <c r="B268" s="11" t="s">
        <v>537</v>
      </c>
      <c r="C268" s="12">
        <v>0</v>
      </c>
      <c r="D268" s="12">
        <v>0</v>
      </c>
      <c r="E268" s="12">
        <v>0</v>
      </c>
      <c r="F268" s="12">
        <v>0</v>
      </c>
      <c r="G268" s="63">
        <v>54823216</v>
      </c>
      <c r="H268" s="63">
        <v>15090082</v>
      </c>
      <c r="I268" s="25">
        <f t="shared" si="129"/>
        <v>54823216</v>
      </c>
      <c r="J268" s="26">
        <f t="shared" si="129"/>
        <v>15090082</v>
      </c>
    </row>
    <row r="269" spans="1:10" ht="25.5" outlineLevel="1">
      <c r="A269" s="10" t="s">
        <v>354</v>
      </c>
      <c r="B269" s="11" t="s">
        <v>355</v>
      </c>
      <c r="C269" s="12">
        <v>0</v>
      </c>
      <c r="D269" s="12">
        <v>0</v>
      </c>
      <c r="E269" s="12">
        <v>0</v>
      </c>
      <c r="F269" s="12">
        <v>0</v>
      </c>
      <c r="G269" s="12">
        <v>0</v>
      </c>
      <c r="H269" s="12">
        <v>0</v>
      </c>
      <c r="I269" s="25">
        <f t="shared" si="129"/>
        <v>0</v>
      </c>
      <c r="J269" s="26">
        <f t="shared" si="129"/>
        <v>0</v>
      </c>
    </row>
    <row r="270" spans="1:10" ht="25.5" outlineLevel="1">
      <c r="A270" s="10" t="s">
        <v>326</v>
      </c>
      <c r="B270" s="11" t="s">
        <v>356</v>
      </c>
      <c r="C270" s="12">
        <v>0</v>
      </c>
      <c r="D270" s="12">
        <v>0</v>
      </c>
      <c r="E270" s="12">
        <v>0</v>
      </c>
      <c r="F270" s="12">
        <v>0</v>
      </c>
      <c r="G270" s="48">
        <v>0</v>
      </c>
      <c r="H270" s="48">
        <v>0</v>
      </c>
      <c r="I270" s="25">
        <f t="shared" si="129"/>
        <v>0</v>
      </c>
      <c r="J270" s="26">
        <f t="shared" si="129"/>
        <v>0</v>
      </c>
    </row>
    <row r="271" spans="1:10" ht="30" outlineLevel="1">
      <c r="A271" s="3" t="s">
        <v>447</v>
      </c>
      <c r="B271" s="4" t="s">
        <v>443</v>
      </c>
      <c r="C271" s="5">
        <f>C272</f>
        <v>0</v>
      </c>
      <c r="D271" s="5">
        <f t="shared" ref="D271:H271" si="130">D272</f>
        <v>0</v>
      </c>
      <c r="E271" s="5">
        <f t="shared" si="130"/>
        <v>0</v>
      </c>
      <c r="F271" s="5">
        <f t="shared" si="130"/>
        <v>0</v>
      </c>
      <c r="G271" s="5">
        <f t="shared" si="130"/>
        <v>0</v>
      </c>
      <c r="H271" s="5">
        <f t="shared" si="130"/>
        <v>0</v>
      </c>
      <c r="I271" s="5">
        <f t="shared" si="129"/>
        <v>0</v>
      </c>
      <c r="J271" s="5">
        <f t="shared" si="129"/>
        <v>0</v>
      </c>
    </row>
    <row r="272" spans="1:10" ht="63.75" outlineLevel="1">
      <c r="A272" s="6" t="s">
        <v>448</v>
      </c>
      <c r="B272" s="7" t="s">
        <v>444</v>
      </c>
      <c r="C272" s="8">
        <f>C273+C274</f>
        <v>0</v>
      </c>
      <c r="D272" s="8">
        <f t="shared" ref="D272:H272" si="131">D273+D274</f>
        <v>0</v>
      </c>
      <c r="E272" s="8">
        <f t="shared" si="131"/>
        <v>0</v>
      </c>
      <c r="F272" s="8">
        <f t="shared" si="131"/>
        <v>0</v>
      </c>
      <c r="G272" s="8">
        <f t="shared" si="131"/>
        <v>0</v>
      </c>
      <c r="H272" s="8">
        <f t="shared" si="131"/>
        <v>0</v>
      </c>
      <c r="I272" s="23">
        <f t="shared" si="129"/>
        <v>0</v>
      </c>
      <c r="J272" s="24">
        <f t="shared" si="129"/>
        <v>0</v>
      </c>
    </row>
    <row r="273" spans="1:10" ht="38.25" outlineLevel="1">
      <c r="A273" s="10" t="s">
        <v>449</v>
      </c>
      <c r="B273" s="11" t="s">
        <v>445</v>
      </c>
      <c r="C273" s="12">
        <v>0</v>
      </c>
      <c r="D273" s="12">
        <v>0</v>
      </c>
      <c r="E273" s="12">
        <v>0</v>
      </c>
      <c r="F273" s="12">
        <v>0</v>
      </c>
      <c r="G273" s="12">
        <v>0</v>
      </c>
      <c r="H273" s="12">
        <v>0</v>
      </c>
      <c r="I273" s="25">
        <f t="shared" ref="I273:I274" si="132">C273+E273+G273</f>
        <v>0</v>
      </c>
      <c r="J273" s="26">
        <f t="shared" ref="J273:J274" si="133">D273+F273+H273</f>
        <v>0</v>
      </c>
    </row>
    <row r="274" spans="1:10" ht="25.5" outlineLevel="1">
      <c r="A274" s="10" t="s">
        <v>450</v>
      </c>
      <c r="B274" s="11" t="s">
        <v>446</v>
      </c>
      <c r="C274" s="12">
        <v>0</v>
      </c>
      <c r="D274" s="12">
        <v>0</v>
      </c>
      <c r="E274" s="12">
        <v>0</v>
      </c>
      <c r="F274" s="12">
        <v>0</v>
      </c>
      <c r="G274" s="12">
        <v>0</v>
      </c>
      <c r="H274" s="12">
        <v>0</v>
      </c>
      <c r="I274" s="25">
        <f t="shared" si="132"/>
        <v>0</v>
      </c>
      <c r="J274" s="26">
        <f t="shared" si="133"/>
        <v>0</v>
      </c>
    </row>
    <row r="275" spans="1:10">
      <c r="A275" s="14" t="s">
        <v>357</v>
      </c>
      <c r="B275" s="15"/>
      <c r="C275" s="16">
        <f t="shared" ref="C275:J275" si="134">C7+C28+C44+C62+C72+C82+C88+C95+C110+C134+C142+C148+C191+C212+C221+C243+C256+C237+C271</f>
        <v>99474480.140000001</v>
      </c>
      <c r="D275" s="16">
        <f t="shared" si="134"/>
        <v>24514220.710000001</v>
      </c>
      <c r="E275" s="16">
        <f t="shared" si="134"/>
        <v>1354347972.9300001</v>
      </c>
      <c r="F275" s="16">
        <f t="shared" si="134"/>
        <v>221592543.65999997</v>
      </c>
      <c r="G275" s="16">
        <f t="shared" si="134"/>
        <v>796973596.03999996</v>
      </c>
      <c r="H275" s="16">
        <f t="shared" si="134"/>
        <v>169147260.60999998</v>
      </c>
      <c r="I275" s="16">
        <f t="shared" si="134"/>
        <v>2250796049.1100001</v>
      </c>
      <c r="J275" s="16">
        <f t="shared" si="134"/>
        <v>415254024.98000002</v>
      </c>
    </row>
    <row r="276" spans="1:10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8" spans="1:10">
      <c r="I278" s="55"/>
      <c r="J278" s="55"/>
    </row>
    <row r="280" spans="1:10">
      <c r="I280" s="55"/>
      <c r="J280" s="55"/>
    </row>
  </sheetData>
  <sortState ref="A241:J244">
    <sortCondition ref="B241:B244"/>
  </sortState>
  <mergeCells count="9">
    <mergeCell ref="A1:J1"/>
    <mergeCell ref="A2:J2"/>
    <mergeCell ref="A3:J3"/>
    <mergeCell ref="A4:A5"/>
    <mergeCell ref="C4:D4"/>
    <mergeCell ref="E4:F4"/>
    <mergeCell ref="G4:H4"/>
    <mergeCell ref="I4:J4"/>
    <mergeCell ref="B4:B5"/>
  </mergeCells>
  <pageMargins left="0.70866141732283472" right="0.31496062992125984" top="0.15748031496062992" bottom="0.15748031496062992" header="0.11811023622047245" footer="0.11811023622047245"/>
  <pageSetup paperSize="9" scale="57" fitToHeight="8" orientation="landscape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lt;ShortPrimaryServiceReportArguments xmlns:xsi=&quot;http://www.w3.org/2001/XMLSchema-instance&quot; xmlns:xsd=&quot;http://www.w3.org/2001/XMLSchema&quot;&gt;&lt;DateInfo&gt;&lt;string&gt;01.01.2025&lt;/string&gt;&lt;string&gt;31.03.2025&lt;/string&gt;&lt;/DateInfo&gt;&lt;Code&gt;MAKET_GENERATOR&lt;/Code&gt;&lt;ObjectCode&gt;MAKET_GENERATOR&lt;/ObjectCode&gt;&lt;DocName&gt;Исполнение муниципальных программ по Алатырскому муниципальному округу от 05.05.2025_&lt;/DocName&gt;&lt;VariantName&gt;Исполнение муниципальных программ по Алатырскому муниципальному округу от 05.05.2025_&lt;/VariantName&gt;&lt;VariantLink&gt;1888&lt;/VariantLink&gt;&lt;ReportCode&gt;MAKET_87f1d261_227c_464f_880c_3476837aa5bf&lt;/ReportCode&gt;&lt;SvodReportLink xsi:nil=&quot;true&quot; /&gt;&lt;ReportLink xsi:nil=&quot;true&quot; /&gt;&lt;SilentMode&gt;false&lt;/SilentMode&gt;&lt;/ShortPrimaryServiceReportArguments&gt;"/>
  </Parameters>
</MailMerge>
</file>

<file path=customXml/itemProps1.xml><?xml version="1.0" encoding="utf-8"?>
<ds:datastoreItem xmlns:ds="http://schemas.openxmlformats.org/officeDocument/2006/customXml" ds:itemID="{137575C5-A33A-4557-883B-5FB7F5CD405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Манушина Ольга Николаевна</dc:creator>
  <cp:lastModifiedBy>alatr_finance</cp:lastModifiedBy>
  <cp:lastPrinted>2026-01-21T05:34:26Z</cp:lastPrinted>
  <dcterms:created xsi:type="dcterms:W3CDTF">2025-05-05T12:17:23Z</dcterms:created>
  <dcterms:modified xsi:type="dcterms:W3CDTF">2026-04-10T10:02:35Z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Исполнение муниципальных программ по Алатырскому муниципальному округу от 05.05.2025_</vt:lpwstr>
  </property>
  <property fmtid="{D5CDD505-2E9C-101B-9397-08002B2CF9AE}" pid="3" name="Название отчета">
    <vt:lpwstr>Исполнение муниципальных программ по Алатырскому муниципальному округу(23).xlsx</vt:lpwstr>
  </property>
  <property fmtid="{D5CDD505-2E9C-101B-9397-08002B2CF9AE}" pid="4" name="Версия клиента">
    <vt:lpwstr>24.1.156.224 (.NET Core 6)</vt:lpwstr>
  </property>
  <property fmtid="{D5CDD505-2E9C-101B-9397-08002B2CF9AE}" pid="5" name="Версия базы">
    <vt:lpwstr>24.1.5201.64674597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192.168.24.139:5432</vt:lpwstr>
  </property>
  <property fmtid="{D5CDD505-2E9C-101B-9397-08002B2CF9AE}" pid="8" name="База">
    <vt:lpwstr>fobudg2025pg</vt:lpwstr>
  </property>
  <property fmtid="{D5CDD505-2E9C-101B-9397-08002B2CF9AE}" pid="9" name="Пользователь">
    <vt:lpwstr>fo22_budg4</vt:lpwstr>
  </property>
  <property fmtid="{D5CDD505-2E9C-101B-9397-08002B2CF9AE}" pid="10" name="Шаблон">
    <vt:lpwstr>rep_maket.XLT</vt:lpwstr>
  </property>
  <property fmtid="{D5CDD505-2E9C-101B-9397-08002B2CF9AE}" pid="11" name="Локальная база">
    <vt:lpwstr>не используется</vt:lpwstr>
  </property>
</Properties>
</file>