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atr_finotdel05\Desktop\Отчеты\Расходы по программам\Свод программ на 2025\"/>
    </mc:Choice>
  </mc:AlternateContent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Документ!$A$6:$J$232</definedName>
    <definedName name="_xlnm.Print_Titles" localSheetId="0">Документ!$6:$6</definedName>
  </definedNames>
  <calcPr calcId="162913"/>
</workbook>
</file>

<file path=xl/calcChain.xml><?xml version="1.0" encoding="utf-8"?>
<calcChain xmlns="http://schemas.openxmlformats.org/spreadsheetml/2006/main">
  <c r="F44" i="2" l="1"/>
  <c r="J130" i="2" l="1"/>
  <c r="I130" i="2"/>
  <c r="J28" i="2"/>
  <c r="J27" i="2"/>
  <c r="I28" i="2"/>
  <c r="I27" i="2"/>
  <c r="J230" i="2"/>
  <c r="J231" i="2"/>
  <c r="I230" i="2"/>
  <c r="I231" i="2"/>
  <c r="D229" i="2"/>
  <c r="E229" i="2"/>
  <c r="E228" i="2" s="1"/>
  <c r="F229" i="2"/>
  <c r="F228" i="2" s="1"/>
  <c r="G229" i="2"/>
  <c r="H229" i="2"/>
  <c r="H228" i="2" s="1"/>
  <c r="C229" i="2"/>
  <c r="C228" i="2" s="1"/>
  <c r="H219" i="2"/>
  <c r="G219" i="2"/>
  <c r="I219" i="2" s="1"/>
  <c r="J221" i="2"/>
  <c r="I221" i="2"/>
  <c r="D217" i="2"/>
  <c r="J217" i="2" s="1"/>
  <c r="C217" i="2"/>
  <c r="I217" i="2" s="1"/>
  <c r="J216" i="2"/>
  <c r="J218" i="2"/>
  <c r="J219" i="2"/>
  <c r="J220" i="2"/>
  <c r="J222" i="2"/>
  <c r="J224" i="2"/>
  <c r="J225" i="2"/>
  <c r="J226" i="2"/>
  <c r="J227" i="2"/>
  <c r="I216" i="2"/>
  <c r="I218" i="2"/>
  <c r="I220" i="2"/>
  <c r="I222" i="2"/>
  <c r="I224" i="2"/>
  <c r="I225" i="2"/>
  <c r="I226" i="2"/>
  <c r="I227" i="2"/>
  <c r="D215" i="2"/>
  <c r="J215" i="2" s="1"/>
  <c r="C215" i="2"/>
  <c r="I215" i="2" s="1"/>
  <c r="H211" i="2"/>
  <c r="J211" i="2" s="1"/>
  <c r="G211" i="2"/>
  <c r="I211" i="2" s="1"/>
  <c r="I212" i="2"/>
  <c r="I213" i="2"/>
  <c r="J212" i="2"/>
  <c r="J213" i="2"/>
  <c r="J205" i="2"/>
  <c r="J206" i="2"/>
  <c r="J207" i="2"/>
  <c r="J208" i="2"/>
  <c r="I205" i="2"/>
  <c r="I206" i="2"/>
  <c r="I207" i="2"/>
  <c r="I208" i="2"/>
  <c r="J204" i="2"/>
  <c r="I204" i="2"/>
  <c r="J201" i="2"/>
  <c r="J200" i="2"/>
  <c r="H199" i="2"/>
  <c r="J199" i="2" s="1"/>
  <c r="J188" i="2"/>
  <c r="J189" i="2"/>
  <c r="J190" i="2"/>
  <c r="J191" i="2"/>
  <c r="J192" i="2"/>
  <c r="J193" i="2"/>
  <c r="J194" i="2"/>
  <c r="J195" i="2"/>
  <c r="J197" i="2"/>
  <c r="I188" i="2"/>
  <c r="I189" i="2"/>
  <c r="I190" i="2"/>
  <c r="I191" i="2"/>
  <c r="I192" i="2"/>
  <c r="I193" i="2"/>
  <c r="I194" i="2"/>
  <c r="I195" i="2"/>
  <c r="I197" i="2"/>
  <c r="H183" i="2"/>
  <c r="F183" i="2"/>
  <c r="G183" i="2"/>
  <c r="E183" i="2"/>
  <c r="J179" i="2"/>
  <c r="J180" i="2"/>
  <c r="J182" i="2"/>
  <c r="J184" i="2"/>
  <c r="J185" i="2"/>
  <c r="I179" i="2"/>
  <c r="I180" i="2"/>
  <c r="I182" i="2"/>
  <c r="I184" i="2"/>
  <c r="I185" i="2"/>
  <c r="C168" i="2"/>
  <c r="D168" i="2"/>
  <c r="E168" i="2"/>
  <c r="F168" i="2"/>
  <c r="G168" i="2"/>
  <c r="H168" i="2"/>
  <c r="J163" i="2"/>
  <c r="J165" i="2"/>
  <c r="J166" i="2"/>
  <c r="J167" i="2"/>
  <c r="J169" i="2"/>
  <c r="J170" i="2"/>
  <c r="J171" i="2"/>
  <c r="J172" i="2"/>
  <c r="J173" i="2"/>
  <c r="J174" i="2"/>
  <c r="J175" i="2"/>
  <c r="J176" i="2"/>
  <c r="J177" i="2"/>
  <c r="I165" i="2"/>
  <c r="I166" i="2"/>
  <c r="I167" i="2"/>
  <c r="I169" i="2"/>
  <c r="I170" i="2"/>
  <c r="I171" i="2"/>
  <c r="I172" i="2"/>
  <c r="I173" i="2"/>
  <c r="I174" i="2"/>
  <c r="I175" i="2"/>
  <c r="I176" i="2"/>
  <c r="I177" i="2"/>
  <c r="J162" i="2"/>
  <c r="I162" i="2"/>
  <c r="I163" i="2"/>
  <c r="I168" i="2" l="1"/>
  <c r="I229" i="2"/>
  <c r="J229" i="2"/>
  <c r="D228" i="2"/>
  <c r="J228" i="2" s="1"/>
  <c r="I183" i="2"/>
  <c r="J183" i="2"/>
  <c r="G228" i="2"/>
  <c r="I228" i="2" s="1"/>
  <c r="J168" i="2"/>
  <c r="J157" i="2"/>
  <c r="J158" i="2"/>
  <c r="J159" i="2"/>
  <c r="I157" i="2"/>
  <c r="I158" i="2"/>
  <c r="I159" i="2"/>
  <c r="J150" i="2"/>
  <c r="J151" i="2"/>
  <c r="J152" i="2"/>
  <c r="J153" i="2"/>
  <c r="J154" i="2"/>
  <c r="J155" i="2"/>
  <c r="I150" i="2"/>
  <c r="I151" i="2"/>
  <c r="I152" i="2"/>
  <c r="I153" i="2"/>
  <c r="I154" i="2"/>
  <c r="I155" i="2"/>
  <c r="J147" i="2"/>
  <c r="J148" i="2"/>
  <c r="I144" i="2"/>
  <c r="I145" i="2"/>
  <c r="J144" i="2"/>
  <c r="J145" i="2"/>
  <c r="J142" i="2"/>
  <c r="I142" i="2"/>
  <c r="D141" i="2"/>
  <c r="J141" i="2" s="1"/>
  <c r="C141" i="2"/>
  <c r="I141" i="2" s="1"/>
  <c r="J139" i="2"/>
  <c r="I139" i="2"/>
  <c r="J140" i="2"/>
  <c r="I140" i="2"/>
  <c r="J133" i="2"/>
  <c r="J134" i="2"/>
  <c r="J135" i="2"/>
  <c r="J136" i="2"/>
  <c r="J137" i="2"/>
  <c r="J132" i="2"/>
  <c r="I133" i="2"/>
  <c r="I134" i="2"/>
  <c r="I135" i="2"/>
  <c r="I136" i="2"/>
  <c r="I137" i="2"/>
  <c r="I132" i="2"/>
  <c r="J129" i="2"/>
  <c r="I129" i="2"/>
  <c r="J126" i="2"/>
  <c r="J127" i="2"/>
  <c r="I126" i="2"/>
  <c r="I127" i="2"/>
  <c r="E125" i="2"/>
  <c r="F125" i="2"/>
  <c r="G125" i="2"/>
  <c r="H125" i="2"/>
  <c r="D125" i="2"/>
  <c r="C125" i="2"/>
  <c r="I125" i="2" s="1"/>
  <c r="F122" i="2"/>
  <c r="J122" i="2" s="1"/>
  <c r="E122" i="2"/>
  <c r="H119" i="2"/>
  <c r="G119" i="2"/>
  <c r="H114" i="2"/>
  <c r="J114" i="2" s="1"/>
  <c r="G114" i="2"/>
  <c r="I114" i="2" s="1"/>
  <c r="J112" i="2"/>
  <c r="J113" i="2"/>
  <c r="J115" i="2"/>
  <c r="J116" i="2"/>
  <c r="J117" i="2"/>
  <c r="J119" i="2"/>
  <c r="J120" i="2"/>
  <c r="J121" i="2"/>
  <c r="J123" i="2"/>
  <c r="I112" i="2"/>
  <c r="I113" i="2"/>
  <c r="I115" i="2"/>
  <c r="I116" i="2"/>
  <c r="I117" i="2"/>
  <c r="J109" i="2"/>
  <c r="I109" i="2"/>
  <c r="H108" i="2"/>
  <c r="J108" i="2" s="1"/>
  <c r="G108" i="2"/>
  <c r="I108" i="2" s="1"/>
  <c r="J107" i="2"/>
  <c r="I107" i="2"/>
  <c r="H106" i="2"/>
  <c r="J106" i="2" s="1"/>
  <c r="G106" i="2"/>
  <c r="I106" i="2" s="1"/>
  <c r="J103" i="2"/>
  <c r="J104" i="2"/>
  <c r="J105" i="2"/>
  <c r="I103" i="2"/>
  <c r="I104" i="2"/>
  <c r="I105" i="2"/>
  <c r="J99" i="2"/>
  <c r="J100" i="2"/>
  <c r="J101" i="2"/>
  <c r="I99" i="2"/>
  <c r="I100" i="2"/>
  <c r="I101" i="2"/>
  <c r="J97" i="2"/>
  <c r="I97" i="2"/>
  <c r="H96" i="2"/>
  <c r="J96" i="2" s="1"/>
  <c r="G96" i="2"/>
  <c r="I96" i="2" s="1"/>
  <c r="J95" i="2"/>
  <c r="I95" i="2"/>
  <c r="H94" i="2"/>
  <c r="J94" i="2" s="1"/>
  <c r="J92" i="2"/>
  <c r="J93" i="2"/>
  <c r="I93" i="2"/>
  <c r="H78" i="2"/>
  <c r="G78" i="2"/>
  <c r="F78" i="2"/>
  <c r="E78" i="2"/>
  <c r="J84" i="2"/>
  <c r="J85" i="2"/>
  <c r="I84" i="2"/>
  <c r="I85" i="2"/>
  <c r="J80" i="2"/>
  <c r="I80" i="2"/>
  <c r="J89" i="2"/>
  <c r="I89" i="2"/>
  <c r="F88" i="2"/>
  <c r="J88" i="2" s="1"/>
  <c r="E88" i="2"/>
  <c r="I88" i="2" s="1"/>
  <c r="I87" i="2"/>
  <c r="J87" i="2"/>
  <c r="J86" i="2"/>
  <c r="I86" i="2"/>
  <c r="H86" i="2"/>
  <c r="J79" i="2"/>
  <c r="J81" i="2"/>
  <c r="J82" i="2"/>
  <c r="J83" i="2"/>
  <c r="I81" i="2"/>
  <c r="I82" i="2"/>
  <c r="I83" i="2"/>
  <c r="I79" i="2"/>
  <c r="J72" i="2"/>
  <c r="I72" i="2"/>
  <c r="J74" i="2"/>
  <c r="J75" i="2"/>
  <c r="J76" i="2"/>
  <c r="I74" i="2"/>
  <c r="I75" i="2"/>
  <c r="I76" i="2"/>
  <c r="H73" i="2"/>
  <c r="J73" i="2" s="1"/>
  <c r="G73" i="2"/>
  <c r="I73" i="2" s="1"/>
  <c r="H71" i="2"/>
  <c r="J71" i="2" s="1"/>
  <c r="G71" i="2"/>
  <c r="I71" i="2" s="1"/>
  <c r="J69" i="2"/>
  <c r="J68" i="2"/>
  <c r="I69" i="2"/>
  <c r="I68" i="2"/>
  <c r="J66" i="2"/>
  <c r="I66" i="2"/>
  <c r="H65" i="2"/>
  <c r="G65" i="2"/>
  <c r="F65" i="2"/>
  <c r="E65" i="2"/>
  <c r="D65" i="2"/>
  <c r="C65" i="2"/>
  <c r="J60" i="2"/>
  <c r="J61" i="2"/>
  <c r="J62" i="2"/>
  <c r="J63" i="2"/>
  <c r="I60" i="2"/>
  <c r="I61" i="2"/>
  <c r="I62" i="2"/>
  <c r="I63" i="2"/>
  <c r="H48" i="2"/>
  <c r="J48" i="2" s="1"/>
  <c r="G48" i="2"/>
  <c r="I48" i="2" s="1"/>
  <c r="J51" i="2"/>
  <c r="J52" i="2"/>
  <c r="I51" i="2"/>
  <c r="I52" i="2"/>
  <c r="H50" i="2"/>
  <c r="J50" i="2" s="1"/>
  <c r="G50" i="2"/>
  <c r="I50" i="2" s="1"/>
  <c r="H53" i="2"/>
  <c r="J53" i="2" s="1"/>
  <c r="G53" i="2"/>
  <c r="I53" i="2" s="1"/>
  <c r="J46" i="2"/>
  <c r="I46" i="2"/>
  <c r="J45" i="2"/>
  <c r="I45" i="2"/>
  <c r="J31" i="2"/>
  <c r="J32" i="2"/>
  <c r="J33" i="2"/>
  <c r="I31" i="2"/>
  <c r="I32" i="2"/>
  <c r="I33" i="2"/>
  <c r="H30" i="2"/>
  <c r="J30" i="2" s="1"/>
  <c r="G30" i="2"/>
  <c r="I30" i="2" s="1"/>
  <c r="J23" i="2"/>
  <c r="I23" i="2"/>
  <c r="H14" i="2"/>
  <c r="J14" i="2" s="1"/>
  <c r="G14" i="2"/>
  <c r="I14" i="2" s="1"/>
  <c r="J15" i="2"/>
  <c r="J16" i="2"/>
  <c r="J17" i="2"/>
  <c r="I15" i="2"/>
  <c r="I16" i="2"/>
  <c r="I17" i="2"/>
  <c r="J11" i="2"/>
  <c r="J12" i="2"/>
  <c r="J13" i="2"/>
  <c r="I11" i="2"/>
  <c r="I12" i="2"/>
  <c r="I13" i="2"/>
  <c r="H10" i="2"/>
  <c r="J10" i="2" s="1"/>
  <c r="G10" i="2"/>
  <c r="I10" i="2" s="1"/>
  <c r="J44" i="2" l="1"/>
  <c r="J65" i="2"/>
  <c r="I44" i="2"/>
  <c r="I29" i="2" s="1"/>
  <c r="I65" i="2"/>
  <c r="J125" i="2"/>
  <c r="I78" i="2"/>
  <c r="J78" i="2"/>
  <c r="D198" i="2"/>
  <c r="E198" i="2"/>
  <c r="F198" i="2"/>
  <c r="G198" i="2"/>
  <c r="H198" i="2"/>
  <c r="C198" i="2"/>
  <c r="D118" i="2"/>
  <c r="E118" i="2"/>
  <c r="F118" i="2"/>
  <c r="J118" i="2" s="1"/>
  <c r="G118" i="2"/>
  <c r="H118" i="2"/>
  <c r="C118" i="2"/>
  <c r="D70" i="2"/>
  <c r="E70" i="2"/>
  <c r="F70" i="2"/>
  <c r="G70" i="2"/>
  <c r="H70" i="2"/>
  <c r="I70" i="2"/>
  <c r="J70" i="2"/>
  <c r="C70" i="2"/>
  <c r="D47" i="2"/>
  <c r="E47" i="2"/>
  <c r="F47" i="2"/>
  <c r="G47" i="2"/>
  <c r="H47" i="2"/>
  <c r="I47" i="2"/>
  <c r="J47" i="2"/>
  <c r="C47" i="2"/>
  <c r="D29" i="2"/>
  <c r="E29" i="2"/>
  <c r="F29" i="2"/>
  <c r="G29" i="2"/>
  <c r="H29" i="2"/>
  <c r="J29" i="2"/>
  <c r="C29" i="2"/>
  <c r="D7" i="2"/>
  <c r="E7" i="2"/>
  <c r="F7" i="2"/>
  <c r="G7" i="2"/>
  <c r="H7" i="2"/>
  <c r="I7" i="2"/>
  <c r="J7" i="2"/>
  <c r="C7" i="2"/>
  <c r="I118" i="2" l="1"/>
  <c r="I198" i="2"/>
  <c r="J198" i="2"/>
  <c r="D223" i="2"/>
  <c r="D214" i="2" s="1"/>
  <c r="E223" i="2"/>
  <c r="F223" i="2"/>
  <c r="F214" i="2" s="1"/>
  <c r="G223" i="2"/>
  <c r="G214" i="2" s="1"/>
  <c r="H223" i="2"/>
  <c r="C223" i="2"/>
  <c r="C214" i="2" s="1"/>
  <c r="D203" i="2"/>
  <c r="D202" i="2" s="1"/>
  <c r="E203" i="2"/>
  <c r="E202" i="2" s="1"/>
  <c r="F203" i="2"/>
  <c r="F202" i="2" s="1"/>
  <c r="G203" i="2"/>
  <c r="G202" i="2" s="1"/>
  <c r="H203" i="2"/>
  <c r="H202" i="2" s="1"/>
  <c r="I203" i="2"/>
  <c r="J203" i="2"/>
  <c r="C203" i="2"/>
  <c r="C202" i="2" s="1"/>
  <c r="I202" i="2" l="1"/>
  <c r="E214" i="2"/>
  <c r="I223" i="2"/>
  <c r="I214" i="2" s="1"/>
  <c r="H214" i="2"/>
  <c r="J223" i="2"/>
  <c r="J214" i="2" s="1"/>
  <c r="J202" i="2"/>
  <c r="D196" i="2"/>
  <c r="E196" i="2"/>
  <c r="F196" i="2"/>
  <c r="G196" i="2"/>
  <c r="H196" i="2"/>
  <c r="C196" i="2"/>
  <c r="D187" i="2"/>
  <c r="E187" i="2"/>
  <c r="F187" i="2"/>
  <c r="G187" i="2"/>
  <c r="H187" i="2"/>
  <c r="C187" i="2"/>
  <c r="D181" i="2"/>
  <c r="E181" i="2"/>
  <c r="E178" i="2" s="1"/>
  <c r="F181" i="2"/>
  <c r="F178" i="2" s="1"/>
  <c r="G181" i="2"/>
  <c r="G178" i="2" s="1"/>
  <c r="H181" i="2"/>
  <c r="H178" i="2" s="1"/>
  <c r="C181" i="2"/>
  <c r="D164" i="2"/>
  <c r="E164" i="2"/>
  <c r="F164" i="2"/>
  <c r="G164" i="2"/>
  <c r="H164" i="2"/>
  <c r="C164" i="2"/>
  <c r="D161" i="2"/>
  <c r="E161" i="2"/>
  <c r="E160" i="2" s="1"/>
  <c r="F161" i="2"/>
  <c r="G161" i="2"/>
  <c r="H161" i="2"/>
  <c r="H160" i="2" s="1"/>
  <c r="C161" i="2"/>
  <c r="D131" i="2"/>
  <c r="E131" i="2"/>
  <c r="F131" i="2"/>
  <c r="G131" i="2"/>
  <c r="I131" i="2" s="1"/>
  <c r="H131" i="2"/>
  <c r="D156" i="2"/>
  <c r="E156" i="2"/>
  <c r="F156" i="2"/>
  <c r="G156" i="2"/>
  <c r="H156" i="2"/>
  <c r="C156" i="2"/>
  <c r="I156" i="2" s="1"/>
  <c r="D149" i="2"/>
  <c r="E149" i="2"/>
  <c r="F149" i="2"/>
  <c r="G149" i="2"/>
  <c r="H149" i="2"/>
  <c r="C149" i="2"/>
  <c r="D146" i="2"/>
  <c r="E146" i="2"/>
  <c r="F146" i="2"/>
  <c r="G146" i="2"/>
  <c r="H146" i="2"/>
  <c r="C146" i="2"/>
  <c r="I146" i="2" s="1"/>
  <c r="D143" i="2"/>
  <c r="E143" i="2"/>
  <c r="F143" i="2"/>
  <c r="G143" i="2"/>
  <c r="H143" i="2"/>
  <c r="C143" i="2"/>
  <c r="D138" i="2"/>
  <c r="E138" i="2"/>
  <c r="F138" i="2"/>
  <c r="G138" i="2"/>
  <c r="H138" i="2"/>
  <c r="I138" i="2"/>
  <c r="J138" i="2"/>
  <c r="C138" i="2"/>
  <c r="C131" i="2"/>
  <c r="D128" i="2"/>
  <c r="E128" i="2"/>
  <c r="E124" i="2" s="1"/>
  <c r="F128" i="2"/>
  <c r="G128" i="2"/>
  <c r="H128" i="2"/>
  <c r="C128" i="2"/>
  <c r="D111" i="2"/>
  <c r="D110" i="2" s="1"/>
  <c r="E111" i="2"/>
  <c r="E110" i="2" s="1"/>
  <c r="F111" i="2"/>
  <c r="G111" i="2"/>
  <c r="H111" i="2"/>
  <c r="H110" i="2" s="1"/>
  <c r="C111" i="2"/>
  <c r="C110" i="2" s="1"/>
  <c r="D102" i="2"/>
  <c r="E102" i="2"/>
  <c r="F102" i="2"/>
  <c r="G102" i="2"/>
  <c r="H102" i="2"/>
  <c r="C102" i="2"/>
  <c r="I102" i="2" s="1"/>
  <c r="D98" i="2"/>
  <c r="E98" i="2"/>
  <c r="F98" i="2"/>
  <c r="G98" i="2"/>
  <c r="H98" i="2"/>
  <c r="C98" i="2"/>
  <c r="D91" i="2"/>
  <c r="D90" i="2" s="1"/>
  <c r="E91" i="2"/>
  <c r="E90" i="2" s="1"/>
  <c r="F91" i="2"/>
  <c r="G91" i="2"/>
  <c r="H91" i="2"/>
  <c r="I91" i="2"/>
  <c r="J91" i="2"/>
  <c r="C91" i="2"/>
  <c r="D78" i="2"/>
  <c r="D77" i="2" s="1"/>
  <c r="E77" i="2"/>
  <c r="F77" i="2"/>
  <c r="C78" i="2"/>
  <c r="C77" i="2" s="1"/>
  <c r="I196" i="2" l="1"/>
  <c r="C178" i="2"/>
  <c r="I181" i="2"/>
  <c r="D178" i="2"/>
  <c r="J181" i="2"/>
  <c r="I98" i="2"/>
  <c r="I90" i="2" s="1"/>
  <c r="J146" i="2"/>
  <c r="J149" i="2"/>
  <c r="J156" i="2"/>
  <c r="G160" i="2"/>
  <c r="I164" i="2"/>
  <c r="C186" i="2"/>
  <c r="I128" i="2"/>
  <c r="C124" i="2"/>
  <c r="J143" i="2"/>
  <c r="C160" i="2"/>
  <c r="I161" i="2"/>
  <c r="J128" i="2"/>
  <c r="D160" i="2"/>
  <c r="J161" i="2"/>
  <c r="F90" i="2"/>
  <c r="J98" i="2"/>
  <c r="J102" i="2"/>
  <c r="I143" i="2"/>
  <c r="I149" i="2"/>
  <c r="F160" i="2"/>
  <c r="J164" i="2"/>
  <c r="J178" i="2"/>
  <c r="D186" i="2"/>
  <c r="J196" i="2"/>
  <c r="E186" i="2"/>
  <c r="F186" i="2"/>
  <c r="I187" i="2"/>
  <c r="I186" i="2" s="1"/>
  <c r="H186" i="2"/>
  <c r="J187" i="2"/>
  <c r="I178" i="2"/>
  <c r="F124" i="2"/>
  <c r="J131" i="2"/>
  <c r="G124" i="2"/>
  <c r="G110" i="2"/>
  <c r="I111" i="2"/>
  <c r="I110" i="2" s="1"/>
  <c r="F110" i="2"/>
  <c r="J111" i="2"/>
  <c r="J110" i="2" s="1"/>
  <c r="H90" i="2"/>
  <c r="G90" i="2"/>
  <c r="H77" i="2"/>
  <c r="J77" i="2" s="1"/>
  <c r="G77" i="2"/>
  <c r="I77" i="2" s="1"/>
  <c r="C90" i="2"/>
  <c r="H124" i="2"/>
  <c r="D124" i="2"/>
  <c r="G186" i="2"/>
  <c r="D67" i="2"/>
  <c r="D64" i="2" s="1"/>
  <c r="E67" i="2"/>
  <c r="E64" i="2" s="1"/>
  <c r="F67" i="2"/>
  <c r="G67" i="2"/>
  <c r="G64" i="2" s="1"/>
  <c r="H67" i="2"/>
  <c r="H64" i="2" s="1"/>
  <c r="I67" i="2"/>
  <c r="C67" i="2"/>
  <c r="C64" i="2" s="1"/>
  <c r="D59" i="2"/>
  <c r="D56" i="2" s="1"/>
  <c r="E59" i="2"/>
  <c r="E56" i="2" s="1"/>
  <c r="F59" i="2"/>
  <c r="F56" i="2" s="1"/>
  <c r="G59" i="2"/>
  <c r="G56" i="2" s="1"/>
  <c r="H59" i="2"/>
  <c r="H56" i="2" s="1"/>
  <c r="I59" i="2"/>
  <c r="J59" i="2"/>
  <c r="C59" i="2"/>
  <c r="C56" i="2" s="1"/>
  <c r="D26" i="2"/>
  <c r="E26" i="2"/>
  <c r="F26" i="2"/>
  <c r="G26" i="2"/>
  <c r="H26" i="2"/>
  <c r="I26" i="2"/>
  <c r="J26" i="2"/>
  <c r="C26" i="2"/>
  <c r="D19" i="2"/>
  <c r="E19" i="2"/>
  <c r="F19" i="2"/>
  <c r="G19" i="2"/>
  <c r="H19" i="2"/>
  <c r="I19" i="2"/>
  <c r="J19" i="2"/>
  <c r="C19" i="2"/>
  <c r="D22" i="2"/>
  <c r="E22" i="2"/>
  <c r="F22" i="2"/>
  <c r="G22" i="2"/>
  <c r="H22" i="2"/>
  <c r="I22" i="2"/>
  <c r="J22" i="2"/>
  <c r="C22" i="2"/>
  <c r="J90" i="2" l="1"/>
  <c r="J186" i="2"/>
  <c r="J160" i="2"/>
  <c r="I124" i="2"/>
  <c r="J124" i="2"/>
  <c r="J56" i="2"/>
  <c r="C18" i="2"/>
  <c r="C232" i="2" s="1"/>
  <c r="I160" i="2"/>
  <c r="I64" i="2"/>
  <c r="I56" i="2"/>
  <c r="F64" i="2"/>
  <c r="J64" i="2" s="1"/>
  <c r="J67" i="2"/>
  <c r="D18" i="2"/>
  <c r="D232" i="2" s="1"/>
  <c r="G18" i="2"/>
  <c r="G232" i="2" s="1"/>
  <c r="J18" i="2"/>
  <c r="J232" i="2" s="1"/>
  <c r="F18" i="2"/>
  <c r="F232" i="2" s="1"/>
  <c r="H18" i="2"/>
  <c r="H232" i="2" s="1"/>
  <c r="I18" i="2"/>
  <c r="E18" i="2"/>
  <c r="E232" i="2" s="1"/>
  <c r="I232" i="2" l="1"/>
</calcChain>
</file>

<file path=xl/sharedStrings.xml><?xml version="1.0" encoding="utf-8"?>
<sst xmlns="http://schemas.openxmlformats.org/spreadsheetml/2006/main" count="477" uniqueCount="462">
  <si>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</si>
  <si>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</si>
  <si>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</si>
  <si>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</si>
  <si>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</si>
  <si>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</si>
  <si>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</si>
  <si>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</si>
  <si>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</si>
  <si>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</si>
  <si>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</si>
  <si>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</si>
  <si>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</si>
  <si>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</si>
  <si>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</si>
  <si>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</si>
  <si>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</si>
  <si>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</si>
  <si>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</si>
  <si>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</si>
  <si>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</si>
  <si>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</si>
  <si>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</si>
  <si>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</si>
  <si>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</si>
  <si>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</si>
  <si>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</si>
  <si>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</si>
  <si>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</si>
  <si>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</si>
  <si>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</si>
  <si>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</si>
  <si>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</si>
  <si>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</si>
  <si>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</si>
  <si>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</si>
  <si>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</si>
  <si>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</si>
  <si>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</si>
  <si>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</si>
  <si>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</si>
  <si>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</si>
  <si>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</si>
  <si>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</si>
  <si>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</si>
  <si>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</si>
  <si>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</si>
  <si>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</si>
  <si>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</si>
  <si>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</si>
  <si>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</si>
  <si>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</si>
  <si>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</si>
  <si>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</si>
  <si>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</si>
  <si>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</si>
  <si>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</si>
  <si>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</si>
  <si>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</si>
  <si>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</si>
  <si>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</si>
  <si>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</si>
  <si>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</si>
  <si>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</si>
  <si>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</si>
  <si>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</si>
  <si>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</si>
  <si>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</si>
  <si>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</si>
  <si>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</si>
  <si>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</si>
  <si>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</si>
  <si>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</si>
  <si>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</si>
  <si>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</si>
  <si>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</si>
  <si>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</si>
  <si>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</si>
  <si>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</si>
  <si>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</si>
  <si>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</si>
  <si>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</si>
  <si>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</si>
  <si>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</si>
  <si>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</si>
  <si>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</si>
  <si>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</si>
  <si>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</si>
  <si>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</si>
  <si>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</si>
  <si>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</si>
  <si>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</si>
  <si>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</si>
  <si>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</si>
  <si>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</si>
  <si>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</si>
  <si>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</si>
  <si>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</si>
  <si>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</si>
  <si>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</si>
  <si>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</si>
  <si>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</si>
  <si>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</si>
  <si>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</si>
  <si>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</si>
  <si>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</si>
  <si>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</si>
  <si>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</si>
  <si>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</si>
  <si>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</si>
  <si>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</si>
  <si>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</si>
  <si>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</si>
  <si>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</si>
  <si>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</si>
  <si>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</si>
  <si>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</si>
  <si>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</si>
  <si>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</si>
  <si>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</si>
  <si>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</si>
  <si>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</si>
  <si>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</si>
  <si>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</si>
  <si>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</si>
  <si>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</si>
  <si>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</si>
  <si>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</si>
  <si>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</si>
  <si>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</si>
  <si>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</si>
  <si>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</si>
  <si>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</si>
  <si>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</si>
  <si>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</si>
  <si>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</si>
  <si>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</si>
  <si>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</si>
  <si>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</si>
  <si>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</si>
  <si>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</si>
  <si>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</si>
  <si>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</si>
  <si>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</si>
  <si>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</si>
  <si>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</si>
  <si>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</si>
  <si>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</si>
  <si>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</si>
  <si>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</si>
  <si>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</si>
  <si>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</si>
  <si>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</si>
  <si>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</si>
  <si>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</si>
  <si>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</si>
  <si>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</si>
  <si>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</si>
  <si>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</si>
  <si>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</si>
  <si>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</si>
  <si>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</si>
  <si>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</si>
  <si>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</si>
  <si>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</si>
  <si>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</si>
  <si>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</si>
  <si>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</si>
  <si>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</si>
  <si>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</si>
  <si>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</si>
  <si>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</si>
  <si>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</si>
  <si>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</si>
  <si>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Ц440700200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</si>
  <si>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</si>
  <si>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</si>
  <si>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</si>
  <si>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</si>
  <si>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</si>
  <si>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</si>
  <si>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</si>
  <si>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</si>
  <si>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</si>
  <si>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</si>
  <si>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</si>
  <si>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</si>
  <si>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</si>
  <si>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</si>
  <si>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</si>
  <si>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</si>
  <si>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</si>
  <si>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</si>
  <si>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</si>
  <si>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</si>
  <si>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</si>
  <si>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</si>
  <si>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</si>
  <si>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</si>
  <si>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</si>
  <si>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</si>
  <si>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</si>
  <si>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</si>
  <si>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</si>
  <si>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</si>
  <si>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</si>
  <si>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</si>
  <si>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</si>
  <si>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</si>
  <si>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Ц740100600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</si>
  <si>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</si>
  <si>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</si>
  <si>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</si>
  <si>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</si>
  <si>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</si>
  <si>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</si>
  <si>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</si>
  <si>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</si>
  <si>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</si>
  <si>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</si>
  <si>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</si>
  <si>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</si>
  <si>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</si>
  <si>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</si>
  <si>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</si>
  <si>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</si>
  <si>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</si>
  <si>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</si>
  <si>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</si>
  <si>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</si>
  <si>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</si>
  <si>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</si>
  <si>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</si>
  <si>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</si>
  <si>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</si>
  <si>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</si>
  <si>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</si>
  <si>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</si>
  <si>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</si>
  <si>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</si>
  <si>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</si>
  <si>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</si>
  <si>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</si>
  <si>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</si>
  <si>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</si>
  <si>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</si>
  <si>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</si>
  <si>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</si>
  <si>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</si>
  <si>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</si>
  <si>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</si>
  <si>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</si>
  <si>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</si>
  <si>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Ц740700200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</si>
  <si>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</si>
  <si>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</si>
  <si>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</si>
  <si>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</si>
  <si>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</si>
  <si>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</si>
  <si>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</si>
  <si>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</si>
  <si>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</si>
  <si>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</si>
  <si>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</si>
  <si>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</si>
  <si>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</si>
  <si>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</si>
  <si>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</si>
  <si>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</si>
  <si>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</si>
  <si>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</si>
  <si>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</si>
  <si>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</si>
  <si>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</si>
  <si>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</si>
  <si>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</si>
  <si>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</si>
  <si>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</si>
  <si>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</si>
  <si>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</si>
  <si>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</si>
  <si>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</si>
  <si>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</si>
  <si>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</si>
  <si>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</si>
  <si>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</si>
  <si>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</si>
  <si>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</si>
  <si>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</si>
  <si>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</si>
  <si>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</si>
  <si>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</si>
  <si>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</si>
  <si>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</si>
  <si>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</si>
  <si>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</si>
  <si>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</si>
  <si>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</si>
  <si>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</si>
  <si>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</si>
  <si>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</si>
  <si>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</si>
  <si>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</si>
  <si>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</si>
  <si>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</si>
  <si>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</si>
  <si>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</si>
  <si>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</si>
  <si>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</si>
  <si>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</si>
  <si>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</si>
  <si>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</si>
  <si>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</si>
  <si>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</si>
  <si>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</si>
  <si>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</si>
  <si>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</si>
  <si>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</si>
  <si>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</si>
  <si>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</si>
  <si>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</si>
  <si>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</si>
  <si>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</si>
  <si>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</si>
  <si>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</si>
  <si>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</si>
  <si>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</si>
  <si>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</si>
  <si>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</si>
  <si>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</si>
  <si>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</si>
  <si>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</si>
  <si>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</si>
  <si>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</si>
  <si>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</si>
  <si>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</si>
  <si>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</si>
  <si>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</si>
  <si>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</si>
  <si>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</si>
  <si>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</si>
  <si>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</si>
  <si>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Ч440300200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</si>
  <si>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</si>
  <si>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</si>
  <si>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</si>
  <si>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</si>
  <si>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</si>
  <si>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</si>
  <si>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</si>
  <si>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</si>
  <si>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</si>
  <si>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</si>
  <si>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</si>
  <si>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</si>
  <si>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</si>
  <si>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</si>
  <si>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Ч540500600</t>
  </si>
  <si>
    <t>Ч540500200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</si>
  <si>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</si>
  <si>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</si>
  <si>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</si>
  <si>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</si>
  <si>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</si>
  <si>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</si>
  <si>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</si>
  <si>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</si>
  <si>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</si>
  <si>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</si>
  <si>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</si>
  <si>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</si>
  <si>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</si>
  <si>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</si>
  <si>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</si>
  <si>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</si>
  <si>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</si>
  <si>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</si>
  <si>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</si>
  <si>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</si>
  <si>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</si>
  <si>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</si>
  <si>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</si>
  <si>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</si>
  <si>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</si>
  <si>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</si>
  <si>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</si>
  <si>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</si>
  <si>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</si>
  <si>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</si>
  <si>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</si>
  <si>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</si>
  <si>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</si>
  <si>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</si>
  <si>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</si>
  <si>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</si>
  <si>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</si>
  <si>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</si>
  <si>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</si>
  <si>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</si>
  <si>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</si>
  <si>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</si>
  <si>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</si>
  <si>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</si>
  <si>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</si>
  <si>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</si>
  <si>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</si>
  <si>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</si>
  <si>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</si>
  <si>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</si>
  <si>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</si>
  <si>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</si>
  <si>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</si>
  <si>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</si>
  <si>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</si>
  <si>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</si>
  <si>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</si>
  <si>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</si>
  <si>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</si>
  <si>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</si>
  <si>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</si>
  <si>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</si>
  <si>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</si>
  <si>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</si>
  <si>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</si>
  <si>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</si>
  <si>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</si>
  <si>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</si>
  <si>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</si>
  <si>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</si>
  <si>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</si>
  <si>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</si>
  <si>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</si>
  <si>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</si>
  <si>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</si>
  <si>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</si>
  <si>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</si>
  <si>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</si>
  <si>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</si>
  <si>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</si>
  <si>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</si>
  <si>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</si>
  <si>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</si>
  <si>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</si>
  <si>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</si>
  <si>
    <t>по состоянию на 30 июня 2025 года</t>
  </si>
  <si>
    <t>Ц340170510</t>
  </si>
  <si>
    <t>Ц340172570</t>
  </si>
  <si>
    <t>Ц340178070</t>
  </si>
  <si>
    <t>Ч540473790</t>
  </si>
  <si>
    <t>Ч900000000</t>
  </si>
  <si>
    <t>Ч910100000</t>
  </si>
  <si>
    <t>Ч910173030</t>
  </si>
  <si>
    <t>Ч910173040</t>
  </si>
  <si>
    <t>Муниципальная программа "Развитие строительного комплекса и архитектуры"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</si>
  <si>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</si>
  <si>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</si>
  <si>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Разработка местных нормативов градостроительного проектирования, градостроительства, планировки и застройки территории</t>
  </si>
  <si>
    <t>Оказание материальной помощи отдельным категориям граждан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</si>
  <si>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</si>
  <si>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Оказание социальной помощи в натуральном виде путем предоставления твердого топлива гражданам, учавствующим в специальной военной операции, а также членам их семей, проживающим на территории муниципальных округов</t>
  </si>
  <si>
    <t>Исполнение муниципальных программ по Алатырскому муниципальному округу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</si>
</sst>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@"/>
    <numFmt numFmtId="165" formatCode="dd/mm/yyyy\ hh:mm"/>
  </numFmts>
  <fonts count="15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1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52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9" fillId="0" borderId="24" xfId="37" applyNumberFormat="1" applyFont="1" applyFill="1" applyProtection="1">
      <alignment vertical="top" shrinkToFit="1"/>
    </xf>
    <xf numFmtId="4" fontId="2" fillId="4" borderId="23" xfId="21" applyNumberFormat="1" applyFont="1" applyBorder="1" applyProtection="1">
      <alignment horizontal="right" vertical="top" shrinkToFit="1"/>
    </xf>
    <xf numFmtId="4" fontId="2" fillId="4" borderId="23" xfId="22" applyNumberFormat="1" applyFont="1" applyBorder="1" applyProtection="1">
      <alignment horizontal="right" vertical="top" shrinkToFit="1"/>
    </xf>
    <xf numFmtId="4" fontId="2" fillId="0" borderId="23" xfId="21" applyNumberFormat="1" applyFont="1" applyFill="1" applyBorder="1" applyProtection="1">
      <alignment horizontal="right" vertical="top" shrinkToFit="1"/>
    </xf>
    <xf numFmtId="4" fontId="2" fillId="0" borderId="23" xfId="22" applyNumberFormat="1" applyFont="1" applyFill="1" applyBorder="1" applyProtection="1">
      <alignment horizontal="right" vertical="top" shrinkToFit="1"/>
    </xf>
    <xf numFmtId="4" fontId="14" fillId="0" borderId="23" xfId="13" applyNumberFormat="1" applyFont="1" applyFill="1" applyBorder="1" applyProtection="1">
      <alignment horizontal="right" vertical="top" shrinkToFit="1"/>
    </xf>
    <xf numFmtId="4" fontId="3" fillId="4" borderId="23" xfId="21" applyNumberFormat="1" applyFont="1" applyBorder="1" applyProtection="1">
      <alignment horizontal="right" vertical="top" shrinkToFit="1"/>
    </xf>
    <xf numFmtId="4" fontId="3" fillId="0" borderId="23" xfId="25" applyNumberFormat="1" applyFont="1" applyBorder="1" applyProtection="1">
      <alignment horizontal="right" vertical="top" shrinkToFit="1"/>
    </xf>
    <xf numFmtId="4" fontId="3" fillId="4" borderId="23" xfId="22" applyNumberFormat="1" applyFont="1" applyBorder="1" applyProtection="1">
      <alignment horizontal="right" vertical="top" shrinkToFit="1"/>
    </xf>
    <xf numFmtId="4" fontId="3" fillId="0" borderId="23" xfId="26" applyNumberFormat="1" applyFont="1" applyBorder="1" applyProtection="1">
      <alignment horizontal="right" vertical="top" shrinkToFit="1"/>
    </xf>
    <xf numFmtId="4" fontId="2" fillId="0" borderId="23" xfId="25" applyNumberFormat="1" applyFont="1" applyBorder="1" applyProtection="1">
      <alignment horizontal="right" vertical="top" shrinkToFit="1"/>
    </xf>
    <xf numFmtId="4" fontId="2" fillId="0" borderId="23" xfId="26" applyNumberFormat="1" applyFont="1" applyBorder="1" applyProtection="1">
      <alignment horizontal="right" vertical="top" shrinkToFi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  <xf numFmtId="4" fontId="3" fillId="0" borderId="23" xfId="21" applyNumberFormat="1" applyFill="1" applyBorder="1" applyProtection="1">
      <alignment horizontal="right" vertical="top" shrinkToFit="1"/>
    </xf>
    <xf numFmtId="4" fontId="2" fillId="0" borderId="23" xfId="25" applyNumberFormat="1" applyFill="1" applyBorder="1" applyProtection="1">
      <alignment horizontal="right" vertical="top" shrinkToFit="1"/>
    </xf>
    <xf numFmtId="4" fontId="3" fillId="8" borderId="23" xfId="25" applyNumberFormat="1" applyFont="1" applyFill="1" applyBorder="1" applyProtection="1">
      <alignment horizontal="right" vertical="top" shrinkToFit="1"/>
    </xf>
    <xf numFmtId="4" fontId="3" fillId="8" borderId="23" xfId="26" applyNumberFormat="1" applyFont="1" applyFill="1" applyBorder="1" applyProtection="1">
      <alignment horizontal="right" vertical="top" shrinkToFit="1"/>
    </xf>
    <xf numFmtId="4" fontId="1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ill="1" applyBorder="1" applyProtection="1">
      <alignment horizontal="right" vertical="top" shrinkToFit="1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3"/>
  <sheetViews>
    <sheetView showGridLines="0" tabSelected="1" zoomScale="90" zoomScaleNormal="90" workbookViewId="0">
      <pane ySplit="6" topLeftCell="A7" activePane="bottomLeft" state="frozen"/>
      <selection pane="bottomLeft" activeCell="N227" sqref="N227:N228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4.5703125" style="1" customWidth="1"/>
    <col min="4" max="4" width="15.5703125" style="1" customWidth="1"/>
    <col min="5" max="5" width="17.28515625" style="1" customWidth="1"/>
    <col min="6" max="6" width="15.5703125" style="1" customWidth="1"/>
    <col min="7" max="7" width="14.85546875" style="1" customWidth="1"/>
    <col min="8" max="8" width="15.140625" style="1" customWidth="1"/>
    <col min="9" max="9" width="16.85546875" style="1" customWidth="1"/>
    <col min="10" max="10" width="15.28515625" style="1" customWidth="1"/>
    <col min="11" max="16384" width="9.42578125" style="1"/>
  </cols>
  <sheetData>
    <row r="1" spans="1:10" ht="15.95" customHeight="1">
      <c r="A1" s="35" t="s">
        <v>461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.95" customHeight="1">
      <c r="A2" s="35" t="s">
        <v>445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5.2" customHeight="1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66.2" customHeight="1">
      <c r="A4" s="39" t="s">
        <v>1</v>
      </c>
      <c r="B4" s="41" t="s">
        <v>2</v>
      </c>
      <c r="C4" s="41" t="s">
        <v>3</v>
      </c>
      <c r="D4" s="42"/>
      <c r="E4" s="41" t="s">
        <v>4</v>
      </c>
      <c r="F4" s="42"/>
      <c r="G4" s="41" t="s">
        <v>5</v>
      </c>
      <c r="H4" s="42"/>
      <c r="I4" s="43" t="s">
        <v>6</v>
      </c>
      <c r="J4" s="44"/>
    </row>
    <row r="5" spans="1:10" ht="25.5">
      <c r="A5" s="40"/>
      <c r="B5" s="41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0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0" ht="30">
      <c r="A7" s="3" t="s">
        <v>364</v>
      </c>
      <c r="B7" s="4" t="s">
        <v>19</v>
      </c>
      <c r="C7" s="5">
        <f>C8+C10+C14</f>
        <v>0</v>
      </c>
      <c r="D7" s="5">
        <f t="shared" ref="D7:J7" si="0">D8+D10+D14</f>
        <v>0</v>
      </c>
      <c r="E7" s="5">
        <f t="shared" si="0"/>
        <v>100</v>
      </c>
      <c r="F7" s="5">
        <f t="shared" si="0"/>
        <v>0</v>
      </c>
      <c r="G7" s="5">
        <f t="shared" si="0"/>
        <v>12938944.09</v>
      </c>
      <c r="H7" s="5">
        <f t="shared" si="0"/>
        <v>5393843.0999999996</v>
      </c>
      <c r="I7" s="5">
        <f t="shared" si="0"/>
        <v>12939044.09</v>
      </c>
      <c r="J7" s="5">
        <f t="shared" si="0"/>
        <v>5393843.0999999996</v>
      </c>
    </row>
    <row r="8" spans="1:10" ht="25.5">
      <c r="A8" s="6" t="s">
        <v>366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12">
        <v>4151372.38</v>
      </c>
      <c r="H8" s="12">
        <v>1232097.4099999999</v>
      </c>
      <c r="I8" s="12">
        <v>4151372.38</v>
      </c>
      <c r="J8" s="12">
        <v>1232097.4099999999</v>
      </c>
    </row>
    <row r="9" spans="1:10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4151372.38</v>
      </c>
      <c r="H9" s="12">
        <v>1232097.4099999999</v>
      </c>
      <c r="I9" s="12">
        <v>4151372.38</v>
      </c>
      <c r="J9" s="12">
        <v>1232097.4099999999</v>
      </c>
    </row>
    <row r="10" spans="1:10" ht="25.5">
      <c r="A10" s="6" t="s">
        <v>366</v>
      </c>
      <c r="B10" s="7" t="s">
        <v>23</v>
      </c>
      <c r="C10" s="8">
        <v>0</v>
      </c>
      <c r="D10" s="8">
        <v>0</v>
      </c>
      <c r="E10" s="8">
        <v>0</v>
      </c>
      <c r="F10" s="8">
        <v>0</v>
      </c>
      <c r="G10" s="8">
        <f>G11+G12+G13</f>
        <v>3508013.36</v>
      </c>
      <c r="H10" s="8">
        <f>H11+H12+H13</f>
        <v>3125046.53</v>
      </c>
      <c r="I10" s="8">
        <f>C10+E10+G10</f>
        <v>3508013.36</v>
      </c>
      <c r="J10" s="9">
        <f>D10+F10+H10</f>
        <v>3125046.53</v>
      </c>
    </row>
    <row r="11" spans="1:10" outlineLevel="1">
      <c r="A11" s="10" t="s">
        <v>27</v>
      </c>
      <c r="B11" s="11" t="s">
        <v>28</v>
      </c>
      <c r="C11" s="12">
        <v>0</v>
      </c>
      <c r="D11" s="12">
        <v>0</v>
      </c>
      <c r="E11" s="12">
        <v>0</v>
      </c>
      <c r="F11" s="12">
        <v>0</v>
      </c>
      <c r="G11" s="12">
        <v>500700</v>
      </c>
      <c r="H11" s="12">
        <v>186126.65</v>
      </c>
      <c r="I11" s="26">
        <f t="shared" ref="I11:I13" si="1">C11+E11+G11</f>
        <v>500700</v>
      </c>
      <c r="J11" s="27">
        <f t="shared" ref="J11:J13" si="2">D11+F11+H11</f>
        <v>186126.65</v>
      </c>
    </row>
    <row r="12" spans="1:10" outlineLevel="1">
      <c r="A12" s="10" t="s">
        <v>25</v>
      </c>
      <c r="B12" s="11" t="s">
        <v>26</v>
      </c>
      <c r="C12" s="12">
        <v>0</v>
      </c>
      <c r="D12" s="12">
        <v>0</v>
      </c>
      <c r="E12" s="12">
        <v>0</v>
      </c>
      <c r="F12" s="12">
        <v>0</v>
      </c>
      <c r="G12" s="12">
        <v>50000</v>
      </c>
      <c r="H12" s="12">
        <v>15350.5</v>
      </c>
      <c r="I12" s="26">
        <f t="shared" si="1"/>
        <v>50000</v>
      </c>
      <c r="J12" s="27">
        <f t="shared" si="2"/>
        <v>15350.5</v>
      </c>
    </row>
    <row r="13" spans="1:10" ht="25.5" outlineLevel="1">
      <c r="A13" s="10" t="s">
        <v>21</v>
      </c>
      <c r="B13" s="11" t="s">
        <v>24</v>
      </c>
      <c r="C13" s="12">
        <v>0</v>
      </c>
      <c r="D13" s="12">
        <v>0</v>
      </c>
      <c r="E13" s="12">
        <v>0</v>
      </c>
      <c r="F13" s="12">
        <v>0</v>
      </c>
      <c r="G13" s="12">
        <v>2957313.36</v>
      </c>
      <c r="H13" s="12">
        <v>2923569.38</v>
      </c>
      <c r="I13" s="26">
        <f t="shared" si="1"/>
        <v>2957313.36</v>
      </c>
      <c r="J13" s="27">
        <f t="shared" si="2"/>
        <v>2923569.38</v>
      </c>
    </row>
    <row r="14" spans="1:10" ht="27" customHeight="1">
      <c r="A14" s="6" t="s">
        <v>365</v>
      </c>
      <c r="B14" s="7" t="s">
        <v>29</v>
      </c>
      <c r="C14" s="8">
        <v>0</v>
      </c>
      <c r="D14" s="8">
        <v>0</v>
      </c>
      <c r="E14" s="8">
        <v>100</v>
      </c>
      <c r="F14" s="8">
        <v>0</v>
      </c>
      <c r="G14" s="8">
        <f>G15+G16+G17</f>
        <v>5279558.3499999996</v>
      </c>
      <c r="H14" s="8">
        <f>H15+H16+H17</f>
        <v>1036699.16</v>
      </c>
      <c r="I14" s="8">
        <f>C14+E14+G14</f>
        <v>5279658.3499999996</v>
      </c>
      <c r="J14" s="9">
        <f>D14+F14+H14</f>
        <v>1036699.16</v>
      </c>
    </row>
    <row r="15" spans="1:10" ht="25.5" outlineLevel="1">
      <c r="A15" s="10" t="s">
        <v>30</v>
      </c>
      <c r="B15" s="11" t="s">
        <v>31</v>
      </c>
      <c r="C15" s="12">
        <v>0</v>
      </c>
      <c r="D15" s="12">
        <v>0</v>
      </c>
      <c r="E15" s="12">
        <v>0</v>
      </c>
      <c r="F15" s="12">
        <v>0</v>
      </c>
      <c r="G15" s="12">
        <v>2091000</v>
      </c>
      <c r="H15" s="12">
        <v>452989.12</v>
      </c>
      <c r="I15" s="26">
        <f t="shared" ref="I15:I17" si="3">C15+E15+G15</f>
        <v>2091000</v>
      </c>
      <c r="J15" s="27">
        <f t="shared" ref="J15:J17" si="4">D15+F15+H15</f>
        <v>452989.12</v>
      </c>
    </row>
    <row r="16" spans="1:10" ht="38.25" outlineLevel="1">
      <c r="A16" s="10" t="s">
        <v>34</v>
      </c>
      <c r="B16" s="11" t="s">
        <v>35</v>
      </c>
      <c r="C16" s="12">
        <v>0</v>
      </c>
      <c r="D16" s="12">
        <v>0</v>
      </c>
      <c r="E16" s="12">
        <v>100</v>
      </c>
      <c r="F16" s="12">
        <v>0</v>
      </c>
      <c r="G16" s="12">
        <v>0</v>
      </c>
      <c r="H16" s="12">
        <v>0</v>
      </c>
      <c r="I16" s="26">
        <f t="shared" si="3"/>
        <v>100</v>
      </c>
      <c r="J16" s="27">
        <f t="shared" si="4"/>
        <v>0</v>
      </c>
    </row>
    <row r="17" spans="1:10" ht="51" outlineLevel="1">
      <c r="A17" s="10" t="s">
        <v>32</v>
      </c>
      <c r="B17" s="11" t="s">
        <v>33</v>
      </c>
      <c r="C17" s="12">
        <v>0</v>
      </c>
      <c r="D17" s="12">
        <v>0</v>
      </c>
      <c r="E17" s="12">
        <v>0</v>
      </c>
      <c r="F17" s="12">
        <v>0</v>
      </c>
      <c r="G17" s="12">
        <v>3188558.35</v>
      </c>
      <c r="H17" s="12">
        <v>583710.04</v>
      </c>
      <c r="I17" s="26">
        <f t="shared" si="3"/>
        <v>3188558.35</v>
      </c>
      <c r="J17" s="27">
        <f t="shared" si="4"/>
        <v>583710.04</v>
      </c>
    </row>
    <row r="18" spans="1:10" ht="30">
      <c r="A18" s="3" t="s">
        <v>367</v>
      </c>
      <c r="B18" s="4" t="s">
        <v>36</v>
      </c>
      <c r="C18" s="5">
        <f>C19+C22+C24+C26</f>
        <v>3256943.59</v>
      </c>
      <c r="D18" s="5">
        <f t="shared" ref="D18:J18" si="5">D19+D22+D24+D26</f>
        <v>3256943.59</v>
      </c>
      <c r="E18" s="5">
        <f t="shared" si="5"/>
        <v>37586996.010000005</v>
      </c>
      <c r="F18" s="5">
        <f t="shared" si="5"/>
        <v>19175691.810000002</v>
      </c>
      <c r="G18" s="5">
        <f t="shared" si="5"/>
        <v>2633000</v>
      </c>
      <c r="H18" s="5">
        <f t="shared" si="5"/>
        <v>2603000</v>
      </c>
      <c r="I18" s="5">
        <f t="shared" si="5"/>
        <v>43476939.599999994</v>
      </c>
      <c r="J18" s="5">
        <f t="shared" si="5"/>
        <v>25035635.399999999</v>
      </c>
    </row>
    <row r="19" spans="1:10">
      <c r="A19" s="6" t="s">
        <v>368</v>
      </c>
      <c r="B19" s="7" t="s">
        <v>37</v>
      </c>
      <c r="C19" s="8">
        <f>C20+C21</f>
        <v>3256943.59</v>
      </c>
      <c r="D19" s="8">
        <f t="shared" ref="D19:J19" si="6">D20+D21</f>
        <v>3256943.59</v>
      </c>
      <c r="E19" s="8">
        <f t="shared" si="6"/>
        <v>6256785.8100000005</v>
      </c>
      <c r="F19" s="8">
        <f t="shared" si="6"/>
        <v>6256785.8100000005</v>
      </c>
      <c r="G19" s="8">
        <f t="shared" si="6"/>
        <v>2603000</v>
      </c>
      <c r="H19" s="8">
        <f t="shared" si="6"/>
        <v>2603000</v>
      </c>
      <c r="I19" s="8">
        <f t="shared" si="6"/>
        <v>12116729.4</v>
      </c>
      <c r="J19" s="8">
        <f t="shared" si="6"/>
        <v>12116729.4</v>
      </c>
    </row>
    <row r="20" spans="1:10" ht="76.5" outlineLevel="1">
      <c r="A20" s="10" t="s">
        <v>38</v>
      </c>
      <c r="B20" s="11" t="s">
        <v>39</v>
      </c>
      <c r="C20" s="12">
        <v>3256943.59</v>
      </c>
      <c r="D20" s="12">
        <v>3256943.59</v>
      </c>
      <c r="E20" s="12">
        <v>2742941.11</v>
      </c>
      <c r="F20" s="12">
        <v>2742941.11</v>
      </c>
      <c r="G20" s="12">
        <v>2200000</v>
      </c>
      <c r="H20" s="12">
        <v>2200000</v>
      </c>
      <c r="I20" s="12">
        <v>8199884.7000000002</v>
      </c>
      <c r="J20" s="13">
        <v>8199884.7000000002</v>
      </c>
    </row>
    <row r="21" spans="1:10" outlineLevel="1">
      <c r="A21" s="10" t="s">
        <v>40</v>
      </c>
      <c r="B21" s="11" t="s">
        <v>41</v>
      </c>
      <c r="C21" s="12">
        <v>0</v>
      </c>
      <c r="D21" s="12">
        <v>0</v>
      </c>
      <c r="E21" s="22">
        <v>3513844.7</v>
      </c>
      <c r="F21" s="22">
        <v>3513844.7</v>
      </c>
      <c r="G21" s="22">
        <v>403000</v>
      </c>
      <c r="H21" s="22">
        <v>403000</v>
      </c>
      <c r="I21" s="12">
        <v>3916844.7</v>
      </c>
      <c r="J21" s="13">
        <v>3916844.7</v>
      </c>
    </row>
    <row r="22" spans="1:10" ht="38.25">
      <c r="A22" s="6" t="s">
        <v>369</v>
      </c>
      <c r="B22" s="7" t="s">
        <v>42</v>
      </c>
      <c r="C22" s="8">
        <f>C23</f>
        <v>0</v>
      </c>
      <c r="D22" s="8">
        <f t="shared" ref="D22:J22" si="7">D23</f>
        <v>0</v>
      </c>
      <c r="E22" s="8">
        <f t="shared" si="7"/>
        <v>19835145</v>
      </c>
      <c r="F22" s="8">
        <f t="shared" si="7"/>
        <v>12918906</v>
      </c>
      <c r="G22" s="8">
        <f t="shared" si="7"/>
        <v>0</v>
      </c>
      <c r="H22" s="8">
        <f t="shared" si="7"/>
        <v>0</v>
      </c>
      <c r="I22" s="8">
        <f t="shared" si="7"/>
        <v>19835145</v>
      </c>
      <c r="J22" s="8">
        <f t="shared" si="7"/>
        <v>12918906</v>
      </c>
    </row>
    <row r="23" spans="1:10" ht="38.25" outlineLevel="1">
      <c r="A23" s="10" t="s">
        <v>43</v>
      </c>
      <c r="B23" s="11" t="s">
        <v>44</v>
      </c>
      <c r="C23" s="12">
        <v>0</v>
      </c>
      <c r="D23" s="12">
        <v>0</v>
      </c>
      <c r="E23" s="26">
        <v>19835145</v>
      </c>
      <c r="F23" s="12">
        <v>12918906</v>
      </c>
      <c r="G23" s="12">
        <v>0</v>
      </c>
      <c r="H23" s="12">
        <v>0</v>
      </c>
      <c r="I23" s="12">
        <f>C23+E23+G23</f>
        <v>19835145</v>
      </c>
      <c r="J23" s="12">
        <f>D23+F23+H23</f>
        <v>12918906</v>
      </c>
    </row>
    <row r="24" spans="1:10" ht="25.5">
      <c r="A24" s="6" t="s">
        <v>370</v>
      </c>
      <c r="B24" s="7" t="s">
        <v>45</v>
      </c>
      <c r="C24" s="8">
        <v>0</v>
      </c>
      <c r="D24" s="8">
        <v>0</v>
      </c>
      <c r="E24" s="8">
        <v>0</v>
      </c>
      <c r="F24" s="8">
        <v>0</v>
      </c>
      <c r="G24" s="8">
        <v>30000</v>
      </c>
      <c r="H24" s="8">
        <v>0</v>
      </c>
      <c r="I24" s="8">
        <v>30000</v>
      </c>
      <c r="J24" s="9">
        <v>0</v>
      </c>
    </row>
    <row r="25" spans="1:10" ht="38.25" outlineLevel="1">
      <c r="A25" s="10" t="s">
        <v>46</v>
      </c>
      <c r="B25" s="11" t="s">
        <v>47</v>
      </c>
      <c r="C25" s="12">
        <v>0</v>
      </c>
      <c r="D25" s="12">
        <v>0</v>
      </c>
      <c r="E25" s="12">
        <v>0</v>
      </c>
      <c r="F25" s="12">
        <v>0</v>
      </c>
      <c r="G25" s="12">
        <v>30000</v>
      </c>
      <c r="H25" s="12">
        <v>0</v>
      </c>
      <c r="I25" s="12">
        <v>30000</v>
      </c>
      <c r="J25" s="13">
        <v>0</v>
      </c>
    </row>
    <row r="26" spans="1:10" ht="25.5">
      <c r="A26" s="6" t="s">
        <v>371</v>
      </c>
      <c r="B26" s="7" t="s">
        <v>48</v>
      </c>
      <c r="C26" s="8">
        <f>C27+C28</f>
        <v>0</v>
      </c>
      <c r="D26" s="8">
        <f t="shared" ref="D26:J26" si="8">D27+D28</f>
        <v>0</v>
      </c>
      <c r="E26" s="8">
        <f t="shared" si="8"/>
        <v>11495065.199999999</v>
      </c>
      <c r="F26" s="8">
        <f t="shared" si="8"/>
        <v>0</v>
      </c>
      <c r="G26" s="8">
        <f t="shared" si="8"/>
        <v>0</v>
      </c>
      <c r="H26" s="8">
        <f t="shared" si="8"/>
        <v>0</v>
      </c>
      <c r="I26" s="8">
        <f t="shared" si="8"/>
        <v>11495065.199999999</v>
      </c>
      <c r="J26" s="8">
        <f t="shared" si="8"/>
        <v>0</v>
      </c>
    </row>
    <row r="27" spans="1:10" ht="38.25" outlineLevel="1">
      <c r="A27" s="10" t="s">
        <v>49</v>
      </c>
      <c r="B27" s="11" t="s">
        <v>50</v>
      </c>
      <c r="C27" s="12">
        <v>0</v>
      </c>
      <c r="D27" s="12">
        <v>0</v>
      </c>
      <c r="E27" s="12">
        <v>11489665.199999999</v>
      </c>
      <c r="F27" s="12">
        <v>0</v>
      </c>
      <c r="G27" s="12">
        <v>0</v>
      </c>
      <c r="H27" s="12">
        <v>0</v>
      </c>
      <c r="I27" s="12">
        <f>C27+E27+G27</f>
        <v>11489665.199999999</v>
      </c>
      <c r="J27" s="13">
        <f>D27+F27+H27</f>
        <v>0</v>
      </c>
    </row>
    <row r="28" spans="1:10" ht="89.25" outlineLevel="1">
      <c r="A28" s="10" t="s">
        <v>51</v>
      </c>
      <c r="B28" s="11" t="s">
        <v>52</v>
      </c>
      <c r="C28" s="12">
        <v>0</v>
      </c>
      <c r="D28" s="12">
        <v>0</v>
      </c>
      <c r="E28" s="12">
        <v>5400</v>
      </c>
      <c r="F28" s="12">
        <v>0</v>
      </c>
      <c r="G28" s="12">
        <v>0</v>
      </c>
      <c r="H28" s="12">
        <v>0</v>
      </c>
      <c r="I28" s="12">
        <f>C28+E28+G28</f>
        <v>5400</v>
      </c>
      <c r="J28" s="13">
        <f>D28+F28+H28</f>
        <v>0</v>
      </c>
    </row>
    <row r="29" spans="1:10" ht="30">
      <c r="A29" s="3" t="s">
        <v>372</v>
      </c>
      <c r="B29" s="4" t="s">
        <v>53</v>
      </c>
      <c r="C29" s="5">
        <f>C30+C34+C36+C38+C40+C42+C44</f>
        <v>0</v>
      </c>
      <c r="D29" s="5">
        <f t="shared" ref="D29:J29" si="9">D30+D34+D36+D38+D40+D42+D44</f>
        <v>0</v>
      </c>
      <c r="E29" s="5">
        <f t="shared" si="9"/>
        <v>1846200</v>
      </c>
      <c r="F29" s="5">
        <f t="shared" si="9"/>
        <v>509270.41</v>
      </c>
      <c r="G29" s="5">
        <f t="shared" si="9"/>
        <v>618000</v>
      </c>
      <c r="H29" s="5">
        <f t="shared" si="9"/>
        <v>87153</v>
      </c>
      <c r="I29" s="5">
        <f t="shared" si="9"/>
        <v>2464200</v>
      </c>
      <c r="J29" s="5">
        <f t="shared" si="9"/>
        <v>596423.40999999992</v>
      </c>
    </row>
    <row r="30" spans="1:10" ht="25.5">
      <c r="A30" s="6" t="s">
        <v>373</v>
      </c>
      <c r="B30" s="7" t="s">
        <v>54</v>
      </c>
      <c r="C30" s="8">
        <v>0</v>
      </c>
      <c r="D30" s="8">
        <v>0</v>
      </c>
      <c r="E30" s="8">
        <v>0</v>
      </c>
      <c r="F30" s="8">
        <v>0</v>
      </c>
      <c r="G30" s="8">
        <f>G31+G32+G33</f>
        <v>325000</v>
      </c>
      <c r="H30" s="8">
        <f>H31+H32+H33</f>
        <v>61700</v>
      </c>
      <c r="I30" s="8">
        <f>C30+E30+G30</f>
        <v>325000</v>
      </c>
      <c r="J30" s="9">
        <f>D30+F30+H30</f>
        <v>61700</v>
      </c>
    </row>
    <row r="31" spans="1:10" outlineLevel="1">
      <c r="A31" s="10" t="s">
        <v>55</v>
      </c>
      <c r="B31" s="11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100000</v>
      </c>
      <c r="H31" s="12">
        <v>0</v>
      </c>
      <c r="I31" s="8">
        <f t="shared" ref="I31:I33" si="10">C31+E31+G31</f>
        <v>100000</v>
      </c>
      <c r="J31" s="9">
        <f t="shared" ref="J31:J33" si="11">D31+F31+H31</f>
        <v>0</v>
      </c>
    </row>
    <row r="32" spans="1:10" outlineLevel="1">
      <c r="A32" s="10" t="s">
        <v>57</v>
      </c>
      <c r="B32" s="11" t="s">
        <v>58</v>
      </c>
      <c r="C32" s="12">
        <v>0</v>
      </c>
      <c r="D32" s="12">
        <v>0</v>
      </c>
      <c r="E32" s="12">
        <v>0</v>
      </c>
      <c r="F32" s="12">
        <v>0</v>
      </c>
      <c r="G32" s="12">
        <v>200000</v>
      </c>
      <c r="H32" s="12">
        <v>61700</v>
      </c>
      <c r="I32" s="8">
        <f t="shared" si="10"/>
        <v>200000</v>
      </c>
      <c r="J32" s="9">
        <f t="shared" si="11"/>
        <v>61700</v>
      </c>
    </row>
    <row r="33" spans="1:10" ht="38.25" outlineLevel="1">
      <c r="A33" s="10" t="s">
        <v>59</v>
      </c>
      <c r="B33" s="11" t="s">
        <v>60</v>
      </c>
      <c r="C33" s="12">
        <v>0</v>
      </c>
      <c r="D33" s="12">
        <v>0</v>
      </c>
      <c r="E33" s="12">
        <v>0</v>
      </c>
      <c r="F33" s="12">
        <v>0</v>
      </c>
      <c r="G33" s="12">
        <v>25000</v>
      </c>
      <c r="H33" s="12">
        <v>0</v>
      </c>
      <c r="I33" s="8">
        <f t="shared" si="10"/>
        <v>25000</v>
      </c>
      <c r="J33" s="9">
        <f t="shared" si="11"/>
        <v>0</v>
      </c>
    </row>
    <row r="34" spans="1:10" ht="76.5">
      <c r="A34" s="6" t="s">
        <v>374</v>
      </c>
      <c r="B34" s="7" t="s">
        <v>61</v>
      </c>
      <c r="C34" s="8">
        <v>0</v>
      </c>
      <c r="D34" s="8">
        <v>0</v>
      </c>
      <c r="E34" s="8">
        <v>0</v>
      </c>
      <c r="F34" s="8">
        <v>0</v>
      </c>
      <c r="G34" s="8">
        <v>38000</v>
      </c>
      <c r="H34" s="8">
        <v>0</v>
      </c>
      <c r="I34" s="8">
        <v>38000</v>
      </c>
      <c r="J34" s="9">
        <v>0</v>
      </c>
    </row>
    <row r="35" spans="1:10" ht="38.25" outlineLevel="1">
      <c r="A35" s="10" t="s">
        <v>62</v>
      </c>
      <c r="B35" s="11" t="s">
        <v>63</v>
      </c>
      <c r="C35" s="12">
        <v>0</v>
      </c>
      <c r="D35" s="12">
        <v>0</v>
      </c>
      <c r="E35" s="12">
        <v>0</v>
      </c>
      <c r="F35" s="12">
        <v>0</v>
      </c>
      <c r="G35" s="12">
        <v>38000</v>
      </c>
      <c r="H35" s="12">
        <v>0</v>
      </c>
      <c r="I35" s="12">
        <v>38000</v>
      </c>
      <c r="J35" s="13">
        <v>0</v>
      </c>
    </row>
    <row r="36" spans="1:10" ht="38.25">
      <c r="A36" s="6" t="s">
        <v>375</v>
      </c>
      <c r="B36" s="7" t="s">
        <v>64</v>
      </c>
      <c r="C36" s="8">
        <v>0</v>
      </c>
      <c r="D36" s="8">
        <v>0</v>
      </c>
      <c r="E36" s="8">
        <v>0</v>
      </c>
      <c r="F36" s="8">
        <v>0</v>
      </c>
      <c r="G36" s="8">
        <v>41000</v>
      </c>
      <c r="H36" s="8">
        <v>0</v>
      </c>
      <c r="I36" s="8">
        <v>41000</v>
      </c>
      <c r="J36" s="9">
        <v>0</v>
      </c>
    </row>
    <row r="37" spans="1:10" ht="38.25" outlineLevel="1">
      <c r="A37" s="10" t="s">
        <v>65</v>
      </c>
      <c r="B37" s="11" t="s">
        <v>66</v>
      </c>
      <c r="C37" s="12">
        <v>0</v>
      </c>
      <c r="D37" s="12">
        <v>0</v>
      </c>
      <c r="E37" s="12">
        <v>0</v>
      </c>
      <c r="F37" s="12">
        <v>0</v>
      </c>
      <c r="G37" s="12">
        <v>41000</v>
      </c>
      <c r="H37" s="12">
        <v>0</v>
      </c>
      <c r="I37" s="12">
        <v>41000</v>
      </c>
      <c r="J37" s="13">
        <v>0</v>
      </c>
    </row>
    <row r="38" spans="1:10" ht="38.25">
      <c r="A38" s="6" t="s">
        <v>376</v>
      </c>
      <c r="B38" s="7" t="s">
        <v>67</v>
      </c>
      <c r="C38" s="8">
        <v>0</v>
      </c>
      <c r="D38" s="8">
        <v>0</v>
      </c>
      <c r="E38" s="8">
        <v>0</v>
      </c>
      <c r="F38" s="8">
        <v>0</v>
      </c>
      <c r="G38" s="8">
        <v>69000</v>
      </c>
      <c r="H38" s="8">
        <v>0</v>
      </c>
      <c r="I38" s="8">
        <v>69000</v>
      </c>
      <c r="J38" s="9">
        <v>0</v>
      </c>
    </row>
    <row r="39" spans="1:10" ht="38.25" outlineLevel="1">
      <c r="A39" s="10" t="s">
        <v>68</v>
      </c>
      <c r="B39" s="11" t="s">
        <v>69</v>
      </c>
      <c r="C39" s="12">
        <v>0</v>
      </c>
      <c r="D39" s="12">
        <v>0</v>
      </c>
      <c r="E39" s="12">
        <v>0</v>
      </c>
      <c r="F39" s="12">
        <v>0</v>
      </c>
      <c r="G39" s="12">
        <v>69000</v>
      </c>
      <c r="H39" s="12">
        <v>0</v>
      </c>
      <c r="I39" s="12">
        <v>69000</v>
      </c>
      <c r="J39" s="13">
        <v>0</v>
      </c>
    </row>
    <row r="40" spans="1:10" ht="38.25">
      <c r="A40" s="6" t="s">
        <v>377</v>
      </c>
      <c r="B40" s="7" t="s">
        <v>70</v>
      </c>
      <c r="C40" s="8">
        <v>0</v>
      </c>
      <c r="D40" s="8">
        <v>0</v>
      </c>
      <c r="E40" s="8">
        <v>400</v>
      </c>
      <c r="F40" s="8">
        <v>400</v>
      </c>
      <c r="G40" s="8">
        <v>0</v>
      </c>
      <c r="H40" s="8">
        <v>0</v>
      </c>
      <c r="I40" s="8">
        <v>400</v>
      </c>
      <c r="J40" s="9">
        <v>400</v>
      </c>
    </row>
    <row r="41" spans="1:10" ht="25.5" outlineLevel="1">
      <c r="A41" s="10" t="s">
        <v>71</v>
      </c>
      <c r="B41" s="11" t="s">
        <v>72</v>
      </c>
      <c r="C41" s="12">
        <v>0</v>
      </c>
      <c r="D41" s="12">
        <v>0</v>
      </c>
      <c r="E41" s="12">
        <v>400</v>
      </c>
      <c r="F41" s="12">
        <v>400</v>
      </c>
      <c r="G41" s="12">
        <v>0</v>
      </c>
      <c r="H41" s="12">
        <v>0</v>
      </c>
      <c r="I41" s="12">
        <v>400</v>
      </c>
      <c r="J41" s="13">
        <v>400</v>
      </c>
    </row>
    <row r="42" spans="1:10" ht="25.5">
      <c r="A42" s="6" t="s">
        <v>378</v>
      </c>
      <c r="B42" s="7" t="s">
        <v>73</v>
      </c>
      <c r="C42" s="8">
        <v>0</v>
      </c>
      <c r="D42" s="8">
        <v>0</v>
      </c>
      <c r="E42" s="8">
        <v>0</v>
      </c>
      <c r="F42" s="8">
        <v>0</v>
      </c>
      <c r="G42" s="8">
        <v>100000</v>
      </c>
      <c r="H42" s="8">
        <v>19000</v>
      </c>
      <c r="I42" s="8">
        <v>100000</v>
      </c>
      <c r="J42" s="9">
        <v>19000</v>
      </c>
    </row>
    <row r="43" spans="1:10" ht="25.5" outlineLevel="1">
      <c r="A43" s="10" t="s">
        <v>74</v>
      </c>
      <c r="B43" s="11" t="s">
        <v>75</v>
      </c>
      <c r="C43" s="12">
        <v>0</v>
      </c>
      <c r="D43" s="12">
        <v>0</v>
      </c>
      <c r="E43" s="12">
        <v>0</v>
      </c>
      <c r="F43" s="12">
        <v>0</v>
      </c>
      <c r="G43" s="12">
        <v>100000</v>
      </c>
      <c r="H43" s="12">
        <v>19000</v>
      </c>
      <c r="I43" s="12">
        <v>100000</v>
      </c>
      <c r="J43" s="13">
        <v>19000</v>
      </c>
    </row>
    <row r="44" spans="1:10" ht="54.75" customHeight="1">
      <c r="A44" s="6" t="s">
        <v>379</v>
      </c>
      <c r="B44" s="7" t="s">
        <v>76</v>
      </c>
      <c r="C44" s="8">
        <v>0</v>
      </c>
      <c r="D44" s="8">
        <v>0</v>
      </c>
      <c r="E44" s="8">
        <v>1845800</v>
      </c>
      <c r="F44" s="8">
        <f>F46</f>
        <v>508870.41</v>
      </c>
      <c r="G44" s="8">
        <v>45000</v>
      </c>
      <c r="H44" s="8">
        <v>6453</v>
      </c>
      <c r="I44" s="8">
        <f>I45+I46</f>
        <v>1890800</v>
      </c>
      <c r="J44" s="8">
        <f>J45+J46</f>
        <v>515323.41</v>
      </c>
    </row>
    <row r="45" spans="1:10" ht="25.5" outlineLevel="1">
      <c r="A45" s="10" t="s">
        <v>77</v>
      </c>
      <c r="B45" s="11" t="s">
        <v>78</v>
      </c>
      <c r="C45" s="12">
        <v>0</v>
      </c>
      <c r="D45" s="12">
        <v>0</v>
      </c>
      <c r="E45" s="12">
        <v>0</v>
      </c>
      <c r="F45" s="12">
        <v>0</v>
      </c>
      <c r="G45" s="12">
        <v>45000</v>
      </c>
      <c r="H45" s="12">
        <v>6453</v>
      </c>
      <c r="I45" s="12">
        <f>C45+E45+G45</f>
        <v>45000</v>
      </c>
      <c r="J45" s="13">
        <f>D45+F45+H45</f>
        <v>6453</v>
      </c>
    </row>
    <row r="46" spans="1:10" ht="25.5" outlineLevel="1">
      <c r="A46" s="10" t="s">
        <v>79</v>
      </c>
      <c r="B46" s="11" t="s">
        <v>80</v>
      </c>
      <c r="C46" s="12">
        <v>0</v>
      </c>
      <c r="D46" s="12">
        <v>0</v>
      </c>
      <c r="E46" s="12">
        <v>1845800</v>
      </c>
      <c r="F46" s="12">
        <v>508870.41</v>
      </c>
      <c r="G46" s="12">
        <v>0</v>
      </c>
      <c r="H46" s="12">
        <v>0</v>
      </c>
      <c r="I46" s="12">
        <f>C46+E46+G46</f>
        <v>1845800</v>
      </c>
      <c r="J46" s="13">
        <f>D46+F46+H46</f>
        <v>508870.41</v>
      </c>
    </row>
    <row r="47" spans="1:10" ht="30">
      <c r="A47" s="3" t="s">
        <v>380</v>
      </c>
      <c r="B47" s="4" t="s">
        <v>81</v>
      </c>
      <c r="C47" s="5">
        <f>C48+C50+C53</f>
        <v>0</v>
      </c>
      <c r="D47" s="5">
        <f t="shared" ref="D47:J47" si="12">D48+D50+D53</f>
        <v>0</v>
      </c>
      <c r="E47" s="5">
        <f t="shared" si="12"/>
        <v>0</v>
      </c>
      <c r="F47" s="5">
        <f t="shared" si="12"/>
        <v>0</v>
      </c>
      <c r="G47" s="5">
        <f t="shared" si="12"/>
        <v>3124652.4</v>
      </c>
      <c r="H47" s="5">
        <f t="shared" si="12"/>
        <v>247767.16</v>
      </c>
      <c r="I47" s="5">
        <f t="shared" si="12"/>
        <v>3124652.4</v>
      </c>
      <c r="J47" s="5">
        <f t="shared" si="12"/>
        <v>247767.16</v>
      </c>
    </row>
    <row r="48" spans="1:10" ht="25.5">
      <c r="A48" s="6" t="s">
        <v>444</v>
      </c>
      <c r="B48" s="7" t="s">
        <v>82</v>
      </c>
      <c r="C48" s="8">
        <v>0</v>
      </c>
      <c r="D48" s="8">
        <v>0</v>
      </c>
      <c r="E48" s="8">
        <v>0</v>
      </c>
      <c r="F48" s="8">
        <v>0</v>
      </c>
      <c r="G48" s="8">
        <f>G49</f>
        <v>0</v>
      </c>
      <c r="H48" s="8">
        <f>H49</f>
        <v>0</v>
      </c>
      <c r="I48" s="8">
        <f>C48+E48+G48</f>
        <v>0</v>
      </c>
      <c r="J48" s="9">
        <f>D48+F48+H48</f>
        <v>0</v>
      </c>
    </row>
    <row r="49" spans="1:10" ht="38.25" outlineLevel="1">
      <c r="A49" s="10" t="s">
        <v>83</v>
      </c>
      <c r="B49" s="11" t="s">
        <v>84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132300</v>
      </c>
      <c r="J49" s="13">
        <v>0</v>
      </c>
    </row>
    <row r="50" spans="1:10" ht="25.5">
      <c r="A50" s="6" t="s">
        <v>381</v>
      </c>
      <c r="B50" s="7" t="s">
        <v>85</v>
      </c>
      <c r="C50" s="8">
        <v>0</v>
      </c>
      <c r="D50" s="8">
        <v>0</v>
      </c>
      <c r="E50" s="8">
        <v>0</v>
      </c>
      <c r="F50" s="8">
        <v>0</v>
      </c>
      <c r="G50" s="8">
        <f>G51+G52</f>
        <v>2264652.4</v>
      </c>
      <c r="H50" s="8">
        <f>H51+H52</f>
        <v>73779.16</v>
      </c>
      <c r="I50" s="8">
        <f>C50+E50+G50</f>
        <v>2264652.4</v>
      </c>
      <c r="J50" s="9">
        <f>D50+F50+H50</f>
        <v>73779.16</v>
      </c>
    </row>
    <row r="51" spans="1:10" ht="38.25" outlineLevel="1">
      <c r="A51" s="10" t="s">
        <v>83</v>
      </c>
      <c r="B51" s="11" t="s">
        <v>86</v>
      </c>
      <c r="C51" s="12">
        <v>0</v>
      </c>
      <c r="D51" s="12">
        <v>0</v>
      </c>
      <c r="E51" s="12">
        <v>0</v>
      </c>
      <c r="F51" s="12">
        <v>0</v>
      </c>
      <c r="G51" s="12">
        <v>1897150</v>
      </c>
      <c r="H51" s="12">
        <v>72809.16</v>
      </c>
      <c r="I51" s="26">
        <f t="shared" ref="I51:I52" si="13">C51+E51+G51</f>
        <v>1897150</v>
      </c>
      <c r="J51" s="27">
        <f t="shared" ref="J51:J52" si="14">D51+F51+H51</f>
        <v>72809.16</v>
      </c>
    </row>
    <row r="52" spans="1:10" ht="38.25" outlineLevel="1">
      <c r="A52" s="10" t="s">
        <v>87</v>
      </c>
      <c r="B52" s="11" t="s">
        <v>88</v>
      </c>
      <c r="C52" s="12">
        <v>0</v>
      </c>
      <c r="D52" s="12">
        <v>0</v>
      </c>
      <c r="E52" s="12">
        <v>0</v>
      </c>
      <c r="F52" s="12">
        <v>0</v>
      </c>
      <c r="G52" s="12">
        <v>367502.4</v>
      </c>
      <c r="H52" s="12">
        <v>970</v>
      </c>
      <c r="I52" s="26">
        <f t="shared" si="13"/>
        <v>367502.4</v>
      </c>
      <c r="J52" s="27">
        <f t="shared" si="14"/>
        <v>970</v>
      </c>
    </row>
    <row r="53" spans="1:10" ht="38.25">
      <c r="A53" s="6" t="s">
        <v>382</v>
      </c>
      <c r="B53" s="7" t="s">
        <v>89</v>
      </c>
      <c r="C53" s="8">
        <v>0</v>
      </c>
      <c r="D53" s="8">
        <v>0</v>
      </c>
      <c r="E53" s="8">
        <v>0</v>
      </c>
      <c r="F53" s="8">
        <v>0</v>
      </c>
      <c r="G53" s="8">
        <f>G54+G55</f>
        <v>860000</v>
      </c>
      <c r="H53" s="8">
        <f>H54+H55</f>
        <v>173988</v>
      </c>
      <c r="I53" s="8">
        <f>C53+E53+G53</f>
        <v>860000</v>
      </c>
      <c r="J53" s="9">
        <f>D53+F53+H53</f>
        <v>173988</v>
      </c>
    </row>
    <row r="54" spans="1:10" ht="38.25" outlineLevel="1">
      <c r="A54" s="10" t="s">
        <v>90</v>
      </c>
      <c r="B54" s="11" t="s">
        <v>91</v>
      </c>
      <c r="C54" s="12">
        <v>0</v>
      </c>
      <c r="D54" s="12">
        <v>0</v>
      </c>
      <c r="E54" s="12">
        <v>0</v>
      </c>
      <c r="F54" s="12">
        <v>0</v>
      </c>
      <c r="G54" s="12">
        <v>740000</v>
      </c>
      <c r="H54" s="12">
        <v>157988</v>
      </c>
      <c r="I54" s="12">
        <v>740000</v>
      </c>
      <c r="J54" s="13">
        <v>0</v>
      </c>
    </row>
    <row r="55" spans="1:10" ht="38.25" outlineLevel="1">
      <c r="A55" s="10" t="s">
        <v>92</v>
      </c>
      <c r="B55" s="11" t="s">
        <v>93</v>
      </c>
      <c r="C55" s="12">
        <v>0</v>
      </c>
      <c r="D55" s="12">
        <v>0</v>
      </c>
      <c r="E55" s="12">
        <v>0</v>
      </c>
      <c r="F55" s="12">
        <v>0</v>
      </c>
      <c r="G55" s="12">
        <v>120000</v>
      </c>
      <c r="H55" s="12">
        <v>16000</v>
      </c>
      <c r="I55" s="12">
        <v>40000</v>
      </c>
      <c r="J55" s="13">
        <v>0</v>
      </c>
    </row>
    <row r="56" spans="1:10" ht="30">
      <c r="A56" s="3" t="s">
        <v>383</v>
      </c>
      <c r="B56" s="4" t="s">
        <v>94</v>
      </c>
      <c r="C56" s="5">
        <f>C57+C59</f>
        <v>12235626</v>
      </c>
      <c r="D56" s="5">
        <f t="shared" ref="D56:H56" si="15">D57+D59</f>
        <v>0</v>
      </c>
      <c r="E56" s="5">
        <f t="shared" si="15"/>
        <v>18134514.5</v>
      </c>
      <c r="F56" s="5">
        <f t="shared" si="15"/>
        <v>0</v>
      </c>
      <c r="G56" s="5">
        <f t="shared" si="15"/>
        <v>66480733.230000004</v>
      </c>
      <c r="H56" s="5">
        <f t="shared" si="15"/>
        <v>13042523.18</v>
      </c>
      <c r="I56" s="5">
        <f>C56+E56+G56</f>
        <v>96850873.730000004</v>
      </c>
      <c r="J56" s="5">
        <f>D56+F56+H56</f>
        <v>13042523.18</v>
      </c>
    </row>
    <row r="57" spans="1:10">
      <c r="A57" s="6" t="s">
        <v>384</v>
      </c>
      <c r="B57" s="7" t="s">
        <v>95</v>
      </c>
      <c r="C57" s="8">
        <v>12235626</v>
      </c>
      <c r="D57" s="8">
        <v>0</v>
      </c>
      <c r="E57" s="8">
        <v>86514.5</v>
      </c>
      <c r="F57" s="8">
        <v>0</v>
      </c>
      <c r="G57" s="8">
        <v>37077.699999999997</v>
      </c>
      <c r="H57" s="8">
        <v>0</v>
      </c>
      <c r="I57" s="8">
        <v>12359218.199999999</v>
      </c>
      <c r="J57" s="9">
        <v>0</v>
      </c>
    </row>
    <row r="58" spans="1:10" outlineLevel="1">
      <c r="A58" s="10" t="s">
        <v>96</v>
      </c>
      <c r="B58" s="11" t="s">
        <v>97</v>
      </c>
      <c r="C58" s="12">
        <v>12235626</v>
      </c>
      <c r="D58" s="12">
        <v>0</v>
      </c>
      <c r="E58" s="12">
        <v>86514.5</v>
      </c>
      <c r="F58" s="12">
        <v>0</v>
      </c>
      <c r="G58" s="12">
        <v>37077.699999999997</v>
      </c>
      <c r="H58" s="12">
        <v>0</v>
      </c>
      <c r="I58" s="12">
        <v>12359218.199999999</v>
      </c>
      <c r="J58" s="13">
        <v>0</v>
      </c>
    </row>
    <row r="59" spans="1:10" ht="25.5">
      <c r="A59" s="6" t="s">
        <v>385</v>
      </c>
      <c r="B59" s="7" t="s">
        <v>98</v>
      </c>
      <c r="C59" s="8">
        <f>C60+C61+C62+C63</f>
        <v>0</v>
      </c>
      <c r="D59" s="8">
        <f t="shared" ref="D59:J59" si="16">D60+D61+D62+D63</f>
        <v>0</v>
      </c>
      <c r="E59" s="8">
        <f t="shared" si="16"/>
        <v>18048000</v>
      </c>
      <c r="F59" s="8">
        <f t="shared" si="16"/>
        <v>0</v>
      </c>
      <c r="G59" s="8">
        <f t="shared" si="16"/>
        <v>66443655.530000001</v>
      </c>
      <c r="H59" s="8">
        <f t="shared" si="16"/>
        <v>13042523.18</v>
      </c>
      <c r="I59" s="8">
        <f t="shared" si="16"/>
        <v>84491655.530000001</v>
      </c>
      <c r="J59" s="8">
        <f t="shared" si="16"/>
        <v>13042523.18</v>
      </c>
    </row>
    <row r="60" spans="1:10" ht="25.5" outlineLevel="1">
      <c r="A60" s="10" t="s">
        <v>99</v>
      </c>
      <c r="B60" s="11" t="s">
        <v>100</v>
      </c>
      <c r="C60" s="12">
        <v>0</v>
      </c>
      <c r="D60" s="12">
        <v>0</v>
      </c>
      <c r="E60" s="12">
        <v>11231600</v>
      </c>
      <c r="F60" s="12">
        <v>0</v>
      </c>
      <c r="G60" s="12">
        <v>11281198.26</v>
      </c>
      <c r="H60" s="12">
        <v>0</v>
      </c>
      <c r="I60" s="12">
        <f t="shared" ref="I60:I62" si="17">C60+E60+G60</f>
        <v>22512798.259999998</v>
      </c>
      <c r="J60" s="13">
        <f t="shared" ref="J60:J62" si="18">D60+F60+H60</f>
        <v>0</v>
      </c>
    </row>
    <row r="61" spans="1:10" ht="38.25" outlineLevel="1">
      <c r="A61" s="10" t="s">
        <v>101</v>
      </c>
      <c r="B61" s="11" t="s">
        <v>102</v>
      </c>
      <c r="C61" s="12">
        <v>0</v>
      </c>
      <c r="D61" s="12">
        <v>0</v>
      </c>
      <c r="E61" s="12">
        <v>6816400</v>
      </c>
      <c r="F61" s="12">
        <v>0</v>
      </c>
      <c r="G61" s="12">
        <v>6816338.9500000002</v>
      </c>
      <c r="H61" s="12">
        <v>0</v>
      </c>
      <c r="I61" s="12">
        <f t="shared" si="17"/>
        <v>13632738.949999999</v>
      </c>
      <c r="J61" s="13">
        <f t="shared" si="18"/>
        <v>0</v>
      </c>
    </row>
    <row r="62" spans="1:10" outlineLevel="1">
      <c r="A62" s="10" t="s">
        <v>103</v>
      </c>
      <c r="B62" s="11" t="s">
        <v>104</v>
      </c>
      <c r="C62" s="12">
        <v>0</v>
      </c>
      <c r="D62" s="12">
        <v>0</v>
      </c>
      <c r="E62" s="12">
        <v>0</v>
      </c>
      <c r="F62" s="12">
        <v>0</v>
      </c>
      <c r="G62" s="12">
        <v>28663893.32</v>
      </c>
      <c r="H62" s="12">
        <v>5748381.0499999998</v>
      </c>
      <c r="I62" s="12">
        <f t="shared" si="17"/>
        <v>28663893.32</v>
      </c>
      <c r="J62" s="13">
        <f t="shared" si="18"/>
        <v>5748381.0499999998</v>
      </c>
    </row>
    <row r="63" spans="1:10" outlineLevel="1">
      <c r="A63" s="10" t="s">
        <v>105</v>
      </c>
      <c r="B63" s="11" t="s">
        <v>106</v>
      </c>
      <c r="C63" s="12">
        <v>0</v>
      </c>
      <c r="D63" s="12">
        <v>0</v>
      </c>
      <c r="E63" s="12">
        <v>0</v>
      </c>
      <c r="F63" s="12">
        <v>0</v>
      </c>
      <c r="G63" s="12">
        <v>19682225</v>
      </c>
      <c r="H63" s="12">
        <v>7294142.1299999999</v>
      </c>
      <c r="I63" s="12">
        <f t="shared" ref="I63:J66" si="19">C63+E63+G63</f>
        <v>19682225</v>
      </c>
      <c r="J63" s="13">
        <f t="shared" si="19"/>
        <v>7294142.1299999999</v>
      </c>
    </row>
    <row r="64" spans="1:10" ht="30">
      <c r="A64" s="3" t="s">
        <v>386</v>
      </c>
      <c r="B64" s="4" t="s">
        <v>107</v>
      </c>
      <c r="C64" s="5">
        <f>C65+C67</f>
        <v>0</v>
      </c>
      <c r="D64" s="5">
        <f t="shared" ref="D64:H64" si="20">D65+D67</f>
        <v>0</v>
      </c>
      <c r="E64" s="5">
        <f t="shared" si="20"/>
        <v>101455254.59</v>
      </c>
      <c r="F64" s="5">
        <f t="shared" si="20"/>
        <v>19098343.699999999</v>
      </c>
      <c r="G64" s="5">
        <f t="shared" si="20"/>
        <v>28235032.449999999</v>
      </c>
      <c r="H64" s="5">
        <f t="shared" si="20"/>
        <v>5011612.8900000006</v>
      </c>
      <c r="I64" s="5">
        <f t="shared" si="19"/>
        <v>129690287.04000001</v>
      </c>
      <c r="J64" s="5">
        <f t="shared" si="19"/>
        <v>24109956.59</v>
      </c>
    </row>
    <row r="65" spans="1:10" ht="38.25">
      <c r="A65" s="6" t="s">
        <v>387</v>
      </c>
      <c r="B65" s="7" t="s">
        <v>108</v>
      </c>
      <c r="C65" s="8">
        <f t="shared" ref="C65:H65" si="21">C66</f>
        <v>0</v>
      </c>
      <c r="D65" s="8">
        <f t="shared" si="21"/>
        <v>0</v>
      </c>
      <c r="E65" s="8">
        <f t="shared" si="21"/>
        <v>0</v>
      </c>
      <c r="F65" s="8">
        <f t="shared" si="21"/>
        <v>0</v>
      </c>
      <c r="G65" s="8">
        <f t="shared" si="21"/>
        <v>3700</v>
      </c>
      <c r="H65" s="8">
        <f t="shared" si="21"/>
        <v>0</v>
      </c>
      <c r="I65" s="8">
        <f t="shared" si="19"/>
        <v>3700</v>
      </c>
      <c r="J65" s="9">
        <f t="shared" si="19"/>
        <v>0</v>
      </c>
    </row>
    <row r="66" spans="1:10" ht="38.25" outlineLevel="1">
      <c r="A66" s="10" t="s">
        <v>109</v>
      </c>
      <c r="B66" s="11" t="s">
        <v>110</v>
      </c>
      <c r="C66" s="12">
        <v>0</v>
      </c>
      <c r="D66" s="12">
        <v>0</v>
      </c>
      <c r="E66" s="12">
        <v>0</v>
      </c>
      <c r="F66" s="12">
        <v>0</v>
      </c>
      <c r="G66" s="12">
        <v>3700</v>
      </c>
      <c r="H66" s="12">
        <v>0</v>
      </c>
      <c r="I66" s="24">
        <f t="shared" si="19"/>
        <v>3700</v>
      </c>
      <c r="J66" s="9">
        <f t="shared" si="19"/>
        <v>0</v>
      </c>
    </row>
    <row r="67" spans="1:10">
      <c r="A67" s="6" t="s">
        <v>388</v>
      </c>
      <c r="B67" s="7" t="s">
        <v>111</v>
      </c>
      <c r="C67" s="8">
        <f>C68+C69</f>
        <v>0</v>
      </c>
      <c r="D67" s="8">
        <f t="shared" ref="D67:I67" si="22">D68+D69</f>
        <v>0</v>
      </c>
      <c r="E67" s="8">
        <f t="shared" si="22"/>
        <v>101455254.59</v>
      </c>
      <c r="F67" s="8">
        <f t="shared" si="22"/>
        <v>19098343.699999999</v>
      </c>
      <c r="G67" s="8">
        <f t="shared" si="22"/>
        <v>28231332.449999999</v>
      </c>
      <c r="H67" s="8">
        <f t="shared" si="22"/>
        <v>5011612.8900000006</v>
      </c>
      <c r="I67" s="8">
        <f t="shared" si="22"/>
        <v>129686587.03999999</v>
      </c>
      <c r="J67" s="8">
        <f>D67+F67+H67</f>
        <v>24109956.59</v>
      </c>
    </row>
    <row r="68" spans="1:10" ht="25.5" outlineLevel="1">
      <c r="A68" s="10" t="s">
        <v>112</v>
      </c>
      <c r="B68" s="11" t="s">
        <v>113</v>
      </c>
      <c r="C68" s="12">
        <v>0</v>
      </c>
      <c r="D68" s="12">
        <v>0</v>
      </c>
      <c r="E68" s="12">
        <v>60240979.939999998</v>
      </c>
      <c r="F68" s="12">
        <v>7617130.9199999999</v>
      </c>
      <c r="G68" s="12">
        <v>17927756.239999998</v>
      </c>
      <c r="H68" s="12">
        <v>2141307.94</v>
      </c>
      <c r="I68" s="12">
        <f>C68+E68+G68</f>
        <v>78168736.179999992</v>
      </c>
      <c r="J68" s="13">
        <f>D68+F68+H68</f>
        <v>9758438.8599999994</v>
      </c>
    </row>
    <row r="69" spans="1:10" ht="38.25" outlineLevel="1">
      <c r="A69" s="10" t="s">
        <v>114</v>
      </c>
      <c r="B69" s="11" t="s">
        <v>115</v>
      </c>
      <c r="C69" s="12">
        <v>0</v>
      </c>
      <c r="D69" s="12">
        <v>0</v>
      </c>
      <c r="E69" s="12">
        <v>41214274.649999999</v>
      </c>
      <c r="F69" s="12">
        <v>11481212.779999999</v>
      </c>
      <c r="G69" s="12">
        <v>10303576.210000001</v>
      </c>
      <c r="H69" s="12">
        <v>2870304.95</v>
      </c>
      <c r="I69" s="12">
        <f>C69+E69+G69</f>
        <v>51517850.859999999</v>
      </c>
      <c r="J69" s="13">
        <f>D69+F69+H69</f>
        <v>14351517.73</v>
      </c>
    </row>
    <row r="70" spans="1:10">
      <c r="A70" s="3" t="s">
        <v>389</v>
      </c>
      <c r="B70" s="4" t="s">
        <v>116</v>
      </c>
      <c r="C70" s="5">
        <f>C71+C73</f>
        <v>0</v>
      </c>
      <c r="D70" s="5">
        <f t="shared" ref="D70:J70" si="23">D71+D73</f>
        <v>0</v>
      </c>
      <c r="E70" s="5">
        <f t="shared" si="23"/>
        <v>0</v>
      </c>
      <c r="F70" s="5">
        <f t="shared" si="23"/>
        <v>0</v>
      </c>
      <c r="G70" s="5">
        <f t="shared" si="23"/>
        <v>1017000</v>
      </c>
      <c r="H70" s="5">
        <f t="shared" si="23"/>
        <v>289788.33</v>
      </c>
      <c r="I70" s="5">
        <f t="shared" si="23"/>
        <v>1017000</v>
      </c>
      <c r="J70" s="5">
        <f t="shared" si="23"/>
        <v>289788.33</v>
      </c>
    </row>
    <row r="71" spans="1:10">
      <c r="A71" s="6" t="s">
        <v>390</v>
      </c>
      <c r="B71" s="7" t="s">
        <v>117</v>
      </c>
      <c r="C71" s="8">
        <v>0</v>
      </c>
      <c r="D71" s="8">
        <v>0</v>
      </c>
      <c r="E71" s="8">
        <v>0</v>
      </c>
      <c r="F71" s="8">
        <v>0</v>
      </c>
      <c r="G71" s="8">
        <f>G72</f>
        <v>72000</v>
      </c>
      <c r="H71" s="8">
        <f>H72</f>
        <v>15000</v>
      </c>
      <c r="I71" s="8">
        <f t="shared" ref="I71:J73" si="24">C71+E71+G71</f>
        <v>72000</v>
      </c>
      <c r="J71" s="9">
        <f t="shared" si="24"/>
        <v>15000</v>
      </c>
    </row>
    <row r="72" spans="1:10" outlineLevel="1">
      <c r="A72" s="10" t="s">
        <v>118</v>
      </c>
      <c r="B72" s="11" t="s">
        <v>119</v>
      </c>
      <c r="C72" s="12">
        <v>0</v>
      </c>
      <c r="D72" s="12">
        <v>0</v>
      </c>
      <c r="E72" s="12">
        <v>0</v>
      </c>
      <c r="F72" s="12">
        <v>0</v>
      </c>
      <c r="G72" s="12">
        <v>72000</v>
      </c>
      <c r="H72" s="12">
        <v>15000</v>
      </c>
      <c r="I72" s="26">
        <f t="shared" si="24"/>
        <v>72000</v>
      </c>
      <c r="J72" s="27">
        <f t="shared" si="24"/>
        <v>15000</v>
      </c>
    </row>
    <row r="73" spans="1:10" ht="25.5">
      <c r="A73" s="6" t="s">
        <v>391</v>
      </c>
      <c r="B73" s="7" t="s">
        <v>120</v>
      </c>
      <c r="C73" s="8">
        <v>0</v>
      </c>
      <c r="D73" s="8">
        <v>0</v>
      </c>
      <c r="E73" s="8">
        <v>0</v>
      </c>
      <c r="F73" s="8">
        <v>0</v>
      </c>
      <c r="G73" s="8">
        <f>G74+G75+G76</f>
        <v>945000</v>
      </c>
      <c r="H73" s="8">
        <f>H74+H75+H76</f>
        <v>274788.33</v>
      </c>
      <c r="I73" s="8">
        <f t="shared" si="24"/>
        <v>945000</v>
      </c>
      <c r="J73" s="9">
        <f t="shared" si="24"/>
        <v>274788.33</v>
      </c>
    </row>
    <row r="74" spans="1:10" ht="25.5" outlineLevel="1">
      <c r="A74" s="10" t="s">
        <v>121</v>
      </c>
      <c r="B74" s="11" t="s">
        <v>122</v>
      </c>
      <c r="C74" s="12">
        <v>0</v>
      </c>
      <c r="D74" s="12">
        <v>0</v>
      </c>
      <c r="E74" s="12">
        <v>0</v>
      </c>
      <c r="F74" s="12">
        <v>0</v>
      </c>
      <c r="G74" s="12">
        <v>30000</v>
      </c>
      <c r="H74" s="12">
        <v>0</v>
      </c>
      <c r="I74" s="26">
        <f t="shared" ref="I74:I76" si="25">C74+E74+G74</f>
        <v>30000</v>
      </c>
      <c r="J74" s="27">
        <f t="shared" ref="J74:J76" si="26">D74+F74+H74</f>
        <v>0</v>
      </c>
    </row>
    <row r="75" spans="1:10" outlineLevel="1">
      <c r="A75" s="10" t="s">
        <v>123</v>
      </c>
      <c r="B75" s="11" t="s">
        <v>124</v>
      </c>
      <c r="C75" s="12">
        <v>0</v>
      </c>
      <c r="D75" s="12">
        <v>0</v>
      </c>
      <c r="E75" s="12">
        <v>0</v>
      </c>
      <c r="F75" s="12">
        <v>0</v>
      </c>
      <c r="G75" s="12">
        <v>75000</v>
      </c>
      <c r="H75" s="12">
        <v>9000</v>
      </c>
      <c r="I75" s="26">
        <f t="shared" si="25"/>
        <v>75000</v>
      </c>
      <c r="J75" s="27">
        <f t="shared" si="26"/>
        <v>9000</v>
      </c>
    </row>
    <row r="76" spans="1:10" outlineLevel="1">
      <c r="A76" s="10" t="s">
        <v>125</v>
      </c>
      <c r="B76" s="11" t="s">
        <v>126</v>
      </c>
      <c r="C76" s="12">
        <v>0</v>
      </c>
      <c r="D76" s="12">
        <v>0</v>
      </c>
      <c r="E76" s="12">
        <v>0</v>
      </c>
      <c r="F76" s="12">
        <v>0</v>
      </c>
      <c r="G76" s="12">
        <v>840000</v>
      </c>
      <c r="H76" s="12">
        <v>265788.33</v>
      </c>
      <c r="I76" s="26">
        <f t="shared" si="25"/>
        <v>840000</v>
      </c>
      <c r="J76" s="27">
        <f t="shared" si="26"/>
        <v>265788.33</v>
      </c>
    </row>
    <row r="77" spans="1:10">
      <c r="A77" s="3" t="s">
        <v>392</v>
      </c>
      <c r="B77" s="4" t="s">
        <v>127</v>
      </c>
      <c r="C77" s="5">
        <f t="shared" ref="C77:H77" si="27">C78+C86+C88</f>
        <v>0</v>
      </c>
      <c r="D77" s="5">
        <f t="shared" si="27"/>
        <v>0</v>
      </c>
      <c r="E77" s="5">
        <f t="shared" si="27"/>
        <v>7215935.4500000002</v>
      </c>
      <c r="F77" s="5">
        <f t="shared" si="27"/>
        <v>3513017.9200000004</v>
      </c>
      <c r="G77" s="5">
        <f t="shared" si="27"/>
        <v>5646700</v>
      </c>
      <c r="H77" s="5">
        <f t="shared" si="27"/>
        <v>2680770.29</v>
      </c>
      <c r="I77" s="5">
        <f>C77+E77+G77</f>
        <v>12862635.449999999</v>
      </c>
      <c r="J77" s="5">
        <f>D77+F77+H77</f>
        <v>6193788.2100000009</v>
      </c>
    </row>
    <row r="78" spans="1:10" ht="25.5">
      <c r="A78" s="6" t="s">
        <v>393</v>
      </c>
      <c r="B78" s="7" t="s">
        <v>128</v>
      </c>
      <c r="C78" s="8">
        <f>C79+C81+C82+C83</f>
        <v>0</v>
      </c>
      <c r="D78" s="8">
        <f>D79+D81+D82+D83</f>
        <v>0</v>
      </c>
      <c r="E78" s="8">
        <f t="shared" ref="E78:J78" si="28">E79+E81+E82+E83+E80+E84+E85</f>
        <v>6073135.4500000002</v>
      </c>
      <c r="F78" s="8">
        <f t="shared" si="28"/>
        <v>3299319.45</v>
      </c>
      <c r="G78" s="8">
        <f t="shared" si="28"/>
        <v>2325900</v>
      </c>
      <c r="H78" s="8">
        <f t="shared" si="28"/>
        <v>1027021.89</v>
      </c>
      <c r="I78" s="8">
        <f t="shared" si="28"/>
        <v>8399035.4499999993</v>
      </c>
      <c r="J78" s="8">
        <f t="shared" si="28"/>
        <v>4326341.34</v>
      </c>
    </row>
    <row r="79" spans="1:10" ht="140.25" outlineLevel="1">
      <c r="A79" s="10" t="s">
        <v>129</v>
      </c>
      <c r="B79" s="11" t="s">
        <v>130</v>
      </c>
      <c r="C79" s="12">
        <v>0</v>
      </c>
      <c r="D79" s="12">
        <v>0</v>
      </c>
      <c r="E79" s="12">
        <v>819560</v>
      </c>
      <c r="F79" s="12">
        <v>0</v>
      </c>
      <c r="G79" s="12">
        <v>0</v>
      </c>
      <c r="H79" s="12">
        <v>0</v>
      </c>
      <c r="I79" s="28">
        <f>C79+E79+G79</f>
        <v>819560</v>
      </c>
      <c r="J79" s="28">
        <f t="shared" ref="J79:J85" si="29">D79+F79+H79</f>
        <v>0</v>
      </c>
    </row>
    <row r="80" spans="1:10" outlineLevel="1">
      <c r="A80" s="10" t="s">
        <v>458</v>
      </c>
      <c r="B80" s="11" t="s">
        <v>446</v>
      </c>
      <c r="C80" s="12">
        <v>0</v>
      </c>
      <c r="D80" s="12">
        <v>0</v>
      </c>
      <c r="E80" s="12">
        <v>0</v>
      </c>
      <c r="F80" s="12">
        <v>0</v>
      </c>
      <c r="G80" s="12">
        <v>52000</v>
      </c>
      <c r="H80" s="12">
        <v>52000</v>
      </c>
      <c r="I80" s="28">
        <f t="shared" ref="I80:I85" si="30">C80+E80+G80</f>
        <v>52000</v>
      </c>
      <c r="J80" s="28">
        <f t="shared" si="29"/>
        <v>52000</v>
      </c>
    </row>
    <row r="81" spans="1:10" outlineLevel="1">
      <c r="A81" s="10" t="s">
        <v>131</v>
      </c>
      <c r="B81" s="11" t="s">
        <v>132</v>
      </c>
      <c r="C81" s="12">
        <v>0</v>
      </c>
      <c r="D81" s="12">
        <v>0</v>
      </c>
      <c r="E81" s="12">
        <v>0</v>
      </c>
      <c r="F81" s="12">
        <v>0</v>
      </c>
      <c r="G81" s="12">
        <v>698000</v>
      </c>
      <c r="H81" s="12">
        <v>397621.89</v>
      </c>
      <c r="I81" s="28">
        <f t="shared" si="30"/>
        <v>698000</v>
      </c>
      <c r="J81" s="28">
        <f t="shared" si="29"/>
        <v>397621.89</v>
      </c>
    </row>
    <row r="82" spans="1:10" ht="25.5" outlineLevel="1">
      <c r="A82" s="10" t="s">
        <v>133</v>
      </c>
      <c r="B82" s="11" t="s">
        <v>134</v>
      </c>
      <c r="C82" s="12">
        <v>0</v>
      </c>
      <c r="D82" s="12">
        <v>0</v>
      </c>
      <c r="E82" s="12">
        <v>1686275.45</v>
      </c>
      <c r="F82" s="12">
        <v>1615275.45</v>
      </c>
      <c r="G82" s="12">
        <v>0</v>
      </c>
      <c r="H82" s="12">
        <v>0</v>
      </c>
      <c r="I82" s="28">
        <f t="shared" si="30"/>
        <v>1686275.45</v>
      </c>
      <c r="J82" s="28">
        <f t="shared" si="29"/>
        <v>1615275.45</v>
      </c>
    </row>
    <row r="83" spans="1:10" ht="38.25" outlineLevel="1">
      <c r="A83" s="10" t="s">
        <v>135</v>
      </c>
      <c r="B83" s="11" t="s">
        <v>136</v>
      </c>
      <c r="C83" s="12">
        <v>0</v>
      </c>
      <c r="D83" s="12">
        <v>0</v>
      </c>
      <c r="E83" s="12">
        <v>3567300</v>
      </c>
      <c r="F83" s="12">
        <v>1684044</v>
      </c>
      <c r="G83" s="12">
        <v>0</v>
      </c>
      <c r="H83" s="12">
        <v>0</v>
      </c>
      <c r="I83" s="28">
        <f t="shared" si="30"/>
        <v>3567300</v>
      </c>
      <c r="J83" s="28">
        <f t="shared" si="29"/>
        <v>1684044</v>
      </c>
    </row>
    <row r="84" spans="1:10" ht="76.5" outlineLevel="1">
      <c r="A84" s="10" t="s">
        <v>459</v>
      </c>
      <c r="B84" s="11" t="s">
        <v>447</v>
      </c>
      <c r="C84" s="12">
        <v>0</v>
      </c>
      <c r="D84" s="12">
        <v>0</v>
      </c>
      <c r="E84" s="12">
        <v>0</v>
      </c>
      <c r="F84" s="12">
        <v>0</v>
      </c>
      <c r="G84" s="12">
        <v>1275900</v>
      </c>
      <c r="H84" s="12">
        <v>278900</v>
      </c>
      <c r="I84" s="28">
        <f t="shared" si="30"/>
        <v>1275900</v>
      </c>
      <c r="J84" s="28">
        <f t="shared" si="29"/>
        <v>278900</v>
      </c>
    </row>
    <row r="85" spans="1:10" ht="51" outlineLevel="1">
      <c r="A85" s="10" t="s">
        <v>460</v>
      </c>
      <c r="B85" s="11" t="s">
        <v>448</v>
      </c>
      <c r="C85" s="12">
        <v>0</v>
      </c>
      <c r="D85" s="12">
        <v>0</v>
      </c>
      <c r="E85" s="12">
        <v>0</v>
      </c>
      <c r="F85" s="12">
        <v>0</v>
      </c>
      <c r="G85" s="12">
        <v>300000</v>
      </c>
      <c r="H85" s="12">
        <v>298500</v>
      </c>
      <c r="I85" s="28">
        <f t="shared" si="30"/>
        <v>300000</v>
      </c>
      <c r="J85" s="28">
        <f t="shared" si="29"/>
        <v>298500</v>
      </c>
    </row>
    <row r="86" spans="1:10" ht="25.5">
      <c r="A86" s="6" t="s">
        <v>394</v>
      </c>
      <c r="B86" s="7" t="s">
        <v>137</v>
      </c>
      <c r="C86" s="8">
        <v>0</v>
      </c>
      <c r="D86" s="8">
        <v>0</v>
      </c>
      <c r="E86" s="8">
        <v>0</v>
      </c>
      <c r="F86" s="8">
        <v>0</v>
      </c>
      <c r="G86" s="8">
        <v>3320800</v>
      </c>
      <c r="H86" s="8">
        <f>H87</f>
        <v>1653748.4</v>
      </c>
      <c r="I86" s="8">
        <f>C86+E86+G86</f>
        <v>3320800</v>
      </c>
      <c r="J86" s="9">
        <f>D86+F86+H86</f>
        <v>1653748.4</v>
      </c>
    </row>
    <row r="87" spans="1:10" ht="25.5" outlineLevel="1">
      <c r="A87" s="10" t="s">
        <v>138</v>
      </c>
      <c r="B87" s="11" t="s">
        <v>139</v>
      </c>
      <c r="C87" s="12">
        <v>0</v>
      </c>
      <c r="D87" s="12">
        <v>0</v>
      </c>
      <c r="E87" s="12">
        <v>0</v>
      </c>
      <c r="F87" s="12">
        <v>0</v>
      </c>
      <c r="G87" s="12">
        <v>3320800</v>
      </c>
      <c r="H87" s="12">
        <v>1653748.4</v>
      </c>
      <c r="I87" s="26">
        <f>C87+E87+G87</f>
        <v>3320800</v>
      </c>
      <c r="J87" s="27">
        <f>D87+F87+H87</f>
        <v>1653748.4</v>
      </c>
    </row>
    <row r="88" spans="1:10" ht="25.5">
      <c r="A88" s="6" t="s">
        <v>395</v>
      </c>
      <c r="B88" s="7" t="s">
        <v>140</v>
      </c>
      <c r="C88" s="8">
        <v>0</v>
      </c>
      <c r="D88" s="8">
        <v>0</v>
      </c>
      <c r="E88" s="29">
        <f>E89</f>
        <v>1142800</v>
      </c>
      <c r="F88" s="29">
        <f>F89</f>
        <v>213698.47</v>
      </c>
      <c r="G88" s="8">
        <v>0</v>
      </c>
      <c r="H88" s="8">
        <v>0</v>
      </c>
      <c r="I88" s="29">
        <f t="shared" ref="I88:I89" si="31">C88+E88+G88</f>
        <v>1142800</v>
      </c>
      <c r="J88" s="31">
        <f t="shared" ref="J88:J89" si="32">D88+F88+H88</f>
        <v>213698.47</v>
      </c>
    </row>
    <row r="89" spans="1:10" ht="25.5" outlineLevel="1">
      <c r="A89" s="10" t="s">
        <v>141</v>
      </c>
      <c r="B89" s="11" t="s">
        <v>142</v>
      </c>
      <c r="C89" s="12">
        <v>0</v>
      </c>
      <c r="D89" s="12">
        <v>0</v>
      </c>
      <c r="E89" s="12">
        <v>1142800</v>
      </c>
      <c r="F89" s="12">
        <v>213698.47</v>
      </c>
      <c r="G89" s="12">
        <v>0</v>
      </c>
      <c r="H89" s="12">
        <v>0</v>
      </c>
      <c r="I89" s="26">
        <f t="shared" si="31"/>
        <v>1142800</v>
      </c>
      <c r="J89" s="27">
        <f t="shared" si="32"/>
        <v>213698.47</v>
      </c>
    </row>
    <row r="90" spans="1:10">
      <c r="A90" s="3" t="s">
        <v>396</v>
      </c>
      <c r="B90" s="4" t="s">
        <v>143</v>
      </c>
      <c r="C90" s="5">
        <f>C91+C94+C96+C98+C102+C106+C108</f>
        <v>2615100</v>
      </c>
      <c r="D90" s="5">
        <f t="shared" ref="D90:J90" si="33">D91+D94+D96+D98+D102+D106+D108</f>
        <v>553800</v>
      </c>
      <c r="E90" s="5">
        <f t="shared" si="33"/>
        <v>9258210.0999999996</v>
      </c>
      <c r="F90" s="5">
        <f t="shared" si="33"/>
        <v>5317288.8899999997</v>
      </c>
      <c r="G90" s="5">
        <f t="shared" si="33"/>
        <v>76751284.040000007</v>
      </c>
      <c r="H90" s="5">
        <f t="shared" si="33"/>
        <v>29790241.309999999</v>
      </c>
      <c r="I90" s="5">
        <f t="shared" si="33"/>
        <v>88624594.139999986</v>
      </c>
      <c r="J90" s="5">
        <f t="shared" si="33"/>
        <v>35661330.200000003</v>
      </c>
    </row>
    <row r="91" spans="1:10">
      <c r="A91" s="6" t="s">
        <v>397</v>
      </c>
      <c r="B91" s="7" t="s">
        <v>144</v>
      </c>
      <c r="C91" s="8">
        <f>C92+C93</f>
        <v>2615100</v>
      </c>
      <c r="D91" s="8">
        <f t="shared" ref="D91:J91" si="34">D92+D93</f>
        <v>553800</v>
      </c>
      <c r="E91" s="8">
        <f t="shared" si="34"/>
        <v>50910.1</v>
      </c>
      <c r="F91" s="8">
        <f t="shared" si="34"/>
        <v>30088.89</v>
      </c>
      <c r="G91" s="8">
        <f t="shared" si="34"/>
        <v>50921.21</v>
      </c>
      <c r="H91" s="8">
        <f t="shared" si="34"/>
        <v>15088.89</v>
      </c>
      <c r="I91" s="8">
        <f t="shared" si="34"/>
        <v>2716931.31</v>
      </c>
      <c r="J91" s="8">
        <f t="shared" si="34"/>
        <v>598977.78</v>
      </c>
    </row>
    <row r="92" spans="1:10" ht="38.25" outlineLevel="1">
      <c r="A92" s="10" t="s">
        <v>145</v>
      </c>
      <c r="B92" s="11" t="s">
        <v>146</v>
      </c>
      <c r="C92" s="12">
        <v>50000</v>
      </c>
      <c r="D92" s="12">
        <v>50000</v>
      </c>
      <c r="E92" s="12">
        <v>25000</v>
      </c>
      <c r="F92" s="12">
        <v>25000</v>
      </c>
      <c r="G92" s="12">
        <v>25000</v>
      </c>
      <c r="H92" s="12">
        <v>10000</v>
      </c>
      <c r="I92" s="12">
        <v>100000</v>
      </c>
      <c r="J92" s="13">
        <f>D92+F92+H92</f>
        <v>85000</v>
      </c>
    </row>
    <row r="93" spans="1:10" ht="25.5" outlineLevel="1">
      <c r="A93" s="10" t="s">
        <v>147</v>
      </c>
      <c r="B93" s="11" t="s">
        <v>148</v>
      </c>
      <c r="C93" s="12">
        <v>2565100</v>
      </c>
      <c r="D93" s="12">
        <v>503800</v>
      </c>
      <c r="E93" s="12">
        <v>25910.1</v>
      </c>
      <c r="F93" s="12">
        <v>5088.8900000000003</v>
      </c>
      <c r="G93" s="12">
        <v>25921.21</v>
      </c>
      <c r="H93" s="12">
        <v>5088.8900000000003</v>
      </c>
      <c r="I93" s="12">
        <f>C93+E93+G93</f>
        <v>2616931.31</v>
      </c>
      <c r="J93" s="13">
        <f>D93+F93+H93</f>
        <v>513977.78</v>
      </c>
    </row>
    <row r="94" spans="1:10" ht="38.25">
      <c r="A94" s="6" t="s">
        <v>398</v>
      </c>
      <c r="B94" s="7" t="s">
        <v>149</v>
      </c>
      <c r="C94" s="8">
        <v>0</v>
      </c>
      <c r="D94" s="8">
        <v>0</v>
      </c>
      <c r="E94" s="8">
        <v>0</v>
      </c>
      <c r="F94" s="8">
        <v>0</v>
      </c>
      <c r="G94" s="8">
        <v>3880800</v>
      </c>
      <c r="H94" s="8">
        <f>H95</f>
        <v>725000</v>
      </c>
      <c r="I94" s="8">
        <v>3880800</v>
      </c>
      <c r="J94" s="32">
        <f>D94+F94+H94</f>
        <v>725000</v>
      </c>
    </row>
    <row r="95" spans="1:10" outlineLevel="1">
      <c r="A95" s="10" t="s">
        <v>150</v>
      </c>
      <c r="B95" s="11" t="s">
        <v>151</v>
      </c>
      <c r="C95" s="12">
        <v>0</v>
      </c>
      <c r="D95" s="12">
        <v>0</v>
      </c>
      <c r="E95" s="12">
        <v>0</v>
      </c>
      <c r="F95" s="12">
        <v>0</v>
      </c>
      <c r="G95" s="12">
        <v>3880800</v>
      </c>
      <c r="H95" s="12">
        <v>725000</v>
      </c>
      <c r="I95" s="12">
        <f>C95+E95+G95</f>
        <v>3880800</v>
      </c>
      <c r="J95" s="13">
        <f>D95+F95+H95</f>
        <v>725000</v>
      </c>
    </row>
    <row r="96" spans="1:10">
      <c r="A96" s="6" t="s">
        <v>399</v>
      </c>
      <c r="B96" s="7" t="s">
        <v>152</v>
      </c>
      <c r="C96" s="8">
        <v>0</v>
      </c>
      <c r="D96" s="8">
        <v>0</v>
      </c>
      <c r="E96" s="8">
        <v>0</v>
      </c>
      <c r="F96" s="8">
        <v>0</v>
      </c>
      <c r="G96" s="8">
        <f>G97</f>
        <v>38826297.829999998</v>
      </c>
      <c r="H96" s="8">
        <f>H97</f>
        <v>14341596.439999999</v>
      </c>
      <c r="I96" s="30">
        <f t="shared" ref="I96:I101" si="35">C96+E96+G96</f>
        <v>38826297.829999998</v>
      </c>
      <c r="J96" s="32">
        <f t="shared" ref="J96:J101" si="36">D96+F96+H96</f>
        <v>14341596.439999999</v>
      </c>
    </row>
    <row r="97" spans="1:10" ht="25.5" outlineLevel="1">
      <c r="A97" s="10" t="s">
        <v>153</v>
      </c>
      <c r="B97" s="11" t="s">
        <v>154</v>
      </c>
      <c r="C97" s="12">
        <v>0</v>
      </c>
      <c r="D97" s="12">
        <v>0</v>
      </c>
      <c r="E97" s="12">
        <v>0</v>
      </c>
      <c r="F97" s="12">
        <v>0</v>
      </c>
      <c r="G97" s="12">
        <v>38826297.829999998</v>
      </c>
      <c r="H97" s="12">
        <v>14341596.439999999</v>
      </c>
      <c r="I97" s="12">
        <f t="shared" si="35"/>
        <v>38826297.829999998</v>
      </c>
      <c r="J97" s="13">
        <f t="shared" si="36"/>
        <v>14341596.439999999</v>
      </c>
    </row>
    <row r="98" spans="1:10">
      <c r="A98" s="6" t="s">
        <v>400</v>
      </c>
      <c r="B98" s="7" t="s">
        <v>155</v>
      </c>
      <c r="C98" s="8">
        <f>C99+C100+C101</f>
        <v>0</v>
      </c>
      <c r="D98" s="8">
        <f t="shared" ref="D98:H98" si="37">D99+D100+D101</f>
        <v>0</v>
      </c>
      <c r="E98" s="8">
        <f t="shared" si="37"/>
        <v>0</v>
      </c>
      <c r="F98" s="8">
        <f t="shared" si="37"/>
        <v>0</v>
      </c>
      <c r="G98" s="8">
        <f t="shared" si="37"/>
        <v>29741303.710000001</v>
      </c>
      <c r="H98" s="8">
        <f t="shared" si="37"/>
        <v>12823130.540000001</v>
      </c>
      <c r="I98" s="30">
        <f t="shared" si="35"/>
        <v>29741303.710000001</v>
      </c>
      <c r="J98" s="32">
        <f t="shared" si="36"/>
        <v>12823130.540000001</v>
      </c>
    </row>
    <row r="99" spans="1:10" outlineLevel="1">
      <c r="A99" s="10" t="s">
        <v>156</v>
      </c>
      <c r="B99" s="11" t="s">
        <v>157</v>
      </c>
      <c r="C99" s="12">
        <v>0</v>
      </c>
      <c r="D99" s="12">
        <v>0</v>
      </c>
      <c r="E99" s="12">
        <v>0</v>
      </c>
      <c r="F99" s="12">
        <v>0</v>
      </c>
      <c r="G99" s="12">
        <v>5537400</v>
      </c>
      <c r="H99" s="12">
        <v>2091184.3</v>
      </c>
      <c r="I99" s="12">
        <f t="shared" si="35"/>
        <v>5537400</v>
      </c>
      <c r="J99" s="13">
        <f t="shared" si="36"/>
        <v>2091184.3</v>
      </c>
    </row>
    <row r="100" spans="1:10" outlineLevel="1">
      <c r="A100" s="10" t="s">
        <v>158</v>
      </c>
      <c r="B100" s="11" t="s">
        <v>159</v>
      </c>
      <c r="C100" s="12">
        <v>0</v>
      </c>
      <c r="D100" s="12">
        <v>0</v>
      </c>
      <c r="E100" s="12">
        <v>0</v>
      </c>
      <c r="F100" s="12">
        <v>0</v>
      </c>
      <c r="G100" s="12">
        <v>15273286.710000001</v>
      </c>
      <c r="H100" s="12">
        <v>7018894.2400000002</v>
      </c>
      <c r="I100" s="12">
        <f t="shared" si="35"/>
        <v>15273286.710000001</v>
      </c>
      <c r="J100" s="13">
        <f t="shared" si="36"/>
        <v>7018894.2400000002</v>
      </c>
    </row>
    <row r="101" spans="1:10" outlineLevel="1">
      <c r="A101" s="10" t="s">
        <v>160</v>
      </c>
      <c r="B101" s="11" t="s">
        <v>161</v>
      </c>
      <c r="C101" s="12">
        <v>0</v>
      </c>
      <c r="D101" s="12">
        <v>0</v>
      </c>
      <c r="E101" s="12">
        <v>0</v>
      </c>
      <c r="F101" s="12">
        <v>0</v>
      </c>
      <c r="G101" s="12">
        <v>8930617</v>
      </c>
      <c r="H101" s="12">
        <v>3713052</v>
      </c>
      <c r="I101" s="12">
        <f t="shared" si="35"/>
        <v>8930617</v>
      </c>
      <c r="J101" s="13">
        <f t="shared" si="36"/>
        <v>3713052</v>
      </c>
    </row>
    <row r="102" spans="1:10" ht="25.5">
      <c r="A102" s="6" t="s">
        <v>401</v>
      </c>
      <c r="B102" s="7" t="s">
        <v>162</v>
      </c>
      <c r="C102" s="8">
        <f>C103+C104+C105</f>
        <v>0</v>
      </c>
      <c r="D102" s="8">
        <f t="shared" ref="D102:H102" si="38">D103+D104+D105</f>
        <v>0</v>
      </c>
      <c r="E102" s="8">
        <f t="shared" si="38"/>
        <v>9207300</v>
      </c>
      <c r="F102" s="8">
        <f t="shared" si="38"/>
        <v>5287200</v>
      </c>
      <c r="G102" s="8">
        <f t="shared" si="38"/>
        <v>397961.29</v>
      </c>
      <c r="H102" s="8">
        <f t="shared" si="38"/>
        <v>397961.29</v>
      </c>
      <c r="I102" s="8">
        <f>C102+E102+G102</f>
        <v>9605261.2899999991</v>
      </c>
      <c r="J102" s="8">
        <f>D102+F102+H102</f>
        <v>5685161.29</v>
      </c>
    </row>
    <row r="103" spans="1:10" ht="51" outlineLevel="1">
      <c r="A103" s="10" t="s">
        <v>163</v>
      </c>
      <c r="B103" s="11" t="s">
        <v>164</v>
      </c>
      <c r="C103" s="12">
        <v>0</v>
      </c>
      <c r="D103" s="12">
        <v>0</v>
      </c>
      <c r="E103" s="12">
        <v>5138400</v>
      </c>
      <c r="F103" s="12">
        <v>5138400</v>
      </c>
      <c r="G103" s="12">
        <v>386761.29</v>
      </c>
      <c r="H103" s="12">
        <v>386761.29</v>
      </c>
      <c r="I103" s="26">
        <f t="shared" ref="I103:I105" si="39">C103+E103+G103</f>
        <v>5525161.29</v>
      </c>
      <c r="J103" s="26">
        <f t="shared" ref="J103:J105" si="40">D103+F103+H103</f>
        <v>5525161.29</v>
      </c>
    </row>
    <row r="104" spans="1:10" outlineLevel="1">
      <c r="A104" s="10" t="s">
        <v>165</v>
      </c>
      <c r="B104" s="11" t="s">
        <v>166</v>
      </c>
      <c r="C104" s="12">
        <v>0</v>
      </c>
      <c r="D104" s="12">
        <v>0</v>
      </c>
      <c r="E104" s="12">
        <v>148800</v>
      </c>
      <c r="F104" s="12">
        <v>148800</v>
      </c>
      <c r="G104" s="12">
        <v>11200</v>
      </c>
      <c r="H104" s="12">
        <v>11200</v>
      </c>
      <c r="I104" s="26">
        <f t="shared" si="39"/>
        <v>160000</v>
      </c>
      <c r="J104" s="26">
        <f t="shared" si="40"/>
        <v>160000</v>
      </c>
    </row>
    <row r="105" spans="1:10" ht="25.5" outlineLevel="1">
      <c r="A105" s="10" t="s">
        <v>167</v>
      </c>
      <c r="B105" s="11" t="s">
        <v>168</v>
      </c>
      <c r="C105" s="12">
        <v>0</v>
      </c>
      <c r="D105" s="12">
        <v>0</v>
      </c>
      <c r="E105" s="12">
        <v>3920100</v>
      </c>
      <c r="F105" s="12">
        <v>0</v>
      </c>
      <c r="G105" s="12">
        <v>0</v>
      </c>
      <c r="H105" s="12">
        <v>0</v>
      </c>
      <c r="I105" s="26">
        <f t="shared" si="39"/>
        <v>3920100</v>
      </c>
      <c r="J105" s="26">
        <f t="shared" si="40"/>
        <v>0</v>
      </c>
    </row>
    <row r="106" spans="1:10" ht="38.25">
      <c r="A106" s="6" t="s">
        <v>402</v>
      </c>
      <c r="B106" s="7" t="s">
        <v>169</v>
      </c>
      <c r="C106" s="8">
        <v>0</v>
      </c>
      <c r="D106" s="8">
        <v>0</v>
      </c>
      <c r="E106" s="8">
        <v>0</v>
      </c>
      <c r="F106" s="8">
        <v>0</v>
      </c>
      <c r="G106" s="8">
        <f>G107</f>
        <v>445000</v>
      </c>
      <c r="H106" s="8">
        <f>H107</f>
        <v>188948.95</v>
      </c>
      <c r="I106" s="8">
        <f t="shared" ref="I106:J109" si="41">C106+E106+G106</f>
        <v>445000</v>
      </c>
      <c r="J106" s="9">
        <f t="shared" si="41"/>
        <v>188948.95</v>
      </c>
    </row>
    <row r="107" spans="1:10" ht="25.5" outlineLevel="1">
      <c r="A107" s="10" t="s">
        <v>170</v>
      </c>
      <c r="B107" s="11" t="s">
        <v>171</v>
      </c>
      <c r="C107" s="12">
        <v>0</v>
      </c>
      <c r="D107" s="12">
        <v>0</v>
      </c>
      <c r="E107" s="12">
        <v>0</v>
      </c>
      <c r="F107" s="12">
        <v>0</v>
      </c>
      <c r="G107" s="12">
        <v>445000</v>
      </c>
      <c r="H107" s="12">
        <v>188948.95</v>
      </c>
      <c r="I107" s="26">
        <f t="shared" si="41"/>
        <v>445000</v>
      </c>
      <c r="J107" s="27">
        <f t="shared" si="41"/>
        <v>188948.95</v>
      </c>
    </row>
    <row r="108" spans="1:10" ht="25.5">
      <c r="A108" s="6" t="s">
        <v>403</v>
      </c>
      <c r="B108" s="7" t="s">
        <v>172</v>
      </c>
      <c r="C108" s="8">
        <v>0</v>
      </c>
      <c r="D108" s="8">
        <v>0</v>
      </c>
      <c r="E108" s="8">
        <v>0</v>
      </c>
      <c r="F108" s="8">
        <v>0</v>
      </c>
      <c r="G108" s="8">
        <f>G109</f>
        <v>3409000</v>
      </c>
      <c r="H108" s="8">
        <f>H109</f>
        <v>1298515.2</v>
      </c>
      <c r="I108" s="8">
        <f t="shared" si="41"/>
        <v>3409000</v>
      </c>
      <c r="J108" s="9">
        <f t="shared" si="41"/>
        <v>1298515.2</v>
      </c>
    </row>
    <row r="109" spans="1:10" outlineLevel="1">
      <c r="A109" s="10" t="s">
        <v>173</v>
      </c>
      <c r="B109" s="11" t="s">
        <v>174</v>
      </c>
      <c r="C109" s="12">
        <v>0</v>
      </c>
      <c r="D109" s="12">
        <v>0</v>
      </c>
      <c r="E109" s="12">
        <v>0</v>
      </c>
      <c r="F109" s="12">
        <v>0</v>
      </c>
      <c r="G109" s="12">
        <v>3409000</v>
      </c>
      <c r="H109" s="12">
        <v>1298515.2</v>
      </c>
      <c r="I109" s="26">
        <f t="shared" si="41"/>
        <v>3409000</v>
      </c>
      <c r="J109" s="27">
        <f t="shared" si="41"/>
        <v>1298515.2</v>
      </c>
    </row>
    <row r="110" spans="1:10" ht="30">
      <c r="A110" s="3" t="s">
        <v>404</v>
      </c>
      <c r="B110" s="4" t="s">
        <v>175</v>
      </c>
      <c r="C110" s="5">
        <f>C111+C114+C116</f>
        <v>0</v>
      </c>
      <c r="D110" s="5">
        <f t="shared" ref="D110:J110" si="42">D111+D114+D116</f>
        <v>0</v>
      </c>
      <c r="E110" s="5">
        <f t="shared" si="42"/>
        <v>70184500</v>
      </c>
      <c r="F110" s="5">
        <f t="shared" si="42"/>
        <v>12990078.67</v>
      </c>
      <c r="G110" s="5">
        <f t="shared" si="42"/>
        <v>72865600</v>
      </c>
      <c r="H110" s="5">
        <f t="shared" si="42"/>
        <v>29100796.259999998</v>
      </c>
      <c r="I110" s="5">
        <f t="shared" si="42"/>
        <v>143050100</v>
      </c>
      <c r="J110" s="5">
        <f t="shared" si="42"/>
        <v>42090874.93</v>
      </c>
    </row>
    <row r="111" spans="1:10" ht="25.5">
      <c r="A111" s="6" t="s">
        <v>405</v>
      </c>
      <c r="B111" s="7" t="s">
        <v>176</v>
      </c>
      <c r="C111" s="8">
        <f>C112+C113</f>
        <v>0</v>
      </c>
      <c r="D111" s="8">
        <f t="shared" ref="D111:H111" si="43">D112+D113</f>
        <v>0</v>
      </c>
      <c r="E111" s="8">
        <f t="shared" si="43"/>
        <v>70184500</v>
      </c>
      <c r="F111" s="8">
        <f t="shared" si="43"/>
        <v>12990078.67</v>
      </c>
      <c r="G111" s="8">
        <f t="shared" si="43"/>
        <v>6792000</v>
      </c>
      <c r="H111" s="8">
        <f t="shared" si="43"/>
        <v>977747.86</v>
      </c>
      <c r="I111" s="8">
        <f>C111+E111+G111</f>
        <v>76976500</v>
      </c>
      <c r="J111" s="8">
        <f>D111+F111+H111</f>
        <v>13967826.529999999</v>
      </c>
    </row>
    <row r="112" spans="1:10" outlineLevel="1">
      <c r="A112" s="10" t="s">
        <v>177</v>
      </c>
      <c r="B112" s="11" t="s">
        <v>178</v>
      </c>
      <c r="C112" s="12">
        <v>0</v>
      </c>
      <c r="D112" s="12">
        <v>0</v>
      </c>
      <c r="E112" s="12">
        <v>0</v>
      </c>
      <c r="F112" s="12">
        <v>0</v>
      </c>
      <c r="G112" s="12">
        <v>1509295.7</v>
      </c>
      <c r="H112" s="12">
        <v>0</v>
      </c>
      <c r="I112" s="45">
        <f t="shared" ref="I112:I117" si="44">C112+E112+G112</f>
        <v>1509295.7</v>
      </c>
      <c r="J112" s="45">
        <f t="shared" ref="J112:J123" si="45">D112+F112+H112</f>
        <v>0</v>
      </c>
    </row>
    <row r="113" spans="1:10" ht="25.5" outlineLevel="1">
      <c r="A113" s="10" t="s">
        <v>179</v>
      </c>
      <c r="B113" s="11" t="s">
        <v>180</v>
      </c>
      <c r="C113" s="12">
        <v>0</v>
      </c>
      <c r="D113" s="12">
        <v>0</v>
      </c>
      <c r="E113" s="22">
        <v>70184500</v>
      </c>
      <c r="F113" s="12">
        <v>12990078.67</v>
      </c>
      <c r="G113" s="22">
        <v>5282704.3</v>
      </c>
      <c r="H113" s="12">
        <v>977747.86</v>
      </c>
      <c r="I113" s="45">
        <f t="shared" si="44"/>
        <v>75467204.299999997</v>
      </c>
      <c r="J113" s="45">
        <f t="shared" si="45"/>
        <v>13967826.529999999</v>
      </c>
    </row>
    <row r="114" spans="1:10" ht="25.5">
      <c r="A114" s="6" t="s">
        <v>406</v>
      </c>
      <c r="B114" s="7" t="s">
        <v>181</v>
      </c>
      <c r="C114" s="8">
        <v>0</v>
      </c>
      <c r="D114" s="8">
        <v>0</v>
      </c>
      <c r="E114" s="8">
        <v>0</v>
      </c>
      <c r="F114" s="8">
        <v>0</v>
      </c>
      <c r="G114" s="8">
        <f>G115</f>
        <v>64328600</v>
      </c>
      <c r="H114" s="8">
        <f>H115</f>
        <v>27156976.57</v>
      </c>
      <c r="I114" s="8">
        <f t="shared" si="44"/>
        <v>64328600</v>
      </c>
      <c r="J114" s="8">
        <f t="shared" si="45"/>
        <v>27156976.57</v>
      </c>
    </row>
    <row r="115" spans="1:10" outlineLevel="1">
      <c r="A115" s="10" t="s">
        <v>182</v>
      </c>
      <c r="B115" s="11" t="s">
        <v>183</v>
      </c>
      <c r="C115" s="12">
        <v>0</v>
      </c>
      <c r="D115" s="12">
        <v>0</v>
      </c>
      <c r="E115" s="12">
        <v>0</v>
      </c>
      <c r="F115" s="12">
        <v>0</v>
      </c>
      <c r="G115" s="12">
        <v>64328600</v>
      </c>
      <c r="H115" s="12">
        <v>27156976.57</v>
      </c>
      <c r="I115" s="45">
        <f t="shared" si="44"/>
        <v>64328600</v>
      </c>
      <c r="J115" s="45">
        <f t="shared" si="45"/>
        <v>27156976.57</v>
      </c>
    </row>
    <row r="116" spans="1:10" ht="25.5">
      <c r="A116" s="6" t="s">
        <v>407</v>
      </c>
      <c r="B116" s="7" t="s">
        <v>184</v>
      </c>
      <c r="C116" s="8">
        <v>0</v>
      </c>
      <c r="D116" s="8">
        <v>0</v>
      </c>
      <c r="E116" s="8">
        <v>0</v>
      </c>
      <c r="F116" s="8">
        <v>0</v>
      </c>
      <c r="G116" s="8">
        <v>1745000</v>
      </c>
      <c r="H116" s="8">
        <v>966071.83</v>
      </c>
      <c r="I116" s="8">
        <f t="shared" si="44"/>
        <v>1745000</v>
      </c>
      <c r="J116" s="8">
        <f t="shared" si="45"/>
        <v>966071.83</v>
      </c>
    </row>
    <row r="117" spans="1:10" outlineLevel="1">
      <c r="A117" s="10" t="s">
        <v>185</v>
      </c>
      <c r="B117" s="11" t="s">
        <v>186</v>
      </c>
      <c r="C117" s="12">
        <v>0</v>
      </c>
      <c r="D117" s="12">
        <v>0</v>
      </c>
      <c r="E117" s="12">
        <v>0</v>
      </c>
      <c r="F117" s="12">
        <v>0</v>
      </c>
      <c r="G117" s="12">
        <v>1745000</v>
      </c>
      <c r="H117" s="12">
        <v>421847</v>
      </c>
      <c r="I117" s="45">
        <f t="shared" si="44"/>
        <v>1745000</v>
      </c>
      <c r="J117" s="45">
        <f t="shared" si="45"/>
        <v>421847</v>
      </c>
    </row>
    <row r="118" spans="1:10">
      <c r="A118" s="3" t="s">
        <v>408</v>
      </c>
      <c r="B118" s="4" t="s">
        <v>187</v>
      </c>
      <c r="C118" s="5">
        <f>C119+C122</f>
        <v>0</v>
      </c>
      <c r="D118" s="5">
        <f t="shared" ref="D118:H118" si="46">D119+D122</f>
        <v>0</v>
      </c>
      <c r="E118" s="5">
        <f t="shared" si="46"/>
        <v>571500</v>
      </c>
      <c r="F118" s="5">
        <f t="shared" si="46"/>
        <v>163641.9</v>
      </c>
      <c r="G118" s="5">
        <f t="shared" si="46"/>
        <v>1550000</v>
      </c>
      <c r="H118" s="5">
        <f t="shared" si="46"/>
        <v>665554.77</v>
      </c>
      <c r="I118" s="5">
        <f>C118+E118+G118</f>
        <v>2121500</v>
      </c>
      <c r="J118" s="5">
        <f>D118+F118+H118</f>
        <v>829196.67</v>
      </c>
    </row>
    <row r="119" spans="1:10" ht="25.5">
      <c r="A119" s="6" t="s">
        <v>409</v>
      </c>
      <c r="B119" s="7" t="s">
        <v>188</v>
      </c>
      <c r="C119" s="8">
        <v>0</v>
      </c>
      <c r="D119" s="8">
        <v>0</v>
      </c>
      <c r="E119" s="8">
        <v>0</v>
      </c>
      <c r="F119" s="8">
        <v>0</v>
      </c>
      <c r="G119" s="8">
        <f>G120+G121</f>
        <v>1550000</v>
      </c>
      <c r="H119" s="8">
        <f>H120+H121</f>
        <v>665554.77</v>
      </c>
      <c r="I119" s="8">
        <v>1250000</v>
      </c>
      <c r="J119" s="8">
        <f t="shared" si="45"/>
        <v>665554.77</v>
      </c>
    </row>
    <row r="120" spans="1:10" ht="25.5" outlineLevel="1">
      <c r="A120" s="10" t="s">
        <v>189</v>
      </c>
      <c r="B120" s="11" t="s">
        <v>190</v>
      </c>
      <c r="C120" s="12">
        <v>0</v>
      </c>
      <c r="D120" s="12">
        <v>0</v>
      </c>
      <c r="E120" s="12">
        <v>0</v>
      </c>
      <c r="F120" s="12">
        <v>0</v>
      </c>
      <c r="G120" s="12">
        <v>950000</v>
      </c>
      <c r="H120" s="12">
        <v>233161.37</v>
      </c>
      <c r="I120" s="46">
        <v>650000</v>
      </c>
      <c r="J120" s="26">
        <f t="shared" si="45"/>
        <v>233161.37</v>
      </c>
    </row>
    <row r="121" spans="1:10" ht="25.5" outlineLevel="1">
      <c r="A121" s="10" t="s">
        <v>191</v>
      </c>
      <c r="B121" s="11" t="s">
        <v>192</v>
      </c>
      <c r="C121" s="12">
        <v>0</v>
      </c>
      <c r="D121" s="12">
        <v>0</v>
      </c>
      <c r="E121" s="12">
        <v>0</v>
      </c>
      <c r="F121" s="12">
        <v>0</v>
      </c>
      <c r="G121" s="12">
        <v>600000</v>
      </c>
      <c r="H121" s="12">
        <v>432393.4</v>
      </c>
      <c r="I121" s="46">
        <v>600000</v>
      </c>
      <c r="J121" s="26">
        <f t="shared" si="45"/>
        <v>432393.4</v>
      </c>
    </row>
    <row r="122" spans="1:10">
      <c r="A122" s="6" t="s">
        <v>410</v>
      </c>
      <c r="B122" s="7" t="s">
        <v>193</v>
      </c>
      <c r="C122" s="8">
        <v>0</v>
      </c>
      <c r="D122" s="8">
        <v>0</v>
      </c>
      <c r="E122" s="8">
        <f>E123</f>
        <v>571500</v>
      </c>
      <c r="F122" s="8">
        <f>F123</f>
        <v>163641.9</v>
      </c>
      <c r="G122" s="8">
        <v>0</v>
      </c>
      <c r="H122" s="8">
        <v>0</v>
      </c>
      <c r="I122" s="8">
        <v>571500</v>
      </c>
      <c r="J122" s="8">
        <f t="shared" si="45"/>
        <v>163641.9</v>
      </c>
    </row>
    <row r="123" spans="1:10" outlineLevel="1">
      <c r="A123" s="10" t="s">
        <v>194</v>
      </c>
      <c r="B123" s="11" t="s">
        <v>195</v>
      </c>
      <c r="C123" s="12">
        <v>0</v>
      </c>
      <c r="D123" s="12">
        <v>0</v>
      </c>
      <c r="E123" s="12">
        <v>571500</v>
      </c>
      <c r="F123" s="12">
        <v>163641.9</v>
      </c>
      <c r="G123" s="12">
        <v>0</v>
      </c>
      <c r="H123" s="12">
        <v>0</v>
      </c>
      <c r="I123" s="12">
        <v>571500</v>
      </c>
      <c r="J123" s="45">
        <f t="shared" si="45"/>
        <v>163641.9</v>
      </c>
    </row>
    <row r="124" spans="1:10">
      <c r="A124" s="3" t="s">
        <v>411</v>
      </c>
      <c r="B124" s="4" t="s">
        <v>196</v>
      </c>
      <c r="C124" s="5">
        <f>C125+C128+C131+C138+C141+C143+C146+C149+C156</f>
        <v>72768562.319999993</v>
      </c>
      <c r="D124" s="5">
        <f t="shared" ref="D124:J124" si="47">D125+D128+D131+D138+D141+D143+D146+D149+D156</f>
        <v>44343595.099999994</v>
      </c>
      <c r="E124" s="5">
        <f t="shared" si="47"/>
        <v>644693666.07999992</v>
      </c>
      <c r="F124" s="5">
        <f t="shared" si="47"/>
        <v>368850422.31999999</v>
      </c>
      <c r="G124" s="5">
        <f t="shared" si="47"/>
        <v>155827890</v>
      </c>
      <c r="H124" s="5">
        <f t="shared" si="47"/>
        <v>58234358.600000009</v>
      </c>
      <c r="I124" s="5">
        <f t="shared" si="47"/>
        <v>873290118.39999998</v>
      </c>
      <c r="J124" s="5">
        <f t="shared" si="47"/>
        <v>471428376.01999998</v>
      </c>
    </row>
    <row r="125" spans="1:10" ht="25.5">
      <c r="A125" s="6" t="s">
        <v>443</v>
      </c>
      <c r="B125" s="7" t="s">
        <v>197</v>
      </c>
      <c r="C125" s="8">
        <f>C126+C127</f>
        <v>4731862.32</v>
      </c>
      <c r="D125" s="8">
        <f>D126+D127</f>
        <v>3196867.56</v>
      </c>
      <c r="E125" s="8">
        <f t="shared" ref="E125:H125" si="48">E126+E127</f>
        <v>32803.660000000003</v>
      </c>
      <c r="F125" s="8">
        <f t="shared" si="48"/>
        <v>22195.439999999999</v>
      </c>
      <c r="G125" s="8">
        <f t="shared" si="48"/>
        <v>0</v>
      </c>
      <c r="H125" s="8">
        <f t="shared" si="48"/>
        <v>0</v>
      </c>
      <c r="I125" s="8">
        <f>C125+E125+G125</f>
        <v>4764665.9800000004</v>
      </c>
      <c r="J125" s="8">
        <f>D125+F125+H125</f>
        <v>3219063</v>
      </c>
    </row>
    <row r="126" spans="1:10" ht="89.25" outlineLevel="1">
      <c r="A126" s="10" t="s">
        <v>198</v>
      </c>
      <c r="B126" s="11" t="s">
        <v>199</v>
      </c>
      <c r="C126" s="12">
        <v>1484300</v>
      </c>
      <c r="D126" s="12">
        <v>999540</v>
      </c>
      <c r="E126" s="12">
        <v>0</v>
      </c>
      <c r="F126" s="12">
        <v>0</v>
      </c>
      <c r="G126" s="12">
        <v>0</v>
      </c>
      <c r="H126" s="12">
        <v>0</v>
      </c>
      <c r="I126" s="26">
        <f t="shared" ref="I126:I127" si="49">C126+E126+G126</f>
        <v>1484300</v>
      </c>
      <c r="J126" s="26">
        <f t="shared" ref="J126:J127" si="50">D126+F126+H126</f>
        <v>999540</v>
      </c>
    </row>
    <row r="127" spans="1:10" ht="38.25" outlineLevel="1">
      <c r="A127" s="10" t="s">
        <v>200</v>
      </c>
      <c r="B127" s="11" t="s">
        <v>201</v>
      </c>
      <c r="C127" s="12">
        <v>3247562.32</v>
      </c>
      <c r="D127" s="12">
        <v>2197327.56</v>
      </c>
      <c r="E127" s="12">
        <v>32803.660000000003</v>
      </c>
      <c r="F127" s="12">
        <v>22195.439999999999</v>
      </c>
      <c r="G127" s="12">
        <v>0</v>
      </c>
      <c r="H127" s="12">
        <v>0</v>
      </c>
      <c r="I127" s="26">
        <f t="shared" si="49"/>
        <v>3280365.98</v>
      </c>
      <c r="J127" s="26">
        <f t="shared" si="50"/>
        <v>2219523</v>
      </c>
    </row>
    <row r="128" spans="1:10" ht="25.5">
      <c r="A128" s="6" t="s">
        <v>412</v>
      </c>
      <c r="B128" s="7" t="s">
        <v>202</v>
      </c>
      <c r="C128" s="8">
        <f>C129+C130</f>
        <v>0</v>
      </c>
      <c r="D128" s="8">
        <f t="shared" ref="D128:H128" si="51">D129+D130</f>
        <v>0</v>
      </c>
      <c r="E128" s="8">
        <f t="shared" si="51"/>
        <v>9981600</v>
      </c>
      <c r="F128" s="8">
        <f t="shared" si="51"/>
        <v>0</v>
      </c>
      <c r="G128" s="8">
        <f t="shared" si="51"/>
        <v>12311979.17</v>
      </c>
      <c r="H128" s="8">
        <f t="shared" si="51"/>
        <v>100152.56</v>
      </c>
      <c r="I128" s="8">
        <f t="shared" ref="I128:J130" si="52">C128+E128+G128</f>
        <v>22293579.170000002</v>
      </c>
      <c r="J128" s="8">
        <f t="shared" si="52"/>
        <v>100152.56</v>
      </c>
    </row>
    <row r="129" spans="1:10" ht="25.5" outlineLevel="1">
      <c r="A129" s="10" t="s">
        <v>203</v>
      </c>
      <c r="B129" s="11" t="s">
        <v>204</v>
      </c>
      <c r="C129" s="12">
        <v>0</v>
      </c>
      <c r="D129" s="12">
        <v>0</v>
      </c>
      <c r="E129" s="12">
        <v>0</v>
      </c>
      <c r="F129" s="12">
        <v>0</v>
      </c>
      <c r="G129" s="12">
        <v>11560675.939999999</v>
      </c>
      <c r="H129" s="12">
        <v>100152.56</v>
      </c>
      <c r="I129" s="12">
        <f t="shared" si="52"/>
        <v>11560675.939999999</v>
      </c>
      <c r="J129" s="13">
        <f t="shared" si="52"/>
        <v>100152.56</v>
      </c>
    </row>
    <row r="130" spans="1:10" ht="38.25" outlineLevel="1">
      <c r="A130" s="10" t="s">
        <v>205</v>
      </c>
      <c r="B130" s="11" t="s">
        <v>206</v>
      </c>
      <c r="C130" s="12">
        <v>0</v>
      </c>
      <c r="D130" s="12">
        <v>0</v>
      </c>
      <c r="E130" s="12">
        <v>9981600</v>
      </c>
      <c r="F130" s="12">
        <v>0</v>
      </c>
      <c r="G130" s="12">
        <v>751303.23</v>
      </c>
      <c r="H130" s="12">
        <v>0</v>
      </c>
      <c r="I130" s="12">
        <f t="shared" si="52"/>
        <v>10732903.23</v>
      </c>
      <c r="J130" s="13">
        <f t="shared" si="52"/>
        <v>0</v>
      </c>
    </row>
    <row r="131" spans="1:10" ht="25.5">
      <c r="A131" s="6" t="s">
        <v>413</v>
      </c>
      <c r="B131" s="7" t="s">
        <v>207</v>
      </c>
      <c r="C131" s="8">
        <f>C132+C133+C134+C135+C136+C137</f>
        <v>0</v>
      </c>
      <c r="D131" s="8">
        <f t="shared" ref="D131:H131" si="53">D132+D133+D134+D135+D136+D137</f>
        <v>0</v>
      </c>
      <c r="E131" s="8">
        <f t="shared" si="53"/>
        <v>6827900</v>
      </c>
      <c r="F131" s="8">
        <f t="shared" si="53"/>
        <v>6827900</v>
      </c>
      <c r="G131" s="8">
        <f t="shared" si="53"/>
        <v>127115030.49999999</v>
      </c>
      <c r="H131" s="8">
        <f t="shared" si="53"/>
        <v>51076013.950000003</v>
      </c>
      <c r="I131" s="8">
        <f>C131+E131+G131</f>
        <v>133942930.49999999</v>
      </c>
      <c r="J131" s="8">
        <f>H131+F131+D131</f>
        <v>57903913.950000003</v>
      </c>
    </row>
    <row r="132" spans="1:10" outlineLevel="1">
      <c r="A132" s="10" t="s">
        <v>208</v>
      </c>
      <c r="B132" s="11" t="s">
        <v>209</v>
      </c>
      <c r="C132" s="12">
        <v>0</v>
      </c>
      <c r="D132" s="12">
        <v>0</v>
      </c>
      <c r="E132" s="12">
        <v>0</v>
      </c>
      <c r="F132" s="12">
        <v>0</v>
      </c>
      <c r="G132" s="12">
        <v>4850809.67</v>
      </c>
      <c r="H132" s="12">
        <v>811238.96</v>
      </c>
      <c r="I132" s="12">
        <f>C132+E132+G132</f>
        <v>4850809.67</v>
      </c>
      <c r="J132" s="13">
        <f>D132+F132+H132</f>
        <v>811238.96</v>
      </c>
    </row>
    <row r="133" spans="1:10" ht="25.5" outlineLevel="1">
      <c r="A133" s="10" t="s">
        <v>210</v>
      </c>
      <c r="B133" s="11" t="s">
        <v>211</v>
      </c>
      <c r="C133" s="12">
        <v>0</v>
      </c>
      <c r="D133" s="12">
        <v>0</v>
      </c>
      <c r="E133" s="12">
        <v>0</v>
      </c>
      <c r="F133" s="12">
        <v>0</v>
      </c>
      <c r="G133" s="12">
        <v>23270900</v>
      </c>
      <c r="H133" s="12">
        <v>12669324</v>
      </c>
      <c r="I133" s="12">
        <f t="shared" ref="I133:I137" si="54">C133+E133+G133</f>
        <v>23270900</v>
      </c>
      <c r="J133" s="13">
        <f t="shared" ref="J133:J137" si="55">D133+F133+H133</f>
        <v>12669324</v>
      </c>
    </row>
    <row r="134" spans="1:10" ht="25.5" outlineLevel="1">
      <c r="A134" s="10" t="s">
        <v>212</v>
      </c>
      <c r="B134" s="11" t="s">
        <v>213</v>
      </c>
      <c r="C134" s="12">
        <v>0</v>
      </c>
      <c r="D134" s="12">
        <v>0</v>
      </c>
      <c r="E134" s="12">
        <v>0</v>
      </c>
      <c r="F134" s="12">
        <v>0</v>
      </c>
      <c r="G134" s="12">
        <v>48193720.829999998</v>
      </c>
      <c r="H134" s="12">
        <v>18102676</v>
      </c>
      <c r="I134" s="12">
        <f t="shared" si="54"/>
        <v>48193720.829999998</v>
      </c>
      <c r="J134" s="13">
        <f t="shared" si="55"/>
        <v>18102676</v>
      </c>
    </row>
    <row r="135" spans="1:10" ht="25.5" outlineLevel="1">
      <c r="A135" s="10" t="s">
        <v>214</v>
      </c>
      <c r="B135" s="11" t="s">
        <v>215</v>
      </c>
      <c r="C135" s="12">
        <v>0</v>
      </c>
      <c r="D135" s="12">
        <v>0</v>
      </c>
      <c r="E135" s="12">
        <v>0</v>
      </c>
      <c r="F135" s="12">
        <v>0</v>
      </c>
      <c r="G135" s="12">
        <v>39303672.039999999</v>
      </c>
      <c r="H135" s="12">
        <v>16055039.789999999</v>
      </c>
      <c r="I135" s="12">
        <f t="shared" si="54"/>
        <v>39303672.039999999</v>
      </c>
      <c r="J135" s="13">
        <f t="shared" si="55"/>
        <v>16055039.789999999</v>
      </c>
    </row>
    <row r="136" spans="1:10" ht="63.75" outlineLevel="1">
      <c r="A136" s="10" t="s">
        <v>216</v>
      </c>
      <c r="B136" s="11" t="s">
        <v>217</v>
      </c>
      <c r="C136" s="12">
        <v>0</v>
      </c>
      <c r="D136" s="12">
        <v>0</v>
      </c>
      <c r="E136" s="12">
        <v>6827900</v>
      </c>
      <c r="F136" s="12">
        <v>6827900</v>
      </c>
      <c r="G136" s="12">
        <v>513927.96</v>
      </c>
      <c r="H136" s="12">
        <v>513927.96</v>
      </c>
      <c r="I136" s="12">
        <f t="shared" si="54"/>
        <v>7341827.96</v>
      </c>
      <c r="J136" s="13">
        <f t="shared" si="55"/>
        <v>7341827.96</v>
      </c>
    </row>
    <row r="137" spans="1:10" outlineLevel="1">
      <c r="A137" s="10" t="s">
        <v>218</v>
      </c>
      <c r="B137" s="11" t="s">
        <v>219</v>
      </c>
      <c r="C137" s="12">
        <v>0</v>
      </c>
      <c r="D137" s="12">
        <v>0</v>
      </c>
      <c r="E137" s="12">
        <v>0</v>
      </c>
      <c r="F137" s="12">
        <v>0</v>
      </c>
      <c r="G137" s="12">
        <v>10982000</v>
      </c>
      <c r="H137" s="12">
        <v>2923807.24</v>
      </c>
      <c r="I137" s="12">
        <f t="shared" si="54"/>
        <v>10982000</v>
      </c>
      <c r="J137" s="13">
        <f t="shared" si="55"/>
        <v>2923807.24</v>
      </c>
    </row>
    <row r="138" spans="1:10" ht="51">
      <c r="A138" s="6" t="s">
        <v>414</v>
      </c>
      <c r="B138" s="7" t="s">
        <v>220</v>
      </c>
      <c r="C138" s="8">
        <f>C139+C140</f>
        <v>0</v>
      </c>
      <c r="D138" s="8">
        <f t="shared" ref="D138:J138" si="56">D139+D140</f>
        <v>0</v>
      </c>
      <c r="E138" s="8">
        <f t="shared" si="56"/>
        <v>616493000</v>
      </c>
      <c r="F138" s="8">
        <f t="shared" si="56"/>
        <v>357086100</v>
      </c>
      <c r="G138" s="8">
        <f t="shared" si="56"/>
        <v>0</v>
      </c>
      <c r="H138" s="8">
        <f t="shared" si="56"/>
        <v>0</v>
      </c>
      <c r="I138" s="8">
        <f t="shared" si="56"/>
        <v>616493000</v>
      </c>
      <c r="J138" s="8">
        <f t="shared" si="56"/>
        <v>357086100</v>
      </c>
    </row>
    <row r="139" spans="1:10" ht="38.25" outlineLevel="1">
      <c r="A139" s="10" t="s">
        <v>221</v>
      </c>
      <c r="B139" s="11" t="s">
        <v>222</v>
      </c>
      <c r="C139" s="12">
        <v>0</v>
      </c>
      <c r="D139" s="12">
        <v>0</v>
      </c>
      <c r="E139" s="12">
        <v>177442200</v>
      </c>
      <c r="F139" s="12">
        <v>90569500</v>
      </c>
      <c r="G139" s="12">
        <v>0</v>
      </c>
      <c r="H139" s="12">
        <v>0</v>
      </c>
      <c r="I139" s="12">
        <f>C139+E139+G139</f>
        <v>177442200</v>
      </c>
      <c r="J139" s="13">
        <f>D139+F139+H139</f>
        <v>90569500</v>
      </c>
    </row>
    <row r="140" spans="1:10" ht="63.75" outlineLevel="1">
      <c r="A140" s="10" t="s">
        <v>223</v>
      </c>
      <c r="B140" s="11" t="s">
        <v>224</v>
      </c>
      <c r="C140" s="12">
        <v>0</v>
      </c>
      <c r="D140" s="12">
        <v>0</v>
      </c>
      <c r="E140" s="12">
        <v>439050800</v>
      </c>
      <c r="F140" s="13">
        <v>266516600</v>
      </c>
      <c r="G140" s="12">
        <v>0</v>
      </c>
      <c r="H140" s="12">
        <v>0</v>
      </c>
      <c r="I140" s="12">
        <f>C140+E140+G140</f>
        <v>439050800</v>
      </c>
      <c r="J140" s="13">
        <f>D140+F140+H140</f>
        <v>266516600</v>
      </c>
    </row>
    <row r="141" spans="1:10" ht="25.5">
      <c r="A141" s="6" t="s">
        <v>415</v>
      </c>
      <c r="B141" s="7" t="s">
        <v>225</v>
      </c>
      <c r="C141" s="8">
        <f>C142</f>
        <v>46872000</v>
      </c>
      <c r="D141" s="8">
        <f>D142</f>
        <v>28438080</v>
      </c>
      <c r="E141" s="8">
        <v>0</v>
      </c>
      <c r="F141" s="8">
        <v>0</v>
      </c>
      <c r="G141" s="8">
        <v>0</v>
      </c>
      <c r="H141" s="8">
        <v>0</v>
      </c>
      <c r="I141" s="47">
        <f t="shared" ref="I141:I145" si="57">C141+E141+G141</f>
        <v>46872000</v>
      </c>
      <c r="J141" s="48">
        <f t="shared" ref="J141:J145" si="58">D141+F141+H141</f>
        <v>28438080</v>
      </c>
    </row>
    <row r="142" spans="1:10" ht="76.5" outlineLevel="1">
      <c r="A142" s="10" t="s">
        <v>226</v>
      </c>
      <c r="B142" s="11" t="s">
        <v>227</v>
      </c>
      <c r="C142" s="12">
        <v>46872000</v>
      </c>
      <c r="D142" s="12">
        <v>28438080</v>
      </c>
      <c r="E142" s="12">
        <v>0</v>
      </c>
      <c r="F142" s="12">
        <v>0</v>
      </c>
      <c r="G142" s="12">
        <v>0</v>
      </c>
      <c r="H142" s="12">
        <v>0</v>
      </c>
      <c r="I142" s="12">
        <f t="shared" si="57"/>
        <v>46872000</v>
      </c>
      <c r="J142" s="13">
        <f t="shared" si="58"/>
        <v>28438080</v>
      </c>
    </row>
    <row r="143" spans="1:10" ht="25.5">
      <c r="A143" s="6" t="s">
        <v>416</v>
      </c>
      <c r="B143" s="7" t="s">
        <v>228</v>
      </c>
      <c r="C143" s="8">
        <f>C144+C145</f>
        <v>0</v>
      </c>
      <c r="D143" s="8">
        <f t="shared" ref="D143:H143" si="59">D144+D145</f>
        <v>0</v>
      </c>
      <c r="E143" s="8">
        <f t="shared" si="59"/>
        <v>3672400</v>
      </c>
      <c r="F143" s="8">
        <f t="shared" si="59"/>
        <v>1792500</v>
      </c>
      <c r="G143" s="8">
        <f t="shared" si="59"/>
        <v>500000</v>
      </c>
      <c r="H143" s="8">
        <f t="shared" si="59"/>
        <v>0</v>
      </c>
      <c r="I143" s="47">
        <f t="shared" si="57"/>
        <v>4172400</v>
      </c>
      <c r="J143" s="48">
        <f t="shared" si="58"/>
        <v>1792500</v>
      </c>
    </row>
    <row r="144" spans="1:10" outlineLevel="1">
      <c r="A144" s="10" t="s">
        <v>118</v>
      </c>
      <c r="B144" s="11" t="s">
        <v>229</v>
      </c>
      <c r="C144" s="12">
        <v>0</v>
      </c>
      <c r="D144" s="12">
        <v>0</v>
      </c>
      <c r="E144" s="12">
        <v>0</v>
      </c>
      <c r="F144" s="12">
        <v>0</v>
      </c>
      <c r="G144" s="12">
        <v>500000</v>
      </c>
      <c r="H144" s="12">
        <v>0</v>
      </c>
      <c r="I144" s="12">
        <f t="shared" si="57"/>
        <v>500000</v>
      </c>
      <c r="J144" s="13">
        <f t="shared" si="58"/>
        <v>0</v>
      </c>
    </row>
    <row r="145" spans="1:10" ht="102" outlineLevel="1">
      <c r="A145" s="10" t="s">
        <v>230</v>
      </c>
      <c r="B145" s="11" t="s">
        <v>231</v>
      </c>
      <c r="C145" s="12">
        <v>0</v>
      </c>
      <c r="D145" s="12">
        <v>0</v>
      </c>
      <c r="E145" s="12">
        <v>3672400</v>
      </c>
      <c r="F145" s="12">
        <v>1792500</v>
      </c>
      <c r="G145" s="12">
        <v>0</v>
      </c>
      <c r="H145" s="12">
        <v>0</v>
      </c>
      <c r="I145" s="12">
        <f t="shared" si="57"/>
        <v>3672400</v>
      </c>
      <c r="J145" s="13">
        <f t="shared" si="58"/>
        <v>1792500</v>
      </c>
    </row>
    <row r="146" spans="1:10" ht="25.5">
      <c r="A146" s="6" t="s">
        <v>417</v>
      </c>
      <c r="B146" s="7" t="s">
        <v>232</v>
      </c>
      <c r="C146" s="8">
        <f>C147+C148</f>
        <v>0</v>
      </c>
      <c r="D146" s="8">
        <f t="shared" ref="D146:H146" si="60">D147+D148</f>
        <v>0</v>
      </c>
      <c r="E146" s="8">
        <f t="shared" si="60"/>
        <v>0</v>
      </c>
      <c r="F146" s="8">
        <f t="shared" si="60"/>
        <v>0</v>
      </c>
      <c r="G146" s="8">
        <f t="shared" si="60"/>
        <v>3960700</v>
      </c>
      <c r="H146" s="8">
        <f t="shared" si="60"/>
        <v>1236145</v>
      </c>
      <c r="I146" s="8">
        <f>C146+E146+G146</f>
        <v>3960700</v>
      </c>
      <c r="J146" s="8">
        <f>D146+F146+H146</f>
        <v>1236145</v>
      </c>
    </row>
    <row r="147" spans="1:10" outlineLevel="1">
      <c r="A147" s="10" t="s">
        <v>233</v>
      </c>
      <c r="B147" s="11" t="s">
        <v>234</v>
      </c>
      <c r="C147" s="12">
        <v>0</v>
      </c>
      <c r="D147" s="12">
        <v>0</v>
      </c>
      <c r="E147" s="12">
        <v>0</v>
      </c>
      <c r="F147" s="12">
        <v>0</v>
      </c>
      <c r="G147" s="12">
        <v>2447910</v>
      </c>
      <c r="H147" s="12">
        <v>1236145</v>
      </c>
      <c r="I147" s="12">
        <v>2208200</v>
      </c>
      <c r="J147" s="26">
        <f t="shared" ref="J147:J148" si="61">D147+F147+H147</f>
        <v>1236145</v>
      </c>
    </row>
    <row r="148" spans="1:10" outlineLevel="1">
      <c r="A148" s="10" t="s">
        <v>235</v>
      </c>
      <c r="B148" s="11" t="s">
        <v>236</v>
      </c>
      <c r="C148" s="12">
        <v>0</v>
      </c>
      <c r="D148" s="12">
        <v>0</v>
      </c>
      <c r="E148" s="12">
        <v>0</v>
      </c>
      <c r="F148" s="12">
        <v>0</v>
      </c>
      <c r="G148" s="12">
        <v>1512790</v>
      </c>
      <c r="H148" s="12">
        <v>0</v>
      </c>
      <c r="I148" s="12">
        <v>1752500</v>
      </c>
      <c r="J148" s="26">
        <f t="shared" si="61"/>
        <v>0</v>
      </c>
    </row>
    <row r="149" spans="1:10">
      <c r="A149" s="6" t="s">
        <v>418</v>
      </c>
      <c r="B149" s="7" t="s">
        <v>237</v>
      </c>
      <c r="C149" s="8">
        <f>C150+C151+C152+C153+C154+C155</f>
        <v>21164700</v>
      </c>
      <c r="D149" s="8">
        <f t="shared" ref="D149:H149" si="62">D150+D151+D152+D153+D154+D155</f>
        <v>12708647.539999999</v>
      </c>
      <c r="E149" s="8">
        <f t="shared" si="62"/>
        <v>4378262.42</v>
      </c>
      <c r="F149" s="8">
        <f t="shared" si="62"/>
        <v>2279346.71</v>
      </c>
      <c r="G149" s="8">
        <f t="shared" si="62"/>
        <v>6522300</v>
      </c>
      <c r="H149" s="8">
        <f t="shared" si="62"/>
        <v>3574987.17</v>
      </c>
      <c r="I149" s="8">
        <f>C149+E149+G149</f>
        <v>32065262.420000002</v>
      </c>
      <c r="J149" s="8">
        <f>D149+F149+H149</f>
        <v>18562981.420000002</v>
      </c>
    </row>
    <row r="150" spans="1:10" ht="63.75" outlineLevel="1">
      <c r="A150" s="10" t="s">
        <v>238</v>
      </c>
      <c r="B150" s="11" t="s">
        <v>239</v>
      </c>
      <c r="C150" s="12">
        <v>0</v>
      </c>
      <c r="D150" s="12">
        <v>0</v>
      </c>
      <c r="E150" s="23">
        <v>1952100</v>
      </c>
      <c r="F150" s="23">
        <v>975000</v>
      </c>
      <c r="G150" s="23">
        <v>650700</v>
      </c>
      <c r="H150" s="23">
        <v>325000</v>
      </c>
      <c r="I150" s="26">
        <f t="shared" ref="I150:I155" si="63">C150+E150+G150</f>
        <v>2602800</v>
      </c>
      <c r="J150" s="26">
        <f t="shared" ref="J150:J155" si="64">D150+F150+H150</f>
        <v>1300000</v>
      </c>
    </row>
    <row r="151" spans="1:10" ht="102" outlineLevel="1">
      <c r="A151" s="10" t="s">
        <v>240</v>
      </c>
      <c r="B151" s="11" t="s">
        <v>241</v>
      </c>
      <c r="C151" s="12">
        <v>0</v>
      </c>
      <c r="D151" s="12">
        <v>0</v>
      </c>
      <c r="E151" s="12">
        <v>2001200</v>
      </c>
      <c r="F151" s="12">
        <v>1070000</v>
      </c>
      <c r="G151" s="12">
        <v>0</v>
      </c>
      <c r="H151" s="12">
        <v>0</v>
      </c>
      <c r="I151" s="26">
        <f t="shared" si="63"/>
        <v>2001200</v>
      </c>
      <c r="J151" s="26">
        <f t="shared" si="64"/>
        <v>1070000</v>
      </c>
    </row>
    <row r="152" spans="1:10" ht="38.25" outlineLevel="1">
      <c r="A152" s="10" t="s">
        <v>242</v>
      </c>
      <c r="B152" s="11" t="s">
        <v>243</v>
      </c>
      <c r="C152" s="12">
        <v>21164700</v>
      </c>
      <c r="D152" s="12">
        <v>12708647.539999999</v>
      </c>
      <c r="E152" s="12">
        <v>106862.42</v>
      </c>
      <c r="F152" s="12">
        <v>64185.279999999999</v>
      </c>
      <c r="G152" s="12">
        <v>106900</v>
      </c>
      <c r="H152" s="12">
        <v>64167.12</v>
      </c>
      <c r="I152" s="26">
        <f t="shared" si="63"/>
        <v>21378462.420000002</v>
      </c>
      <c r="J152" s="26">
        <f t="shared" si="64"/>
        <v>12836999.939999998</v>
      </c>
    </row>
    <row r="153" spans="1:10" ht="25.5" outlineLevel="1">
      <c r="A153" s="10" t="s">
        <v>244</v>
      </c>
      <c r="B153" s="11" t="s">
        <v>245</v>
      </c>
      <c r="C153" s="12">
        <v>0</v>
      </c>
      <c r="D153" s="12">
        <v>0</v>
      </c>
      <c r="E153" s="12">
        <v>0</v>
      </c>
      <c r="F153" s="12">
        <v>0</v>
      </c>
      <c r="G153" s="12">
        <v>2978500</v>
      </c>
      <c r="H153" s="12">
        <v>2012005.05</v>
      </c>
      <c r="I153" s="26">
        <f t="shared" si="63"/>
        <v>2978500</v>
      </c>
      <c r="J153" s="26">
        <f t="shared" si="64"/>
        <v>2012005.05</v>
      </c>
    </row>
    <row r="154" spans="1:10" ht="63.75" outlineLevel="1">
      <c r="A154" s="10" t="s">
        <v>246</v>
      </c>
      <c r="B154" s="11" t="s">
        <v>247</v>
      </c>
      <c r="C154" s="12">
        <v>0</v>
      </c>
      <c r="D154" s="12">
        <v>0</v>
      </c>
      <c r="E154" s="12">
        <v>318100</v>
      </c>
      <c r="F154" s="12">
        <v>170161.43</v>
      </c>
      <c r="G154" s="12">
        <v>0</v>
      </c>
      <c r="H154" s="12">
        <v>0</v>
      </c>
      <c r="I154" s="26">
        <f t="shared" si="63"/>
        <v>318100</v>
      </c>
      <c r="J154" s="26">
        <f t="shared" si="64"/>
        <v>170161.43</v>
      </c>
    </row>
    <row r="155" spans="1:10" ht="51" outlineLevel="1">
      <c r="A155" s="10" t="s">
        <v>248</v>
      </c>
      <c r="B155" s="11" t="s">
        <v>249</v>
      </c>
      <c r="C155" s="12">
        <v>0</v>
      </c>
      <c r="D155" s="12">
        <v>0</v>
      </c>
      <c r="E155" s="12">
        <v>0</v>
      </c>
      <c r="F155" s="12">
        <v>0</v>
      </c>
      <c r="G155" s="12">
        <v>2786200</v>
      </c>
      <c r="H155" s="12">
        <v>1173815</v>
      </c>
      <c r="I155" s="26">
        <f t="shared" si="63"/>
        <v>2786200</v>
      </c>
      <c r="J155" s="26">
        <f t="shared" si="64"/>
        <v>1173815</v>
      </c>
    </row>
    <row r="156" spans="1:10" ht="25.5">
      <c r="A156" s="6" t="s">
        <v>419</v>
      </c>
      <c r="B156" s="7" t="s">
        <v>250</v>
      </c>
      <c r="C156" s="8">
        <f>C157+C158+C159</f>
        <v>0</v>
      </c>
      <c r="D156" s="8">
        <f t="shared" ref="D156:H156" si="65">D157+D158+D159</f>
        <v>0</v>
      </c>
      <c r="E156" s="8">
        <f t="shared" si="65"/>
        <v>3307700</v>
      </c>
      <c r="F156" s="8">
        <f t="shared" si="65"/>
        <v>842380.17</v>
      </c>
      <c r="G156" s="8">
        <f t="shared" si="65"/>
        <v>5417880.3300000001</v>
      </c>
      <c r="H156" s="8">
        <f t="shared" si="65"/>
        <v>2247059.92</v>
      </c>
      <c r="I156" s="8">
        <f>C156+E156+G156</f>
        <v>8725580.3300000001</v>
      </c>
      <c r="J156" s="8">
        <f>D156+F156+H156</f>
        <v>3089440.09</v>
      </c>
    </row>
    <row r="157" spans="1:10" ht="38.25" outlineLevel="1">
      <c r="A157" s="10" t="s">
        <v>251</v>
      </c>
      <c r="B157" s="11" t="s">
        <v>252</v>
      </c>
      <c r="C157" s="12">
        <v>0</v>
      </c>
      <c r="D157" s="12">
        <v>0</v>
      </c>
      <c r="E157" s="12">
        <v>750000</v>
      </c>
      <c r="F157" s="12">
        <v>0</v>
      </c>
      <c r="G157" s="12">
        <v>0</v>
      </c>
      <c r="H157" s="12">
        <v>0</v>
      </c>
      <c r="I157" s="26">
        <f t="shared" ref="I157:I159" si="66">C157+E157+G157</f>
        <v>750000</v>
      </c>
      <c r="J157" s="26">
        <f t="shared" ref="J157:J159" si="67">D157+F157+H157</f>
        <v>0</v>
      </c>
    </row>
    <row r="158" spans="1:10" outlineLevel="1">
      <c r="A158" s="10" t="s">
        <v>173</v>
      </c>
      <c r="B158" s="11" t="s">
        <v>253</v>
      </c>
      <c r="C158" s="12">
        <v>0</v>
      </c>
      <c r="D158" s="12">
        <v>0</v>
      </c>
      <c r="E158" s="12">
        <v>0</v>
      </c>
      <c r="F158" s="12">
        <v>0</v>
      </c>
      <c r="G158" s="12">
        <v>5417880.3300000001</v>
      </c>
      <c r="H158" s="12">
        <v>2247059.92</v>
      </c>
      <c r="I158" s="26">
        <f t="shared" si="66"/>
        <v>5417880.3300000001</v>
      </c>
      <c r="J158" s="26">
        <f t="shared" si="67"/>
        <v>2247059.92</v>
      </c>
    </row>
    <row r="159" spans="1:10" ht="25.5" outlineLevel="1">
      <c r="A159" s="10" t="s">
        <v>141</v>
      </c>
      <c r="B159" s="11" t="s">
        <v>254</v>
      </c>
      <c r="C159" s="12">
        <v>0</v>
      </c>
      <c r="D159" s="12">
        <v>0</v>
      </c>
      <c r="E159" s="12">
        <v>2557700</v>
      </c>
      <c r="F159" s="12">
        <v>842380.17</v>
      </c>
      <c r="G159" s="12">
        <v>0</v>
      </c>
      <c r="H159" s="12">
        <v>0</v>
      </c>
      <c r="I159" s="26">
        <f t="shared" si="66"/>
        <v>2557700</v>
      </c>
      <c r="J159" s="26">
        <f t="shared" si="67"/>
        <v>842380.17</v>
      </c>
    </row>
    <row r="160" spans="1:10" ht="30">
      <c r="A160" s="3" t="s">
        <v>420</v>
      </c>
      <c r="B160" s="4" t="s">
        <v>255</v>
      </c>
      <c r="C160" s="5">
        <f>C161+C164+C168+C174</f>
        <v>0</v>
      </c>
      <c r="D160" s="5">
        <f t="shared" ref="D160:H160" si="68">D161+D164+D168+D174</f>
        <v>0</v>
      </c>
      <c r="E160" s="5">
        <f t="shared" si="68"/>
        <v>6981669.2000000002</v>
      </c>
      <c r="F160" s="5">
        <f t="shared" si="68"/>
        <v>0</v>
      </c>
      <c r="G160" s="5">
        <f t="shared" si="68"/>
        <v>17117120</v>
      </c>
      <c r="H160" s="5">
        <f t="shared" si="68"/>
        <v>3703743.55</v>
      </c>
      <c r="I160" s="5">
        <f>C160+E160+G160</f>
        <v>24098789.199999999</v>
      </c>
      <c r="J160" s="5">
        <f>D160+F160+H160</f>
        <v>3703743.55</v>
      </c>
    </row>
    <row r="161" spans="1:10" ht="25.5">
      <c r="A161" s="6" t="s">
        <v>421</v>
      </c>
      <c r="B161" s="7" t="s">
        <v>256</v>
      </c>
      <c r="C161" s="8">
        <f>C162+C163</f>
        <v>0</v>
      </c>
      <c r="D161" s="8">
        <f t="shared" ref="D161:H161" si="69">D162+D163</f>
        <v>0</v>
      </c>
      <c r="E161" s="8">
        <f t="shared" si="69"/>
        <v>440000</v>
      </c>
      <c r="F161" s="8">
        <f t="shared" si="69"/>
        <v>0</v>
      </c>
      <c r="G161" s="8">
        <f t="shared" si="69"/>
        <v>1432820</v>
      </c>
      <c r="H161" s="8">
        <f t="shared" si="69"/>
        <v>519891.24</v>
      </c>
      <c r="I161" s="49">
        <f t="shared" ref="I161:I177" si="70">C161+E161+G161</f>
        <v>1872820</v>
      </c>
      <c r="J161" s="49">
        <f t="shared" ref="J161:J177" si="71">D161+F161+H161</f>
        <v>519891.24</v>
      </c>
    </row>
    <row r="162" spans="1:10" ht="51" outlineLevel="1">
      <c r="A162" s="10" t="s">
        <v>257</v>
      </c>
      <c r="B162" s="11" t="s">
        <v>258</v>
      </c>
      <c r="C162" s="12">
        <v>0</v>
      </c>
      <c r="D162" s="12">
        <v>0</v>
      </c>
      <c r="E162" s="12">
        <v>0</v>
      </c>
      <c r="F162" s="12">
        <v>0</v>
      </c>
      <c r="G162" s="12">
        <v>1399700</v>
      </c>
      <c r="H162" s="12">
        <v>519891.24</v>
      </c>
      <c r="I162" s="28">
        <f t="shared" si="70"/>
        <v>1399700</v>
      </c>
      <c r="J162" s="28">
        <f t="shared" si="71"/>
        <v>519891.24</v>
      </c>
    </row>
    <row r="163" spans="1:10" ht="38.25" outlineLevel="1">
      <c r="A163" s="10" t="s">
        <v>259</v>
      </c>
      <c r="B163" s="11" t="s">
        <v>260</v>
      </c>
      <c r="C163" s="12">
        <v>0</v>
      </c>
      <c r="D163" s="12">
        <v>0</v>
      </c>
      <c r="E163" s="12">
        <v>440000</v>
      </c>
      <c r="F163" s="12">
        <v>0</v>
      </c>
      <c r="G163" s="12">
        <v>33120</v>
      </c>
      <c r="H163" s="12">
        <v>0</v>
      </c>
      <c r="I163" s="28">
        <f t="shared" si="70"/>
        <v>473120</v>
      </c>
      <c r="J163" s="28">
        <f t="shared" si="71"/>
        <v>0</v>
      </c>
    </row>
    <row r="164" spans="1:10" ht="63.75">
      <c r="A164" s="6" t="s">
        <v>422</v>
      </c>
      <c r="B164" s="7" t="s">
        <v>261</v>
      </c>
      <c r="C164" s="8">
        <f>C165+C166+C167</f>
        <v>0</v>
      </c>
      <c r="D164" s="8">
        <f t="shared" ref="D164:H164" si="72">D165+D166+D167</f>
        <v>0</v>
      </c>
      <c r="E164" s="8">
        <f t="shared" si="72"/>
        <v>6541669.2000000002</v>
      </c>
      <c r="F164" s="8">
        <f t="shared" si="72"/>
        <v>0</v>
      </c>
      <c r="G164" s="8">
        <f t="shared" si="72"/>
        <v>7056500</v>
      </c>
      <c r="H164" s="8">
        <f t="shared" si="72"/>
        <v>91472.08</v>
      </c>
      <c r="I164" s="49">
        <f t="shared" si="70"/>
        <v>13598169.199999999</v>
      </c>
      <c r="J164" s="49">
        <f t="shared" si="71"/>
        <v>91472.08</v>
      </c>
    </row>
    <row r="165" spans="1:10" ht="51" outlineLevel="1">
      <c r="A165" s="10" t="s">
        <v>262</v>
      </c>
      <c r="B165" s="11" t="s">
        <v>263</v>
      </c>
      <c r="C165" s="12">
        <v>0</v>
      </c>
      <c r="D165" s="12">
        <v>0</v>
      </c>
      <c r="E165" s="12">
        <v>0</v>
      </c>
      <c r="F165" s="12">
        <v>0</v>
      </c>
      <c r="G165" s="12">
        <v>499800</v>
      </c>
      <c r="H165" s="12">
        <v>91472.08</v>
      </c>
      <c r="I165" s="28">
        <f t="shared" si="70"/>
        <v>499800</v>
      </c>
      <c r="J165" s="28">
        <f t="shared" si="71"/>
        <v>91472.08</v>
      </c>
    </row>
    <row r="166" spans="1:10" ht="25.5" outlineLevel="1">
      <c r="A166" s="10" t="s">
        <v>264</v>
      </c>
      <c r="B166" s="11" t="s">
        <v>265</v>
      </c>
      <c r="C166" s="12">
        <v>0</v>
      </c>
      <c r="D166" s="12">
        <v>0</v>
      </c>
      <c r="E166" s="12">
        <v>0</v>
      </c>
      <c r="F166" s="12">
        <v>0</v>
      </c>
      <c r="G166" s="12">
        <v>15000</v>
      </c>
      <c r="H166" s="12">
        <v>0</v>
      </c>
      <c r="I166" s="28">
        <f t="shared" si="70"/>
        <v>15000</v>
      </c>
      <c r="J166" s="28">
        <f t="shared" si="71"/>
        <v>0</v>
      </c>
    </row>
    <row r="167" spans="1:10" ht="38.25" outlineLevel="1">
      <c r="A167" s="10" t="s">
        <v>266</v>
      </c>
      <c r="B167" s="11" t="s">
        <v>267</v>
      </c>
      <c r="C167" s="12">
        <v>0</v>
      </c>
      <c r="D167" s="12">
        <v>0</v>
      </c>
      <c r="E167" s="12">
        <v>6541669.2000000002</v>
      </c>
      <c r="F167" s="12">
        <v>0</v>
      </c>
      <c r="G167" s="12">
        <v>6541700</v>
      </c>
      <c r="H167" s="12">
        <v>0</v>
      </c>
      <c r="I167" s="28">
        <f t="shared" si="70"/>
        <v>13083369.199999999</v>
      </c>
      <c r="J167" s="28">
        <f t="shared" si="71"/>
        <v>0</v>
      </c>
    </row>
    <row r="168" spans="1:10" ht="38.25">
      <c r="A168" s="6" t="s">
        <v>423</v>
      </c>
      <c r="B168" s="7" t="s">
        <v>268</v>
      </c>
      <c r="C168" s="8">
        <f t="shared" ref="C168:G168" si="73">C169+C170+C171+C172+C173</f>
        <v>0</v>
      </c>
      <c r="D168" s="8">
        <f t="shared" si="73"/>
        <v>0</v>
      </c>
      <c r="E168" s="8">
        <f t="shared" si="73"/>
        <v>0</v>
      </c>
      <c r="F168" s="8">
        <f t="shared" si="73"/>
        <v>0</v>
      </c>
      <c r="G168" s="8">
        <f t="shared" si="73"/>
        <v>8422800</v>
      </c>
      <c r="H168" s="8">
        <f>H169+H170+H171+H172+H173</f>
        <v>3092380.23</v>
      </c>
      <c r="I168" s="49">
        <f t="shared" si="70"/>
        <v>8422800</v>
      </c>
      <c r="J168" s="49">
        <f t="shared" si="71"/>
        <v>3092380.23</v>
      </c>
    </row>
    <row r="169" spans="1:10" ht="25.5" outlineLevel="1">
      <c r="A169" s="10" t="s">
        <v>269</v>
      </c>
      <c r="B169" s="11" t="s">
        <v>270</v>
      </c>
      <c r="C169" s="12">
        <v>0</v>
      </c>
      <c r="D169" s="12">
        <v>0</v>
      </c>
      <c r="E169" s="12">
        <v>0</v>
      </c>
      <c r="F169" s="12">
        <v>0</v>
      </c>
      <c r="G169" s="12">
        <v>3931500</v>
      </c>
      <c r="H169" s="12">
        <v>576890.11</v>
      </c>
      <c r="I169" s="28">
        <f t="shared" si="70"/>
        <v>3931500</v>
      </c>
      <c r="J169" s="28">
        <f t="shared" si="71"/>
        <v>576890.11</v>
      </c>
    </row>
    <row r="170" spans="1:10" ht="25.5" outlineLevel="1">
      <c r="A170" s="10" t="s">
        <v>271</v>
      </c>
      <c r="B170" s="11" t="s">
        <v>272</v>
      </c>
      <c r="C170" s="12">
        <v>0</v>
      </c>
      <c r="D170" s="12">
        <v>0</v>
      </c>
      <c r="E170" s="12">
        <v>0</v>
      </c>
      <c r="F170" s="12">
        <v>0</v>
      </c>
      <c r="G170" s="12">
        <v>15000</v>
      </c>
      <c r="H170" s="12">
        <v>0</v>
      </c>
      <c r="I170" s="28">
        <f t="shared" si="70"/>
        <v>15000</v>
      </c>
      <c r="J170" s="28">
        <f t="shared" si="71"/>
        <v>0</v>
      </c>
    </row>
    <row r="171" spans="1:10" ht="38.25" outlineLevel="1">
      <c r="A171" s="10" t="s">
        <v>273</v>
      </c>
      <c r="B171" s="11" t="s">
        <v>274</v>
      </c>
      <c r="C171" s="12">
        <v>0</v>
      </c>
      <c r="D171" s="12">
        <v>0</v>
      </c>
      <c r="E171" s="12">
        <v>0</v>
      </c>
      <c r="F171" s="12">
        <v>0</v>
      </c>
      <c r="G171" s="12">
        <v>80000</v>
      </c>
      <c r="H171" s="12">
        <v>0</v>
      </c>
      <c r="I171" s="28">
        <f t="shared" si="70"/>
        <v>80000</v>
      </c>
      <c r="J171" s="28">
        <f t="shared" si="71"/>
        <v>0</v>
      </c>
    </row>
    <row r="172" spans="1:10" outlineLevel="1">
      <c r="A172" s="10" t="s">
        <v>275</v>
      </c>
      <c r="B172" s="11" t="s">
        <v>276</v>
      </c>
      <c r="C172" s="12">
        <v>0</v>
      </c>
      <c r="D172" s="12">
        <v>0</v>
      </c>
      <c r="E172" s="12">
        <v>0</v>
      </c>
      <c r="F172" s="12">
        <v>0</v>
      </c>
      <c r="G172" s="12">
        <v>20000</v>
      </c>
      <c r="H172" s="12">
        <v>0</v>
      </c>
      <c r="I172" s="28">
        <f t="shared" si="70"/>
        <v>20000</v>
      </c>
      <c r="J172" s="28">
        <f t="shared" si="71"/>
        <v>0</v>
      </c>
    </row>
    <row r="173" spans="1:10" outlineLevel="1">
      <c r="A173" s="10" t="s">
        <v>277</v>
      </c>
      <c r="B173" s="11" t="s">
        <v>278</v>
      </c>
      <c r="C173" s="12">
        <v>0</v>
      </c>
      <c r="D173" s="12">
        <v>0</v>
      </c>
      <c r="E173" s="12">
        <v>0</v>
      </c>
      <c r="F173" s="12">
        <v>0</v>
      </c>
      <c r="G173" s="12">
        <v>4376300</v>
      </c>
      <c r="H173" s="12">
        <v>2515490.12</v>
      </c>
      <c r="I173" s="28">
        <f t="shared" si="70"/>
        <v>4376300</v>
      </c>
      <c r="J173" s="28">
        <f t="shared" si="71"/>
        <v>2515490.12</v>
      </c>
    </row>
    <row r="174" spans="1:10" ht="25.5">
      <c r="A174" s="6" t="s">
        <v>424</v>
      </c>
      <c r="B174" s="7" t="s">
        <v>279</v>
      </c>
      <c r="C174" s="8">
        <v>0</v>
      </c>
      <c r="D174" s="8">
        <v>0</v>
      </c>
      <c r="E174" s="8">
        <v>0</v>
      </c>
      <c r="F174" s="8">
        <v>0</v>
      </c>
      <c r="G174" s="8">
        <v>205000</v>
      </c>
      <c r="H174" s="8">
        <v>0</v>
      </c>
      <c r="I174" s="49">
        <f t="shared" si="70"/>
        <v>205000</v>
      </c>
      <c r="J174" s="49">
        <f t="shared" si="71"/>
        <v>0</v>
      </c>
    </row>
    <row r="175" spans="1:10" ht="51" outlineLevel="1">
      <c r="A175" s="10" t="s">
        <v>280</v>
      </c>
      <c r="B175" s="11" t="s">
        <v>281</v>
      </c>
      <c r="C175" s="12">
        <v>0</v>
      </c>
      <c r="D175" s="12">
        <v>0</v>
      </c>
      <c r="E175" s="12">
        <v>0</v>
      </c>
      <c r="F175" s="12">
        <v>0</v>
      </c>
      <c r="G175" s="12">
        <v>35000</v>
      </c>
      <c r="H175" s="12">
        <v>0</v>
      </c>
      <c r="I175" s="28">
        <f t="shared" si="70"/>
        <v>35000</v>
      </c>
      <c r="J175" s="28">
        <f t="shared" si="71"/>
        <v>0</v>
      </c>
    </row>
    <row r="176" spans="1:10" ht="38.25" outlineLevel="1">
      <c r="A176" s="10" t="s">
        <v>282</v>
      </c>
      <c r="B176" s="11" t="s">
        <v>283</v>
      </c>
      <c r="C176" s="12">
        <v>0</v>
      </c>
      <c r="D176" s="12">
        <v>0</v>
      </c>
      <c r="E176" s="12">
        <v>0</v>
      </c>
      <c r="F176" s="12">
        <v>0</v>
      </c>
      <c r="G176" s="12">
        <v>30000</v>
      </c>
      <c r="H176" s="12">
        <v>0</v>
      </c>
      <c r="I176" s="28">
        <f t="shared" si="70"/>
        <v>30000</v>
      </c>
      <c r="J176" s="28">
        <f t="shared" si="71"/>
        <v>0</v>
      </c>
    </row>
    <row r="177" spans="1:10" outlineLevel="1">
      <c r="A177" s="10" t="s">
        <v>284</v>
      </c>
      <c r="B177" s="11" t="s">
        <v>285</v>
      </c>
      <c r="C177" s="12">
        <v>0</v>
      </c>
      <c r="D177" s="12">
        <v>0</v>
      </c>
      <c r="E177" s="12">
        <v>0</v>
      </c>
      <c r="F177" s="12">
        <v>0</v>
      </c>
      <c r="G177" s="12">
        <v>140000</v>
      </c>
      <c r="H177" s="12">
        <v>0</v>
      </c>
      <c r="I177" s="28">
        <f t="shared" si="70"/>
        <v>140000</v>
      </c>
      <c r="J177" s="28">
        <f t="shared" si="71"/>
        <v>0</v>
      </c>
    </row>
    <row r="178" spans="1:10" ht="45">
      <c r="A178" s="3" t="s">
        <v>425</v>
      </c>
      <c r="B178" s="4" t="s">
        <v>286</v>
      </c>
      <c r="C178" s="5">
        <f>C179+C181+C183</f>
        <v>345500</v>
      </c>
      <c r="D178" s="5">
        <f t="shared" ref="D178:H178" si="74">D179+D181+D183</f>
        <v>0</v>
      </c>
      <c r="E178" s="5">
        <f t="shared" si="74"/>
        <v>436789.9</v>
      </c>
      <c r="F178" s="5">
        <f t="shared" si="74"/>
        <v>49477.08</v>
      </c>
      <c r="G178" s="5">
        <f t="shared" si="74"/>
        <v>104200</v>
      </c>
      <c r="H178" s="5">
        <f t="shared" si="74"/>
        <v>60840.06</v>
      </c>
      <c r="I178" s="5">
        <f>C178+E178+G178</f>
        <v>886489.9</v>
      </c>
      <c r="J178" s="5">
        <f>D178+F178+H178</f>
        <v>110317.14</v>
      </c>
    </row>
    <row r="179" spans="1:10" ht="25.5">
      <c r="A179" s="6" t="s">
        <v>426</v>
      </c>
      <c r="B179" s="7" t="s">
        <v>287</v>
      </c>
      <c r="C179" s="8">
        <v>345500</v>
      </c>
      <c r="D179" s="8">
        <v>0</v>
      </c>
      <c r="E179" s="8">
        <v>3489.9</v>
      </c>
      <c r="F179" s="8">
        <v>0</v>
      </c>
      <c r="G179" s="8">
        <v>200</v>
      </c>
      <c r="H179" s="8">
        <v>0</v>
      </c>
      <c r="I179" s="28">
        <f t="shared" ref="I179:I185" si="75">C179+E179+G179</f>
        <v>349189.9</v>
      </c>
      <c r="J179" s="28">
        <f t="shared" ref="J179:J185" si="76">D179+F179+H179</f>
        <v>0</v>
      </c>
    </row>
    <row r="180" spans="1:10" ht="25.5" outlineLevel="1">
      <c r="A180" s="10" t="s">
        <v>288</v>
      </c>
      <c r="B180" s="11" t="s">
        <v>289</v>
      </c>
      <c r="C180" s="12">
        <v>345500</v>
      </c>
      <c r="D180" s="12">
        <v>0</v>
      </c>
      <c r="E180" s="12">
        <v>3489.9</v>
      </c>
      <c r="F180" s="12">
        <v>0</v>
      </c>
      <c r="G180" s="12">
        <v>200</v>
      </c>
      <c r="H180" s="12">
        <v>0</v>
      </c>
      <c r="I180" s="28">
        <f t="shared" si="75"/>
        <v>349189.9</v>
      </c>
      <c r="J180" s="28">
        <f t="shared" si="76"/>
        <v>0</v>
      </c>
    </row>
    <row r="181" spans="1:10" ht="25.5">
      <c r="A181" s="6" t="s">
        <v>427</v>
      </c>
      <c r="B181" s="7" t="s">
        <v>290</v>
      </c>
      <c r="C181" s="8">
        <f>C182</f>
        <v>0</v>
      </c>
      <c r="D181" s="8">
        <f t="shared" ref="D181:H181" si="77">D182</f>
        <v>0</v>
      </c>
      <c r="E181" s="8">
        <f t="shared" si="77"/>
        <v>57200</v>
      </c>
      <c r="F181" s="8">
        <f t="shared" si="77"/>
        <v>0</v>
      </c>
      <c r="G181" s="8">
        <f t="shared" si="77"/>
        <v>4405.38</v>
      </c>
      <c r="H181" s="8">
        <f t="shared" si="77"/>
        <v>0</v>
      </c>
      <c r="I181" s="49">
        <f t="shared" si="75"/>
        <v>61605.38</v>
      </c>
      <c r="J181" s="49">
        <f t="shared" si="76"/>
        <v>0</v>
      </c>
    </row>
    <row r="182" spans="1:10" ht="38.25" outlineLevel="1">
      <c r="A182" s="10" t="s">
        <v>291</v>
      </c>
      <c r="B182" s="11" t="s">
        <v>292</v>
      </c>
      <c r="C182" s="12">
        <v>0</v>
      </c>
      <c r="D182" s="12">
        <v>0</v>
      </c>
      <c r="E182" s="12">
        <v>57200</v>
      </c>
      <c r="F182" s="12">
        <v>0</v>
      </c>
      <c r="G182" s="12">
        <v>4405.38</v>
      </c>
      <c r="H182" s="12">
        <v>0</v>
      </c>
      <c r="I182" s="28">
        <f t="shared" si="75"/>
        <v>61605.38</v>
      </c>
      <c r="J182" s="28">
        <f t="shared" si="76"/>
        <v>0</v>
      </c>
    </row>
    <row r="183" spans="1:10" ht="25.5">
      <c r="A183" s="6" t="s">
        <v>428</v>
      </c>
      <c r="B183" s="7" t="s">
        <v>293</v>
      </c>
      <c r="C183" s="8">
        <v>0</v>
      </c>
      <c r="D183" s="8">
        <v>0</v>
      </c>
      <c r="E183" s="8">
        <f>E184+E185</f>
        <v>376100</v>
      </c>
      <c r="F183" s="8">
        <f t="shared" ref="F183:G183" si="78">F184+F185</f>
        <v>49477.08</v>
      </c>
      <c r="G183" s="8">
        <f t="shared" si="78"/>
        <v>99594.62</v>
      </c>
      <c r="H183" s="8">
        <f>H184+H185</f>
        <v>60840.06</v>
      </c>
      <c r="I183" s="50">
        <f t="shared" si="75"/>
        <v>475694.62</v>
      </c>
      <c r="J183" s="50">
        <f t="shared" si="76"/>
        <v>110317.14</v>
      </c>
    </row>
    <row r="184" spans="1:10" outlineLevel="1">
      <c r="A184" s="10" t="s">
        <v>294</v>
      </c>
      <c r="B184" s="11" t="s">
        <v>295</v>
      </c>
      <c r="C184" s="12">
        <v>0</v>
      </c>
      <c r="D184" s="12">
        <v>0</v>
      </c>
      <c r="E184" s="12">
        <v>0</v>
      </c>
      <c r="F184" s="12">
        <v>0</v>
      </c>
      <c r="G184" s="12">
        <v>99594.62</v>
      </c>
      <c r="H184" s="12">
        <v>60840.06</v>
      </c>
      <c r="I184" s="28">
        <f t="shared" si="75"/>
        <v>99594.62</v>
      </c>
      <c r="J184" s="28">
        <f t="shared" si="76"/>
        <v>60840.06</v>
      </c>
    </row>
    <row r="185" spans="1:10" ht="51" outlineLevel="1">
      <c r="A185" s="10" t="s">
        <v>296</v>
      </c>
      <c r="B185" s="11" t="s">
        <v>297</v>
      </c>
      <c r="C185" s="12">
        <v>0</v>
      </c>
      <c r="D185" s="12">
        <v>0</v>
      </c>
      <c r="E185" s="12">
        <v>376100</v>
      </c>
      <c r="F185" s="12">
        <v>49477.08</v>
      </c>
      <c r="G185" s="12">
        <v>0</v>
      </c>
      <c r="H185" s="12">
        <v>0</v>
      </c>
      <c r="I185" s="28">
        <f t="shared" si="75"/>
        <v>376100</v>
      </c>
      <c r="J185" s="28">
        <f t="shared" si="76"/>
        <v>49477.08</v>
      </c>
    </row>
    <row r="186" spans="1:10">
      <c r="A186" s="3" t="s">
        <v>429</v>
      </c>
      <c r="B186" s="4" t="s">
        <v>298</v>
      </c>
      <c r="C186" s="5">
        <f>C187+C196</f>
        <v>0</v>
      </c>
      <c r="D186" s="5">
        <f t="shared" ref="D186:H186" si="79">D187+D196</f>
        <v>0</v>
      </c>
      <c r="E186" s="5">
        <f t="shared" si="79"/>
        <v>174680686.99000001</v>
      </c>
      <c r="F186" s="5">
        <f t="shared" si="79"/>
        <v>22858768.619999997</v>
      </c>
      <c r="G186" s="5">
        <f t="shared" si="79"/>
        <v>30642840</v>
      </c>
      <c r="H186" s="5">
        <f t="shared" si="79"/>
        <v>9954675.910000002</v>
      </c>
      <c r="I186" s="5">
        <f>I187+I196</f>
        <v>205323526.99000001</v>
      </c>
      <c r="J186" s="5">
        <f>J187+J196</f>
        <v>32813444.530000001</v>
      </c>
    </row>
    <row r="187" spans="1:10" ht="25.5">
      <c r="A187" s="6" t="s">
        <v>430</v>
      </c>
      <c r="B187" s="7" t="s">
        <v>299</v>
      </c>
      <c r="C187" s="8">
        <f>C188+C189+C190+C191+C192+C193+C194+C195</f>
        <v>0</v>
      </c>
      <c r="D187" s="8">
        <f t="shared" ref="D187:H187" si="80">D188+D189+D190+D191+D192+D193+D194+D195</f>
        <v>0</v>
      </c>
      <c r="E187" s="8">
        <f t="shared" si="80"/>
        <v>138586100</v>
      </c>
      <c r="F187" s="8">
        <f t="shared" si="80"/>
        <v>21296681.219999999</v>
      </c>
      <c r="G187" s="8">
        <f t="shared" si="80"/>
        <v>27681060</v>
      </c>
      <c r="H187" s="8">
        <f t="shared" si="80"/>
        <v>9837099.4500000011</v>
      </c>
      <c r="I187" s="8">
        <f>C187+E187+G187</f>
        <v>166267160</v>
      </c>
      <c r="J187" s="8">
        <f>D187+F187+H187</f>
        <v>31133780.670000002</v>
      </c>
    </row>
    <row r="188" spans="1:10" ht="25.5" outlineLevel="1">
      <c r="A188" s="10" t="s">
        <v>300</v>
      </c>
      <c r="B188" s="11" t="s">
        <v>301</v>
      </c>
      <c r="C188" s="12">
        <v>0</v>
      </c>
      <c r="D188" s="12">
        <v>0</v>
      </c>
      <c r="E188" s="12">
        <v>104720900</v>
      </c>
      <c r="F188" s="12">
        <v>9502914.5899999999</v>
      </c>
      <c r="G188" s="12">
        <v>7882300</v>
      </c>
      <c r="H188" s="12">
        <v>715273.22</v>
      </c>
      <c r="I188" s="26">
        <f t="shared" ref="I188:I197" si="81">C188+E188+G188</f>
        <v>112603200</v>
      </c>
      <c r="J188" s="26">
        <f t="shared" ref="J188:J197" si="82">D188+F188+H188</f>
        <v>10218187.810000001</v>
      </c>
    </row>
    <row r="189" spans="1:10" ht="38.25" outlineLevel="1">
      <c r="A189" s="10" t="s">
        <v>302</v>
      </c>
      <c r="B189" s="11" t="s">
        <v>303</v>
      </c>
      <c r="C189" s="12">
        <v>0</v>
      </c>
      <c r="D189" s="12">
        <v>0</v>
      </c>
      <c r="E189" s="12">
        <v>0</v>
      </c>
      <c r="F189" s="12">
        <v>0</v>
      </c>
      <c r="G189" s="12">
        <v>4300000</v>
      </c>
      <c r="H189" s="12">
        <v>285810.61</v>
      </c>
      <c r="I189" s="26">
        <f t="shared" si="81"/>
        <v>4300000</v>
      </c>
      <c r="J189" s="26">
        <f t="shared" si="82"/>
        <v>285810.61</v>
      </c>
    </row>
    <row r="190" spans="1:10" ht="38.25" outlineLevel="1">
      <c r="A190" s="10" t="s">
        <v>304</v>
      </c>
      <c r="B190" s="11" t="s">
        <v>305</v>
      </c>
      <c r="C190" s="12">
        <v>0</v>
      </c>
      <c r="D190" s="12">
        <v>0</v>
      </c>
      <c r="E190" s="12">
        <v>6086400</v>
      </c>
      <c r="F190" s="12">
        <v>0</v>
      </c>
      <c r="G190" s="12">
        <v>458200</v>
      </c>
      <c r="H190" s="12">
        <v>0</v>
      </c>
      <c r="I190" s="26">
        <f t="shared" si="81"/>
        <v>6544600</v>
      </c>
      <c r="J190" s="26">
        <f t="shared" si="82"/>
        <v>0</v>
      </c>
    </row>
    <row r="191" spans="1:10" ht="51" outlineLevel="1">
      <c r="A191" s="10" t="s">
        <v>306</v>
      </c>
      <c r="B191" s="11" t="s">
        <v>307</v>
      </c>
      <c r="C191" s="12">
        <v>0</v>
      </c>
      <c r="D191" s="12">
        <v>0</v>
      </c>
      <c r="E191" s="12">
        <v>0</v>
      </c>
      <c r="F191" s="12">
        <v>0</v>
      </c>
      <c r="G191" s="12">
        <v>995680</v>
      </c>
      <c r="H191" s="12">
        <v>392000</v>
      </c>
      <c r="I191" s="26">
        <f t="shared" si="81"/>
        <v>995680</v>
      </c>
      <c r="J191" s="26">
        <f t="shared" si="82"/>
        <v>392000</v>
      </c>
    </row>
    <row r="192" spans="1:10" ht="25.5" outlineLevel="1">
      <c r="A192" s="10" t="s">
        <v>308</v>
      </c>
      <c r="B192" s="11" t="s">
        <v>309</v>
      </c>
      <c r="C192" s="12">
        <v>0</v>
      </c>
      <c r="D192" s="12">
        <v>0</v>
      </c>
      <c r="E192" s="12">
        <v>0</v>
      </c>
      <c r="F192" s="12">
        <v>0</v>
      </c>
      <c r="G192" s="12">
        <v>50000</v>
      </c>
      <c r="H192" s="12">
        <v>14500</v>
      </c>
      <c r="I192" s="26">
        <f t="shared" si="81"/>
        <v>50000</v>
      </c>
      <c r="J192" s="26">
        <f t="shared" si="82"/>
        <v>14500</v>
      </c>
    </row>
    <row r="193" spans="1:10" outlineLevel="1">
      <c r="A193" s="10" t="s">
        <v>310</v>
      </c>
      <c r="B193" s="11" t="s">
        <v>311</v>
      </c>
      <c r="C193" s="12">
        <v>0</v>
      </c>
      <c r="D193" s="12">
        <v>0</v>
      </c>
      <c r="E193" s="12">
        <v>27778800</v>
      </c>
      <c r="F193" s="12">
        <v>11793766.630000001</v>
      </c>
      <c r="G193" s="12">
        <v>2090880</v>
      </c>
      <c r="H193" s="12">
        <v>887703.07</v>
      </c>
      <c r="I193" s="26">
        <f t="shared" si="81"/>
        <v>29869680</v>
      </c>
      <c r="J193" s="26">
        <f t="shared" si="82"/>
        <v>12681469.700000001</v>
      </c>
    </row>
    <row r="194" spans="1:10" ht="25.5" outlineLevel="1">
      <c r="A194" s="10" t="s">
        <v>312</v>
      </c>
      <c r="B194" s="11" t="s">
        <v>313</v>
      </c>
      <c r="C194" s="12">
        <v>0</v>
      </c>
      <c r="D194" s="12">
        <v>0</v>
      </c>
      <c r="E194" s="12">
        <v>0</v>
      </c>
      <c r="F194" s="12">
        <v>0</v>
      </c>
      <c r="G194" s="12">
        <v>10436000</v>
      </c>
      <c r="H194" s="12">
        <v>7421492.7400000002</v>
      </c>
      <c r="I194" s="26">
        <f t="shared" si="81"/>
        <v>10436000</v>
      </c>
      <c r="J194" s="26">
        <f t="shared" si="82"/>
        <v>7421492.7400000002</v>
      </c>
    </row>
    <row r="195" spans="1:10" ht="38.25" outlineLevel="1">
      <c r="A195" s="10" t="s">
        <v>314</v>
      </c>
      <c r="B195" s="11" t="s">
        <v>315</v>
      </c>
      <c r="C195" s="12">
        <v>0</v>
      </c>
      <c r="D195" s="12">
        <v>0</v>
      </c>
      <c r="E195" s="12">
        <v>0</v>
      </c>
      <c r="F195" s="12">
        <v>0</v>
      </c>
      <c r="G195" s="12">
        <v>1468000</v>
      </c>
      <c r="H195" s="12">
        <v>120319.81</v>
      </c>
      <c r="I195" s="26">
        <f t="shared" si="81"/>
        <v>1468000</v>
      </c>
      <c r="J195" s="26">
        <f t="shared" si="82"/>
        <v>120319.81</v>
      </c>
    </row>
    <row r="196" spans="1:10" ht="25.5">
      <c r="A196" s="6" t="s">
        <v>431</v>
      </c>
      <c r="B196" s="7" t="s">
        <v>316</v>
      </c>
      <c r="C196" s="8">
        <f>C197</f>
        <v>0</v>
      </c>
      <c r="D196" s="8">
        <f t="shared" ref="D196:H196" si="83">D197</f>
        <v>0</v>
      </c>
      <c r="E196" s="8">
        <f t="shared" si="83"/>
        <v>36094586.990000002</v>
      </c>
      <c r="F196" s="8">
        <f t="shared" si="83"/>
        <v>1562087.4</v>
      </c>
      <c r="G196" s="8">
        <f t="shared" si="83"/>
        <v>2961780</v>
      </c>
      <c r="H196" s="8">
        <f t="shared" si="83"/>
        <v>117576.46</v>
      </c>
      <c r="I196" s="8">
        <f t="shared" si="81"/>
        <v>39056366.990000002</v>
      </c>
      <c r="J196" s="8">
        <f t="shared" si="82"/>
        <v>1679663.8599999999</v>
      </c>
    </row>
    <row r="197" spans="1:10" ht="25.5" outlineLevel="1">
      <c r="A197" s="10" t="s">
        <v>317</v>
      </c>
      <c r="B197" s="11" t="s">
        <v>318</v>
      </c>
      <c r="C197" s="12">
        <v>0</v>
      </c>
      <c r="D197" s="12">
        <v>0</v>
      </c>
      <c r="E197" s="12">
        <v>36094586.990000002</v>
      </c>
      <c r="F197" s="12">
        <v>1562087.4</v>
      </c>
      <c r="G197" s="12">
        <v>2961780</v>
      </c>
      <c r="H197" s="12">
        <v>117576.46</v>
      </c>
      <c r="I197" s="26">
        <f t="shared" si="81"/>
        <v>39056366.990000002</v>
      </c>
      <c r="J197" s="26">
        <f t="shared" si="82"/>
        <v>1679663.8599999999</v>
      </c>
    </row>
    <row r="198" spans="1:10" ht="45">
      <c r="A198" s="3" t="s">
        <v>432</v>
      </c>
      <c r="B198" s="4" t="s">
        <v>319</v>
      </c>
      <c r="C198" s="5">
        <f>C199</f>
        <v>0</v>
      </c>
      <c r="D198" s="5">
        <f t="shared" ref="D198:H198" si="84">D199</f>
        <v>0</v>
      </c>
      <c r="E198" s="5">
        <f t="shared" si="84"/>
        <v>0</v>
      </c>
      <c r="F198" s="5">
        <f t="shared" si="84"/>
        <v>0</v>
      </c>
      <c r="G198" s="5">
        <f t="shared" si="84"/>
        <v>1817400</v>
      </c>
      <c r="H198" s="5">
        <f t="shared" si="84"/>
        <v>468131</v>
      </c>
      <c r="I198" s="5">
        <f>C198+E198+G198</f>
        <v>1817400</v>
      </c>
      <c r="J198" s="5">
        <f>D198+F198+H198</f>
        <v>468131</v>
      </c>
    </row>
    <row r="199" spans="1:10" ht="25.5">
      <c r="A199" s="6" t="s">
        <v>433</v>
      </c>
      <c r="B199" s="7" t="s">
        <v>320</v>
      </c>
      <c r="C199" s="8">
        <v>0</v>
      </c>
      <c r="D199" s="8">
        <v>0</v>
      </c>
      <c r="E199" s="8">
        <v>0</v>
      </c>
      <c r="F199" s="8">
        <v>0</v>
      </c>
      <c r="G199" s="8">
        <v>1817400</v>
      </c>
      <c r="H199" s="8">
        <f>H200+H201</f>
        <v>468131</v>
      </c>
      <c r="I199" s="8">
        <v>1817400</v>
      </c>
      <c r="J199" s="51">
        <f>D199+F199+H199</f>
        <v>468131</v>
      </c>
    </row>
    <row r="200" spans="1:10" outlineLevel="1">
      <c r="A200" s="10" t="s">
        <v>321</v>
      </c>
      <c r="B200" s="11" t="s">
        <v>322</v>
      </c>
      <c r="C200" s="12">
        <v>0</v>
      </c>
      <c r="D200" s="12">
        <v>0</v>
      </c>
      <c r="E200" s="12">
        <v>0</v>
      </c>
      <c r="F200" s="12">
        <v>0</v>
      </c>
      <c r="G200" s="12">
        <v>17400</v>
      </c>
      <c r="H200" s="12">
        <v>0</v>
      </c>
      <c r="I200" s="12">
        <v>17400</v>
      </c>
      <c r="J200" s="13">
        <f>H200</f>
        <v>0</v>
      </c>
    </row>
    <row r="201" spans="1:10" outlineLevel="1">
      <c r="A201" s="10" t="s">
        <v>323</v>
      </c>
      <c r="B201" s="11" t="s">
        <v>324</v>
      </c>
      <c r="C201" s="12">
        <v>0</v>
      </c>
      <c r="D201" s="12">
        <v>0</v>
      </c>
      <c r="E201" s="12">
        <v>0</v>
      </c>
      <c r="F201" s="12">
        <v>0</v>
      </c>
      <c r="G201" s="12">
        <v>1800000</v>
      </c>
      <c r="H201" s="12">
        <v>468131</v>
      </c>
      <c r="I201" s="12">
        <v>1800000</v>
      </c>
      <c r="J201" s="13">
        <f>H201</f>
        <v>468131</v>
      </c>
    </row>
    <row r="202" spans="1:10" ht="30">
      <c r="A202" s="3" t="s">
        <v>434</v>
      </c>
      <c r="B202" s="4" t="s">
        <v>325</v>
      </c>
      <c r="C202" s="5">
        <f>C203+C209+C211</f>
        <v>1256200</v>
      </c>
      <c r="D202" s="5">
        <f t="shared" ref="D202:H202" si="85">D203+D209+D211</f>
        <v>628200</v>
      </c>
      <c r="E202" s="5">
        <f t="shared" si="85"/>
        <v>29799100</v>
      </c>
      <c r="F202" s="5">
        <f t="shared" si="85"/>
        <v>26659029.920000002</v>
      </c>
      <c r="G202" s="5">
        <f t="shared" si="85"/>
        <v>46958511.600000001</v>
      </c>
      <c r="H202" s="5">
        <f t="shared" si="85"/>
        <v>15634255.739999998</v>
      </c>
      <c r="I202" s="5">
        <f>C202+E202+G202</f>
        <v>78013811.599999994</v>
      </c>
      <c r="J202" s="5">
        <f>D202+F202+H202</f>
        <v>42921485.659999996</v>
      </c>
    </row>
    <row r="203" spans="1:10" ht="25.5">
      <c r="A203" s="6" t="s">
        <v>435</v>
      </c>
      <c r="B203" s="7" t="s">
        <v>326</v>
      </c>
      <c r="C203" s="8">
        <f>C204+C205+C206+C207+C208</f>
        <v>1256200</v>
      </c>
      <c r="D203" s="8">
        <f t="shared" ref="D203:J203" si="86">D204+D205+D206+D207+D208</f>
        <v>628200</v>
      </c>
      <c r="E203" s="8">
        <f t="shared" si="86"/>
        <v>29799100</v>
      </c>
      <c r="F203" s="8">
        <f t="shared" si="86"/>
        <v>26659029.920000002</v>
      </c>
      <c r="G203" s="8">
        <f t="shared" si="86"/>
        <v>8026979.5999999996</v>
      </c>
      <c r="H203" s="8">
        <f t="shared" si="86"/>
        <v>239726.25</v>
      </c>
      <c r="I203" s="8">
        <f t="shared" si="86"/>
        <v>39082279.600000001</v>
      </c>
      <c r="J203" s="8">
        <f t="shared" si="86"/>
        <v>27526956.170000002</v>
      </c>
    </row>
    <row r="204" spans="1:10" ht="25.5" outlineLevel="1">
      <c r="A204" s="10" t="s">
        <v>327</v>
      </c>
      <c r="B204" s="11" t="s">
        <v>328</v>
      </c>
      <c r="C204" s="12">
        <v>1256200</v>
      </c>
      <c r="D204" s="12">
        <v>628200</v>
      </c>
      <c r="E204" s="12">
        <v>0</v>
      </c>
      <c r="F204" s="12">
        <v>0</v>
      </c>
      <c r="G204" s="12">
        <v>0</v>
      </c>
      <c r="H204" s="12">
        <v>0</v>
      </c>
      <c r="I204" s="12">
        <f>C204+E204+G204</f>
        <v>1256200</v>
      </c>
      <c r="J204" s="13">
        <f>D204+F204+H204</f>
        <v>628200</v>
      </c>
    </row>
    <row r="205" spans="1:10" ht="25.5" outlineLevel="1">
      <c r="A205" s="10" t="s">
        <v>329</v>
      </c>
      <c r="B205" s="11" t="s">
        <v>330</v>
      </c>
      <c r="C205" s="12">
        <v>0</v>
      </c>
      <c r="D205" s="12">
        <v>0</v>
      </c>
      <c r="E205" s="12">
        <v>0</v>
      </c>
      <c r="F205" s="12">
        <v>0</v>
      </c>
      <c r="G205" s="12">
        <v>4373600</v>
      </c>
      <c r="H205" s="12">
        <v>38548.17</v>
      </c>
      <c r="I205" s="12">
        <f t="shared" ref="I205:I208" si="87">C205+E205+G205</f>
        <v>4373600</v>
      </c>
      <c r="J205" s="13">
        <f t="shared" ref="J205:J208" si="88">D205+F205+H205</f>
        <v>38548.17</v>
      </c>
    </row>
    <row r="206" spans="1:10" ht="25.5" outlineLevel="1">
      <c r="A206" s="10" t="s">
        <v>331</v>
      </c>
      <c r="B206" s="11" t="s">
        <v>332</v>
      </c>
      <c r="C206" s="12">
        <v>0</v>
      </c>
      <c r="D206" s="12">
        <v>0</v>
      </c>
      <c r="E206" s="12">
        <v>23056700</v>
      </c>
      <c r="F206" s="12">
        <v>19916629.920000002</v>
      </c>
      <c r="G206" s="12">
        <v>232900</v>
      </c>
      <c r="H206" s="12">
        <v>201178.08</v>
      </c>
      <c r="I206" s="12">
        <f t="shared" si="87"/>
        <v>23289600</v>
      </c>
      <c r="J206" s="13">
        <f t="shared" si="88"/>
        <v>20117808</v>
      </c>
    </row>
    <row r="207" spans="1:10" ht="25.5" outlineLevel="1">
      <c r="A207" s="10" t="s">
        <v>333</v>
      </c>
      <c r="B207" s="11" t="s">
        <v>334</v>
      </c>
      <c r="C207" s="12">
        <v>0</v>
      </c>
      <c r="D207" s="12">
        <v>0</v>
      </c>
      <c r="E207" s="12">
        <v>0</v>
      </c>
      <c r="F207" s="12">
        <v>0</v>
      </c>
      <c r="G207" s="12">
        <v>3420479.6</v>
      </c>
      <c r="H207" s="12">
        <v>0</v>
      </c>
      <c r="I207" s="12">
        <f t="shared" si="87"/>
        <v>3420479.6</v>
      </c>
      <c r="J207" s="13">
        <f t="shared" si="88"/>
        <v>0</v>
      </c>
    </row>
    <row r="208" spans="1:10" ht="38.25" outlineLevel="1">
      <c r="A208" s="10" t="s">
        <v>335</v>
      </c>
      <c r="B208" s="11" t="s">
        <v>336</v>
      </c>
      <c r="C208" s="12">
        <v>0</v>
      </c>
      <c r="D208" s="12">
        <v>0</v>
      </c>
      <c r="E208" s="12">
        <v>6742400</v>
      </c>
      <c r="F208" s="12">
        <v>6742400</v>
      </c>
      <c r="G208" s="12">
        <v>0</v>
      </c>
      <c r="H208" s="12">
        <v>0</v>
      </c>
      <c r="I208" s="12">
        <f t="shared" si="87"/>
        <v>6742400</v>
      </c>
      <c r="J208" s="13">
        <f t="shared" si="88"/>
        <v>6742400</v>
      </c>
    </row>
    <row r="209" spans="1:10" ht="25.5">
      <c r="A209" s="6" t="s">
        <v>436</v>
      </c>
      <c r="B209" s="7" t="s">
        <v>337</v>
      </c>
      <c r="C209" s="8">
        <v>0</v>
      </c>
      <c r="D209" s="8">
        <v>0</v>
      </c>
      <c r="E209" s="8">
        <v>0</v>
      </c>
      <c r="F209" s="8">
        <v>0</v>
      </c>
      <c r="G209" s="8">
        <v>18900</v>
      </c>
      <c r="H209" s="8">
        <v>0</v>
      </c>
      <c r="I209" s="8">
        <v>18900</v>
      </c>
      <c r="J209" s="9">
        <v>0</v>
      </c>
    </row>
    <row r="210" spans="1:10" outlineLevel="1">
      <c r="A210" s="10" t="s">
        <v>338</v>
      </c>
      <c r="B210" s="11" t="s">
        <v>339</v>
      </c>
      <c r="C210" s="12">
        <v>0</v>
      </c>
      <c r="D210" s="12">
        <v>0</v>
      </c>
      <c r="E210" s="12">
        <v>0</v>
      </c>
      <c r="F210" s="12">
        <v>0</v>
      </c>
      <c r="G210" s="12">
        <v>18900</v>
      </c>
      <c r="H210" s="12">
        <v>0</v>
      </c>
      <c r="I210" s="12">
        <v>18900</v>
      </c>
      <c r="J210" s="13">
        <v>0</v>
      </c>
    </row>
    <row r="211" spans="1:10" ht="38.25">
      <c r="A211" s="6" t="s">
        <v>437</v>
      </c>
      <c r="B211" s="7" t="s">
        <v>340</v>
      </c>
      <c r="C211" s="8">
        <v>0</v>
      </c>
      <c r="D211" s="8">
        <v>0</v>
      </c>
      <c r="E211" s="8">
        <v>0</v>
      </c>
      <c r="F211" s="8">
        <v>0</v>
      </c>
      <c r="G211" s="8">
        <f>G212+G213</f>
        <v>38912632</v>
      </c>
      <c r="H211" s="8">
        <f>H212+H213</f>
        <v>15394529.489999998</v>
      </c>
      <c r="I211" s="47">
        <f>C211+E211+G211</f>
        <v>38912632</v>
      </c>
      <c r="J211" s="48">
        <f>D211+F211+H211</f>
        <v>15394529.489999998</v>
      </c>
    </row>
    <row r="212" spans="1:10" ht="38.25" outlineLevel="1">
      <c r="A212" s="10" t="s">
        <v>341</v>
      </c>
      <c r="B212" s="11" t="s">
        <v>342</v>
      </c>
      <c r="C212" s="12">
        <v>0</v>
      </c>
      <c r="D212" s="12">
        <v>0</v>
      </c>
      <c r="E212" s="12">
        <v>0</v>
      </c>
      <c r="F212" s="12">
        <v>0</v>
      </c>
      <c r="G212" s="12">
        <v>27766432</v>
      </c>
      <c r="H212" s="12">
        <v>11051335.52</v>
      </c>
      <c r="I212" s="33">
        <f t="shared" ref="I212:I213" si="89">C212+E212+G212</f>
        <v>27766432</v>
      </c>
      <c r="J212" s="34">
        <f t="shared" ref="J212:J213" si="90">D212+F212+H212</f>
        <v>11051335.52</v>
      </c>
    </row>
    <row r="213" spans="1:10" outlineLevel="1">
      <c r="A213" s="10" t="s">
        <v>173</v>
      </c>
      <c r="B213" s="11" t="s">
        <v>343</v>
      </c>
      <c r="C213" s="12">
        <v>0</v>
      </c>
      <c r="D213" s="12">
        <v>0</v>
      </c>
      <c r="E213" s="12">
        <v>0</v>
      </c>
      <c r="F213" s="12">
        <v>0</v>
      </c>
      <c r="G213" s="12">
        <v>11146200</v>
      </c>
      <c r="H213" s="12">
        <v>4343193.97</v>
      </c>
      <c r="I213" s="33">
        <f t="shared" si="89"/>
        <v>11146200</v>
      </c>
      <c r="J213" s="34">
        <f t="shared" si="90"/>
        <v>4343193.97</v>
      </c>
    </row>
    <row r="214" spans="1:10" ht="30">
      <c r="A214" s="3" t="s">
        <v>438</v>
      </c>
      <c r="B214" s="4" t="s">
        <v>344</v>
      </c>
      <c r="C214" s="5">
        <f>C215+C217+C219+C223</f>
        <v>3478000</v>
      </c>
      <c r="D214" s="5">
        <f t="shared" ref="D214:J214" si="91">D215+D217+D219+D223</f>
        <v>1743600</v>
      </c>
      <c r="E214" s="5">
        <f t="shared" si="91"/>
        <v>7500000</v>
      </c>
      <c r="F214" s="5">
        <f t="shared" si="91"/>
        <v>500000</v>
      </c>
      <c r="G214" s="5">
        <f t="shared" si="91"/>
        <v>138972270</v>
      </c>
      <c r="H214" s="5">
        <f t="shared" si="91"/>
        <v>57660463.899999999</v>
      </c>
      <c r="I214" s="5">
        <f t="shared" si="91"/>
        <v>149950270</v>
      </c>
      <c r="J214" s="5">
        <f t="shared" si="91"/>
        <v>59904063.899999999</v>
      </c>
    </row>
    <row r="215" spans="1:10" ht="38.25">
      <c r="A215" s="6" t="s">
        <v>439</v>
      </c>
      <c r="B215" s="7" t="s">
        <v>345</v>
      </c>
      <c r="C215" s="8">
        <f>C216</f>
        <v>6600</v>
      </c>
      <c r="D215" s="8">
        <f>D216</f>
        <v>6600</v>
      </c>
      <c r="E215" s="8">
        <v>0</v>
      </c>
      <c r="F215" s="8">
        <v>0</v>
      </c>
      <c r="G215" s="8">
        <v>0</v>
      </c>
      <c r="H215" s="8">
        <v>0</v>
      </c>
      <c r="I215" s="24">
        <f>C215+E215+G215</f>
        <v>6600</v>
      </c>
      <c r="J215" s="25">
        <f>D215+F215+H215</f>
        <v>6600</v>
      </c>
    </row>
    <row r="216" spans="1:10" ht="51" outlineLevel="1">
      <c r="A216" s="10" t="s">
        <v>346</v>
      </c>
      <c r="B216" s="11" t="s">
        <v>347</v>
      </c>
      <c r="C216" s="12">
        <v>6600</v>
      </c>
      <c r="D216" s="12">
        <v>6600</v>
      </c>
      <c r="E216" s="12">
        <v>0</v>
      </c>
      <c r="F216" s="12">
        <v>0</v>
      </c>
      <c r="G216" s="12">
        <v>0</v>
      </c>
      <c r="H216" s="12">
        <v>0</v>
      </c>
      <c r="I216" s="26">
        <f t="shared" ref="I216:I227" si="92">C216+E216+G216</f>
        <v>6600</v>
      </c>
      <c r="J216" s="27">
        <f t="shared" ref="J216:J227" si="93">D216+F216+H216</f>
        <v>6600</v>
      </c>
    </row>
    <row r="217" spans="1:10" ht="51">
      <c r="A217" s="6" t="s">
        <v>440</v>
      </c>
      <c r="B217" s="7" t="s">
        <v>348</v>
      </c>
      <c r="C217" s="8">
        <f>C218</f>
        <v>3471400</v>
      </c>
      <c r="D217" s="8">
        <f>D218</f>
        <v>1737000</v>
      </c>
      <c r="E217" s="8">
        <v>0</v>
      </c>
      <c r="F217" s="8">
        <v>0</v>
      </c>
      <c r="G217" s="8">
        <v>0</v>
      </c>
      <c r="H217" s="8">
        <v>0</v>
      </c>
      <c r="I217" s="8">
        <f t="shared" si="92"/>
        <v>3471400</v>
      </c>
      <c r="J217" s="9">
        <f t="shared" si="93"/>
        <v>1737000</v>
      </c>
    </row>
    <row r="218" spans="1:10" ht="76.5" outlineLevel="1">
      <c r="A218" s="10" t="s">
        <v>349</v>
      </c>
      <c r="B218" s="11" t="s">
        <v>350</v>
      </c>
      <c r="C218" s="12">
        <v>3471400</v>
      </c>
      <c r="D218" s="12">
        <v>1737000</v>
      </c>
      <c r="E218" s="12">
        <v>0</v>
      </c>
      <c r="F218" s="12">
        <v>0</v>
      </c>
      <c r="G218" s="12">
        <v>0</v>
      </c>
      <c r="H218" s="12">
        <v>0</v>
      </c>
      <c r="I218" s="26">
        <f t="shared" si="92"/>
        <v>3471400</v>
      </c>
      <c r="J218" s="27">
        <f t="shared" si="93"/>
        <v>1737000</v>
      </c>
    </row>
    <row r="219" spans="1:10" ht="25.5">
      <c r="A219" s="6" t="s">
        <v>441</v>
      </c>
      <c r="B219" s="7" t="s">
        <v>351</v>
      </c>
      <c r="C219" s="8">
        <v>0</v>
      </c>
      <c r="D219" s="8">
        <v>0</v>
      </c>
      <c r="E219" s="8">
        <v>0</v>
      </c>
      <c r="F219" s="8">
        <v>0</v>
      </c>
      <c r="G219" s="8">
        <f>G220+G222+G221</f>
        <v>636740</v>
      </c>
      <c r="H219" s="8">
        <f>H220+H222+H221</f>
        <v>543240</v>
      </c>
      <c r="I219" s="8">
        <f t="shared" si="92"/>
        <v>636740</v>
      </c>
      <c r="J219" s="9">
        <f t="shared" si="93"/>
        <v>543240</v>
      </c>
    </row>
    <row r="220" spans="1:10" ht="25.5" outlineLevel="1">
      <c r="A220" s="10" t="s">
        <v>352</v>
      </c>
      <c r="B220" s="11" t="s">
        <v>353</v>
      </c>
      <c r="C220" s="12">
        <v>0</v>
      </c>
      <c r="D220" s="12">
        <v>0</v>
      </c>
      <c r="E220" s="12">
        <v>0</v>
      </c>
      <c r="F220" s="12">
        <v>0</v>
      </c>
      <c r="G220" s="12">
        <v>95000</v>
      </c>
      <c r="H220" s="12">
        <v>1500</v>
      </c>
      <c r="I220" s="26">
        <f t="shared" si="92"/>
        <v>95000</v>
      </c>
      <c r="J220" s="27">
        <f t="shared" si="93"/>
        <v>1500</v>
      </c>
    </row>
    <row r="221" spans="1:10" outlineLevel="1">
      <c r="A221" s="10"/>
      <c r="B221" s="11" t="s">
        <v>449</v>
      </c>
      <c r="C221" s="12"/>
      <c r="D221" s="12"/>
      <c r="E221" s="12"/>
      <c r="F221" s="12"/>
      <c r="G221" s="12">
        <v>318600</v>
      </c>
      <c r="H221" s="12">
        <v>318600</v>
      </c>
      <c r="I221" s="26">
        <f t="shared" si="92"/>
        <v>318600</v>
      </c>
      <c r="J221" s="27">
        <f t="shared" si="93"/>
        <v>318600</v>
      </c>
    </row>
    <row r="222" spans="1:10" outlineLevel="1">
      <c r="A222" s="10" t="s">
        <v>354</v>
      </c>
      <c r="B222" s="11" t="s">
        <v>355</v>
      </c>
      <c r="C222" s="12">
        <v>0</v>
      </c>
      <c r="D222" s="12">
        <v>0</v>
      </c>
      <c r="E222" s="12">
        <v>0</v>
      </c>
      <c r="F222" s="12">
        <v>0</v>
      </c>
      <c r="G222" s="12">
        <v>223140</v>
      </c>
      <c r="H222" s="12">
        <v>223140</v>
      </c>
      <c r="I222" s="26">
        <f t="shared" si="92"/>
        <v>223140</v>
      </c>
      <c r="J222" s="27">
        <f t="shared" si="93"/>
        <v>223140</v>
      </c>
    </row>
    <row r="223" spans="1:10" ht="38.25">
      <c r="A223" s="6" t="s">
        <v>442</v>
      </c>
      <c r="B223" s="7" t="s">
        <v>356</v>
      </c>
      <c r="C223" s="8">
        <f>C224+C225+C226+C227</f>
        <v>0</v>
      </c>
      <c r="D223" s="8">
        <f t="shared" ref="D223:H223" si="94">D224+D225+D226+D227</f>
        <v>0</v>
      </c>
      <c r="E223" s="8">
        <f t="shared" si="94"/>
        <v>7500000</v>
      </c>
      <c r="F223" s="8">
        <f t="shared" si="94"/>
        <v>500000</v>
      </c>
      <c r="G223" s="8">
        <f t="shared" si="94"/>
        <v>138335530</v>
      </c>
      <c r="H223" s="8">
        <f t="shared" si="94"/>
        <v>57117223.899999999</v>
      </c>
      <c r="I223" s="8">
        <f t="shared" si="92"/>
        <v>145835530</v>
      </c>
      <c r="J223" s="9">
        <f t="shared" si="93"/>
        <v>57617223.899999999</v>
      </c>
    </row>
    <row r="224" spans="1:10" outlineLevel="1">
      <c r="A224" s="10" t="s">
        <v>357</v>
      </c>
      <c r="B224" s="11" t="s">
        <v>358</v>
      </c>
      <c r="C224" s="12">
        <v>0</v>
      </c>
      <c r="D224" s="12">
        <v>0</v>
      </c>
      <c r="E224" s="12">
        <v>0</v>
      </c>
      <c r="F224" s="12">
        <v>0</v>
      </c>
      <c r="G224" s="12">
        <v>54232495</v>
      </c>
      <c r="H224" s="12">
        <v>22788888.52</v>
      </c>
      <c r="I224" s="26">
        <f t="shared" si="92"/>
        <v>54232495</v>
      </c>
      <c r="J224" s="27">
        <f t="shared" si="93"/>
        <v>22788888.52</v>
      </c>
    </row>
    <row r="225" spans="1:10" outlineLevel="1">
      <c r="A225" s="10" t="s">
        <v>173</v>
      </c>
      <c r="B225" s="11" t="s">
        <v>359</v>
      </c>
      <c r="C225" s="12">
        <v>0</v>
      </c>
      <c r="D225" s="12">
        <v>0</v>
      </c>
      <c r="E225" s="12">
        <v>0</v>
      </c>
      <c r="F225" s="12">
        <v>0</v>
      </c>
      <c r="G225" s="12">
        <v>82556805</v>
      </c>
      <c r="H225" s="12">
        <v>32785105.379999999</v>
      </c>
      <c r="I225" s="26">
        <f t="shared" si="92"/>
        <v>82556805</v>
      </c>
      <c r="J225" s="27">
        <f t="shared" si="93"/>
        <v>32785105.379999999</v>
      </c>
    </row>
    <row r="226" spans="1:10" ht="25.5" outlineLevel="1">
      <c r="A226" s="10" t="s">
        <v>360</v>
      </c>
      <c r="B226" s="11" t="s">
        <v>361</v>
      </c>
      <c r="C226" s="12">
        <v>0</v>
      </c>
      <c r="D226" s="12">
        <v>0</v>
      </c>
      <c r="E226" s="12">
        <v>7500000</v>
      </c>
      <c r="F226" s="12">
        <v>500000</v>
      </c>
      <c r="G226" s="12">
        <v>0</v>
      </c>
      <c r="H226" s="12">
        <v>0</v>
      </c>
      <c r="I226" s="26">
        <f t="shared" si="92"/>
        <v>7500000</v>
      </c>
      <c r="J226" s="27">
        <f t="shared" si="93"/>
        <v>500000</v>
      </c>
    </row>
    <row r="227" spans="1:10" ht="25.5" outlineLevel="1">
      <c r="A227" s="10" t="s">
        <v>329</v>
      </c>
      <c r="B227" s="11" t="s">
        <v>362</v>
      </c>
      <c r="C227" s="12">
        <v>0</v>
      </c>
      <c r="D227" s="12">
        <v>0</v>
      </c>
      <c r="E227" s="12">
        <v>0</v>
      </c>
      <c r="F227" s="12">
        <v>0</v>
      </c>
      <c r="G227" s="12">
        <v>1546230</v>
      </c>
      <c r="H227" s="12">
        <v>1543230</v>
      </c>
      <c r="I227" s="26">
        <f t="shared" si="92"/>
        <v>1546230</v>
      </c>
      <c r="J227" s="27">
        <f t="shared" si="93"/>
        <v>1543230</v>
      </c>
    </row>
    <row r="228" spans="1:10" ht="30" outlineLevel="1">
      <c r="A228" s="3" t="s">
        <v>454</v>
      </c>
      <c r="B228" s="4" t="s">
        <v>450</v>
      </c>
      <c r="C228" s="5">
        <f>C229</f>
        <v>0</v>
      </c>
      <c r="D228" s="5">
        <f t="shared" ref="D228:H228" si="95">D229</f>
        <v>0</v>
      </c>
      <c r="E228" s="5">
        <f t="shared" si="95"/>
        <v>0</v>
      </c>
      <c r="F228" s="5">
        <f t="shared" si="95"/>
        <v>0</v>
      </c>
      <c r="G228" s="5">
        <f t="shared" si="95"/>
        <v>2300000</v>
      </c>
      <c r="H228" s="5">
        <f t="shared" si="95"/>
        <v>0</v>
      </c>
      <c r="I228" s="5">
        <f>C228+E228+G228</f>
        <v>2300000</v>
      </c>
      <c r="J228" s="5">
        <f>D228+F228+H228</f>
        <v>0</v>
      </c>
    </row>
    <row r="229" spans="1:10" ht="63.75" outlineLevel="1">
      <c r="A229" s="6" t="s">
        <v>455</v>
      </c>
      <c r="B229" s="7" t="s">
        <v>451</v>
      </c>
      <c r="C229" s="8">
        <f>C230+C231</f>
        <v>0</v>
      </c>
      <c r="D229" s="8">
        <f t="shared" ref="D229:H229" si="96">D230+D231</f>
        <v>0</v>
      </c>
      <c r="E229" s="8">
        <f t="shared" si="96"/>
        <v>0</v>
      </c>
      <c r="F229" s="8">
        <f t="shared" si="96"/>
        <v>0</v>
      </c>
      <c r="G229" s="8">
        <f t="shared" si="96"/>
        <v>2300000</v>
      </c>
      <c r="H229" s="8">
        <f t="shared" si="96"/>
        <v>0</v>
      </c>
      <c r="I229" s="24">
        <f>C229+E229+G229</f>
        <v>2300000</v>
      </c>
      <c r="J229" s="25">
        <f>D229+F229+H229</f>
        <v>0</v>
      </c>
    </row>
    <row r="230" spans="1:10" ht="38.25" outlineLevel="1">
      <c r="A230" s="10" t="s">
        <v>456</v>
      </c>
      <c r="B230" s="11" t="s">
        <v>452</v>
      </c>
      <c r="C230" s="12">
        <v>0</v>
      </c>
      <c r="D230" s="12">
        <v>0</v>
      </c>
      <c r="E230" s="12">
        <v>0</v>
      </c>
      <c r="F230" s="12">
        <v>0</v>
      </c>
      <c r="G230" s="12">
        <v>1500000</v>
      </c>
      <c r="H230" s="12">
        <v>0</v>
      </c>
      <c r="I230" s="26">
        <f t="shared" ref="I230:I231" si="97">C230+E230+G230</f>
        <v>1500000</v>
      </c>
      <c r="J230" s="27">
        <f t="shared" ref="J230:J231" si="98">D230+F230+H230</f>
        <v>0</v>
      </c>
    </row>
    <row r="231" spans="1:10" ht="25.5" outlineLevel="1">
      <c r="A231" s="10" t="s">
        <v>457</v>
      </c>
      <c r="B231" s="11" t="s">
        <v>453</v>
      </c>
      <c r="C231" s="12">
        <v>0</v>
      </c>
      <c r="D231" s="12">
        <v>0</v>
      </c>
      <c r="E231" s="12">
        <v>0</v>
      </c>
      <c r="F231" s="12">
        <v>0</v>
      </c>
      <c r="G231" s="12">
        <v>800000</v>
      </c>
      <c r="H231" s="12">
        <v>0</v>
      </c>
      <c r="I231" s="26">
        <f t="shared" si="97"/>
        <v>800000</v>
      </c>
      <c r="J231" s="27">
        <f t="shared" si="98"/>
        <v>0</v>
      </c>
    </row>
    <row r="232" spans="1:10">
      <c r="A232" s="14" t="s">
        <v>363</v>
      </c>
      <c r="B232" s="15"/>
      <c r="C232" s="16">
        <f t="shared" ref="C232:J232" si="99">C7+C18+C29+C47+C56+C64+C70+C77+C90+C110+C118+C124+C160+C178+C186+C202+C214+C198+C228</f>
        <v>95955931.909999996</v>
      </c>
      <c r="D232" s="16">
        <f t="shared" si="99"/>
        <v>50526138.689999998</v>
      </c>
      <c r="E232" s="16">
        <f t="shared" si="99"/>
        <v>1110345122.8199999</v>
      </c>
      <c r="F232" s="16">
        <f t="shared" si="99"/>
        <v>479685031.24000001</v>
      </c>
      <c r="G232" s="16">
        <f t="shared" si="99"/>
        <v>665601177.81000006</v>
      </c>
      <c r="H232" s="16">
        <f t="shared" si="99"/>
        <v>234629519.05000001</v>
      </c>
      <c r="I232" s="16">
        <f t="shared" si="99"/>
        <v>1871902232.54</v>
      </c>
      <c r="J232" s="16">
        <f t="shared" si="99"/>
        <v>764840688.97999978</v>
      </c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</sheetData>
  <autoFilter ref="A6:J232"/>
  <sortState ref="A19:J20">
    <sortCondition ref="B19:B20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64" fitToHeight="9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Алена Синяева-05</cp:lastModifiedBy>
  <cp:lastPrinted>2025-07-16T12:07:56Z</cp:lastPrinted>
  <dcterms:created xsi:type="dcterms:W3CDTF">2025-05-05T12:17:23Z</dcterms:created>
  <dcterms:modified xsi:type="dcterms:W3CDTF">2025-07-16T13:25:01Z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