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defaultThemeVersion="124226"/>
  <bookViews>
    <workbookView xWindow="0" yWindow="-30" windowWidth="15315" windowHeight="11865" tabRatio="837"/>
  </bookViews>
  <sheets>
    <sheet name="Технологическая модернизация" sheetId="39" r:id="rId1"/>
    <sheet name="Развитие ветеринарии" sheetId="42" r:id="rId2"/>
    <sheet name="Мелиорац" sheetId="11" r:id="rId3"/>
    <sheet name="Развитие АПК" sheetId="23" r:id="rId4"/>
    <sheet name="Обеспечение общих условий " sheetId="26" r:id="rId5"/>
    <sheet name="Стимулирование инвестиций" sheetId="24" r:id="rId6"/>
    <sheet name="Экспорт" sheetId="41" r:id="rId7"/>
    <sheet name="Малые Формы Хозяйствования" sheetId="40" r:id="rId8"/>
  </sheets>
  <definedNames>
    <definedName name="_xlnm.Print_Area" localSheetId="7">'Малые Формы Хозяйствования'!$A$1:$O$57</definedName>
    <definedName name="_xlnm.Print_Area" localSheetId="2">Мелиорац!$A$1:$O$54</definedName>
    <definedName name="_xlnm.Print_Area" localSheetId="4">'Обеспечение общих условий '!$A$1:$O$118</definedName>
    <definedName name="_xlnm.Print_Area" localSheetId="3">'Развитие АПК'!$A$1:$O$328</definedName>
    <definedName name="_xlnm.Print_Area" localSheetId="1">'Развитие ветеринарии'!$A$1:$O$128</definedName>
    <definedName name="_xlnm.Print_Area" localSheetId="5">'Стимулирование инвестиций'!$A$1:$O$36</definedName>
    <definedName name="_xlnm.Print_Area" localSheetId="0">'Технологическая модернизация'!$A$1:$O$33</definedName>
    <definedName name="_xlnm.Print_Area" localSheetId="6">Экспорт!$A$1:$O$37</definedName>
  </definedNames>
  <calcPr calcId="145621"/>
</workbook>
</file>

<file path=xl/calcChain.xml><?xml version="1.0" encoding="utf-8"?>
<calcChain xmlns="http://schemas.openxmlformats.org/spreadsheetml/2006/main">
  <c r="N205" i="23" l="1"/>
  <c r="O6" i="11"/>
  <c r="O7" i="11"/>
  <c r="O8" i="11"/>
  <c r="K8" i="11"/>
  <c r="L8" i="11"/>
  <c r="M8" i="11"/>
  <c r="N8" i="11"/>
  <c r="K7" i="11"/>
  <c r="L7" i="11"/>
  <c r="M7" i="11"/>
  <c r="K6" i="11"/>
  <c r="L6" i="11"/>
  <c r="M6" i="11"/>
  <c r="N7" i="11" l="1"/>
  <c r="N6" i="11"/>
  <c r="K6" i="42" l="1"/>
  <c r="L8" i="42"/>
  <c r="L6" i="42" s="1"/>
  <c r="M8" i="42"/>
  <c r="M6" i="42" s="1"/>
  <c r="O8" i="42"/>
  <c r="O6" i="42" s="1"/>
  <c r="P8" i="42"/>
  <c r="J9" i="42"/>
  <c r="L9" i="42"/>
  <c r="M9" i="42"/>
  <c r="N9" i="42"/>
  <c r="O9" i="42"/>
  <c r="J10" i="42"/>
  <c r="K10" i="42"/>
  <c r="L10" i="42"/>
  <c r="M10" i="42"/>
  <c r="N10" i="42"/>
  <c r="O10" i="42"/>
  <c r="J16" i="42"/>
  <c r="K16" i="42"/>
  <c r="L16" i="42"/>
  <c r="M16" i="42"/>
  <c r="N16" i="42"/>
  <c r="O16" i="42"/>
  <c r="J20" i="42"/>
  <c r="K20" i="42"/>
  <c r="L20" i="42"/>
  <c r="M20" i="42"/>
  <c r="N20" i="42"/>
  <c r="O20" i="42"/>
  <c r="J24" i="42"/>
  <c r="K24" i="42"/>
  <c r="L24" i="42"/>
  <c r="M24" i="42"/>
  <c r="N24" i="42"/>
  <c r="O24" i="42"/>
  <c r="J28" i="42"/>
  <c r="K28" i="42"/>
  <c r="L28" i="42"/>
  <c r="M28" i="42"/>
  <c r="N28" i="42"/>
  <c r="O28" i="42"/>
  <c r="K32" i="42"/>
  <c r="L32" i="42"/>
  <c r="M32" i="42"/>
  <c r="N32" i="42"/>
  <c r="O32" i="42"/>
  <c r="J34" i="42"/>
  <c r="J8" i="42" s="1"/>
  <c r="J6" i="42" s="1"/>
  <c r="N34" i="42"/>
  <c r="J35" i="42"/>
  <c r="J32" i="42" s="1"/>
  <c r="J39" i="42"/>
  <c r="K39" i="42"/>
  <c r="L39" i="42"/>
  <c r="M39" i="42"/>
  <c r="N39" i="42"/>
  <c r="O39" i="42"/>
  <c r="J43" i="42"/>
  <c r="K43" i="42"/>
  <c r="L43" i="42"/>
  <c r="M43" i="42"/>
  <c r="N43" i="42"/>
  <c r="O43" i="42"/>
  <c r="J47" i="42"/>
  <c r="K47" i="42"/>
  <c r="L47" i="42"/>
  <c r="M47" i="42"/>
  <c r="N47" i="42"/>
  <c r="O47" i="42"/>
  <c r="J51" i="42"/>
  <c r="K51" i="42"/>
  <c r="L51" i="42"/>
  <c r="M51" i="42"/>
  <c r="N51" i="42"/>
  <c r="O51" i="42"/>
  <c r="J55" i="42"/>
  <c r="K55" i="42"/>
  <c r="L55" i="42"/>
  <c r="M55" i="42"/>
  <c r="N55" i="42"/>
  <c r="O55" i="42"/>
  <c r="J59" i="42"/>
  <c r="K59" i="42"/>
  <c r="L59" i="42"/>
  <c r="M59" i="42"/>
  <c r="N59" i="42"/>
  <c r="O59" i="42"/>
  <c r="J63" i="42"/>
  <c r="K63" i="42"/>
  <c r="L63" i="42"/>
  <c r="M63" i="42"/>
  <c r="N63" i="42"/>
  <c r="O63" i="42"/>
  <c r="K67" i="42"/>
  <c r="L67" i="42"/>
  <c r="M67" i="42"/>
  <c r="N67" i="42"/>
  <c r="O67" i="42"/>
  <c r="K71" i="42"/>
  <c r="L71" i="42"/>
  <c r="M71" i="42"/>
  <c r="N71" i="42"/>
  <c r="O71" i="42"/>
  <c r="J75" i="42"/>
  <c r="M75" i="42"/>
  <c r="N75" i="42"/>
  <c r="J77" i="42"/>
  <c r="K77" i="42"/>
  <c r="K75" i="42" s="1"/>
  <c r="L77" i="42"/>
  <c r="L75" i="42" s="1"/>
  <c r="M77" i="42"/>
  <c r="N77" i="42"/>
  <c r="O77" i="42"/>
  <c r="O75" i="42" s="1"/>
  <c r="J80" i="42"/>
  <c r="K80" i="42"/>
  <c r="L80" i="42"/>
  <c r="M80" i="42"/>
  <c r="N80" i="42"/>
  <c r="O80" i="42"/>
  <c r="J84" i="42"/>
  <c r="K84" i="42"/>
  <c r="L84" i="42"/>
  <c r="M84" i="42"/>
  <c r="N84" i="42"/>
  <c r="O84" i="42"/>
  <c r="J88" i="42"/>
  <c r="K88" i="42"/>
  <c r="L88" i="42"/>
  <c r="M88" i="42"/>
  <c r="O88" i="42"/>
  <c r="J93" i="42"/>
  <c r="K93" i="42"/>
  <c r="L93" i="42"/>
  <c r="M93" i="42"/>
  <c r="N93" i="42"/>
  <c r="O93" i="42"/>
  <c r="J97" i="42"/>
  <c r="K97" i="42"/>
  <c r="L97" i="42"/>
  <c r="M97" i="42"/>
  <c r="N97" i="42"/>
  <c r="O97" i="42"/>
  <c r="J101" i="42"/>
  <c r="K101" i="42"/>
  <c r="L101" i="42"/>
  <c r="M101" i="42"/>
  <c r="N101" i="42"/>
  <c r="O101" i="42"/>
  <c r="K105" i="42"/>
  <c r="L105" i="42"/>
  <c r="M105" i="42"/>
  <c r="N105" i="42"/>
  <c r="O105" i="42"/>
  <c r="K109" i="42"/>
  <c r="L109" i="42"/>
  <c r="M109" i="42"/>
  <c r="N109" i="42"/>
  <c r="O109" i="42"/>
  <c r="K113" i="42"/>
  <c r="L113" i="42"/>
  <c r="M113" i="42"/>
  <c r="N113" i="42"/>
  <c r="O113" i="42"/>
  <c r="J117" i="42"/>
  <c r="K117" i="42"/>
  <c r="L117" i="42"/>
  <c r="M117" i="42"/>
  <c r="N117" i="42"/>
  <c r="O117" i="42"/>
  <c r="O121" i="42"/>
  <c r="M125" i="42"/>
  <c r="N125" i="42"/>
  <c r="N90" i="42" s="1"/>
  <c r="O125" i="42"/>
  <c r="N88" i="42" l="1"/>
  <c r="N8" i="42"/>
  <c r="N6" i="42"/>
  <c r="N226" i="23"/>
  <c r="N225" i="23"/>
  <c r="N321" i="23"/>
  <c r="N308" i="23"/>
  <c r="N307" i="23"/>
  <c r="N295" i="23"/>
  <c r="N294" i="23"/>
  <c r="N277" i="23"/>
  <c r="N276" i="23"/>
  <c r="N268" i="23"/>
  <c r="N267" i="23"/>
  <c r="N259" i="23"/>
  <c r="N258" i="23"/>
  <c r="N241" i="23"/>
  <c r="N240" i="23"/>
  <c r="N7" i="23" l="1"/>
  <c r="N152" i="23"/>
  <c r="N153" i="23"/>
  <c r="N151" i="23"/>
  <c r="N140" i="23"/>
  <c r="N129" i="23" s="1"/>
  <c r="N139" i="23"/>
  <c r="N128" i="23"/>
  <c r="N105" i="23"/>
  <c r="N104" i="23"/>
  <c r="N8" i="23" s="1"/>
  <c r="N103" i="23"/>
  <c r="N50" i="40"/>
  <c r="N51" i="40"/>
  <c r="N20" i="41"/>
  <c r="N19" i="41"/>
  <c r="N6" i="41" s="1"/>
  <c r="N25" i="24"/>
  <c r="N24" i="24"/>
  <c r="N11" i="24"/>
  <c r="N10" i="24"/>
  <c r="N85" i="26"/>
  <c r="N7" i="26" s="1"/>
  <c r="N84" i="26"/>
  <c r="N6" i="26" s="1"/>
  <c r="N27" i="26"/>
  <c r="N12" i="26"/>
  <c r="N11" i="26"/>
  <c r="N10" i="26"/>
  <c r="N47" i="11"/>
  <c r="N46" i="11"/>
  <c r="N11" i="11"/>
  <c r="N10" i="11"/>
  <c r="N12" i="39"/>
  <c r="N6" i="24" l="1"/>
  <c r="N7" i="24"/>
  <c r="N28" i="39" l="1"/>
  <c r="O28" i="39"/>
  <c r="N13" i="39"/>
  <c r="L15" i="11" l="1"/>
  <c r="M8" i="40" l="1"/>
  <c r="N8" i="40"/>
  <c r="O8" i="40"/>
  <c r="M7" i="40"/>
  <c r="O7" i="40"/>
  <c r="M6" i="40"/>
  <c r="O6" i="40"/>
  <c r="L45" i="40"/>
  <c r="M45" i="40"/>
  <c r="N45" i="40"/>
  <c r="O45" i="40"/>
  <c r="M34" i="41"/>
  <c r="N34" i="41"/>
  <c r="O34" i="41"/>
  <c r="K33" i="24"/>
  <c r="L33" i="24"/>
  <c r="M33" i="24"/>
  <c r="N33" i="24"/>
  <c r="O33" i="24"/>
  <c r="M101" i="26"/>
  <c r="N101" i="26"/>
  <c r="O101" i="26"/>
  <c r="K97" i="26"/>
  <c r="L97" i="26"/>
  <c r="M97" i="26"/>
  <c r="N97" i="26"/>
  <c r="O97" i="26"/>
  <c r="K88" i="26"/>
  <c r="L88" i="26"/>
  <c r="M88" i="26"/>
  <c r="N88" i="26"/>
  <c r="O88" i="26"/>
  <c r="M66" i="26"/>
  <c r="N66" i="26"/>
  <c r="O66" i="26"/>
  <c r="K46" i="26"/>
  <c r="L46" i="26"/>
  <c r="M46" i="26"/>
  <c r="N46" i="26"/>
  <c r="O46" i="26"/>
  <c r="J46" i="26"/>
  <c r="K30" i="26"/>
  <c r="L30" i="26"/>
  <c r="M30" i="26"/>
  <c r="N30" i="26"/>
  <c r="O30" i="26"/>
  <c r="K25" i="26"/>
  <c r="L25" i="26"/>
  <c r="M25" i="26"/>
  <c r="N25" i="26"/>
  <c r="O25" i="26"/>
  <c r="K17" i="26"/>
  <c r="L17" i="26"/>
  <c r="M17" i="26"/>
  <c r="N17" i="26"/>
  <c r="O17" i="26"/>
  <c r="K9" i="26"/>
  <c r="L9" i="26"/>
  <c r="M9" i="26"/>
  <c r="N9" i="26"/>
  <c r="O9" i="26"/>
  <c r="N51" i="11"/>
  <c r="O51" i="11"/>
  <c r="N45" i="11"/>
  <c r="O45" i="11"/>
  <c r="M27" i="11"/>
  <c r="N27" i="11"/>
  <c r="O27" i="11"/>
  <c r="N9" i="39"/>
  <c r="N315" i="23"/>
  <c r="O315" i="23"/>
  <c r="M315" i="23"/>
  <c r="O289" i="23"/>
  <c r="M289" i="23"/>
  <c r="N289" i="23"/>
  <c r="M262" i="23"/>
  <c r="N262" i="23"/>
  <c r="O262" i="23"/>
  <c r="K253" i="23"/>
  <c r="L253" i="23"/>
  <c r="M253" i="23"/>
  <c r="N253" i="23"/>
  <c r="O253" i="23"/>
  <c r="K248" i="23"/>
  <c r="L248" i="23"/>
  <c r="M248" i="23"/>
  <c r="N248" i="23"/>
  <c r="O248" i="23"/>
  <c r="M231" i="23"/>
  <c r="N231" i="23"/>
  <c r="O231" i="23"/>
  <c r="M220" i="23"/>
  <c r="N220" i="23"/>
  <c r="O220" i="23"/>
  <c r="M150" i="23"/>
  <c r="N150" i="23"/>
  <c r="O150" i="23"/>
  <c r="O146" i="23"/>
  <c r="M146" i="23"/>
  <c r="N146" i="23"/>
  <c r="L127" i="23"/>
  <c r="M127" i="23"/>
  <c r="N127" i="23"/>
  <c r="O127" i="23"/>
  <c r="K127" i="23"/>
  <c r="M28" i="23"/>
  <c r="K7" i="40"/>
  <c r="K8" i="40"/>
  <c r="K6" i="40"/>
  <c r="L6" i="40"/>
  <c r="L8" i="40"/>
  <c r="L7" i="40"/>
  <c r="L54" i="40"/>
  <c r="M54" i="40"/>
  <c r="N54" i="40"/>
  <c r="O54" i="40"/>
  <c r="K54" i="40"/>
  <c r="M49" i="40"/>
  <c r="N49" i="40"/>
  <c r="O49" i="40"/>
  <c r="L49" i="40"/>
  <c r="K49" i="40"/>
  <c r="K31" i="40"/>
  <c r="K32" i="40"/>
  <c r="K33" i="40"/>
  <c r="L34" i="41"/>
  <c r="K34" i="41"/>
  <c r="L5" i="24"/>
  <c r="L115" i="26"/>
  <c r="M115" i="26"/>
  <c r="N115" i="26"/>
  <c r="O115" i="26"/>
  <c r="K115" i="26"/>
  <c r="L110" i="26"/>
  <c r="M110" i="26"/>
  <c r="N110" i="26"/>
  <c r="O110" i="26"/>
  <c r="K110" i="26"/>
  <c r="M106" i="26"/>
  <c r="N106" i="26"/>
  <c r="O106" i="26"/>
  <c r="L106" i="26"/>
  <c r="K106" i="26"/>
  <c r="L101" i="26"/>
  <c r="K101" i="26"/>
  <c r="L92" i="26"/>
  <c r="M92" i="26"/>
  <c r="N92" i="26"/>
  <c r="O92" i="26"/>
  <c r="K92" i="26"/>
  <c r="M75" i="26"/>
  <c r="N75" i="26"/>
  <c r="O75" i="26"/>
  <c r="M79" i="26"/>
  <c r="N79" i="26"/>
  <c r="O79" i="26"/>
  <c r="L83" i="26"/>
  <c r="M83" i="26"/>
  <c r="N83" i="26"/>
  <c r="O83" i="26"/>
  <c r="K83" i="26"/>
  <c r="L79" i="26"/>
  <c r="K79" i="26"/>
  <c r="L75" i="26"/>
  <c r="K75" i="26"/>
  <c r="M70" i="26"/>
  <c r="N70" i="26"/>
  <c r="O70" i="26"/>
  <c r="L70" i="26"/>
  <c r="K70" i="26"/>
  <c r="L66" i="26"/>
  <c r="K66" i="26"/>
  <c r="L50" i="26"/>
  <c r="M50" i="26"/>
  <c r="N50" i="26"/>
  <c r="O50" i="26"/>
  <c r="K50" i="26"/>
  <c r="M34" i="26"/>
  <c r="N34" i="26"/>
  <c r="O34" i="26"/>
  <c r="L34" i="26"/>
  <c r="K34" i="26"/>
  <c r="L5" i="26"/>
  <c r="M5" i="26"/>
  <c r="N5" i="26"/>
  <c r="O5" i="26"/>
  <c r="K5" i="26"/>
  <c r="L325" i="23"/>
  <c r="M325" i="23"/>
  <c r="N325" i="23"/>
  <c r="O325" i="23"/>
  <c r="K325" i="23"/>
  <c r="L319" i="23"/>
  <c r="M319" i="23"/>
  <c r="N319" i="23"/>
  <c r="O319" i="23"/>
  <c r="K319" i="23"/>
  <c r="L311" i="23"/>
  <c r="M311" i="23"/>
  <c r="N311" i="23"/>
  <c r="O311" i="23"/>
  <c r="K311" i="23"/>
  <c r="L306" i="23"/>
  <c r="M306" i="23"/>
  <c r="N306" i="23"/>
  <c r="O306" i="23"/>
  <c r="K306" i="23"/>
  <c r="L302" i="23"/>
  <c r="M302" i="23"/>
  <c r="N302" i="23"/>
  <c r="O302" i="23"/>
  <c r="K302" i="23"/>
  <c r="L293" i="23"/>
  <c r="M293" i="23"/>
  <c r="N293" i="23"/>
  <c r="O293" i="23"/>
  <c r="K293" i="23"/>
  <c r="L289" i="23"/>
  <c r="K289" i="23"/>
  <c r="L284" i="23"/>
  <c r="M284" i="23"/>
  <c r="N284" i="23"/>
  <c r="O284" i="23"/>
  <c r="K284" i="23"/>
  <c r="L280" i="23"/>
  <c r="M280" i="23"/>
  <c r="N280" i="23"/>
  <c r="O280" i="23"/>
  <c r="K280" i="23"/>
  <c r="L275" i="23"/>
  <c r="M275" i="23"/>
  <c r="N275" i="23"/>
  <c r="O275" i="23"/>
  <c r="K275" i="23"/>
  <c r="L271" i="23"/>
  <c r="M271" i="23"/>
  <c r="N271" i="23"/>
  <c r="O271" i="23"/>
  <c r="K271" i="23"/>
  <c r="L266" i="23"/>
  <c r="M266" i="23"/>
  <c r="N266" i="23"/>
  <c r="O266" i="23"/>
  <c r="K266" i="23"/>
  <c r="L262" i="23"/>
  <c r="K262" i="23"/>
  <c r="L257" i="23"/>
  <c r="M257" i="23"/>
  <c r="N257" i="23"/>
  <c r="O257" i="23"/>
  <c r="K257" i="23"/>
  <c r="L235" i="23"/>
  <c r="M235" i="23"/>
  <c r="N235" i="23"/>
  <c r="O235" i="23"/>
  <c r="K235" i="23"/>
  <c r="L231" i="23"/>
  <c r="K231" i="23"/>
  <c r="L220" i="23"/>
  <c r="K220" i="23"/>
  <c r="L203" i="23"/>
  <c r="M203" i="23"/>
  <c r="N203" i="23"/>
  <c r="O203" i="23"/>
  <c r="K203" i="23"/>
  <c r="L146" i="23"/>
  <c r="K146" i="23"/>
  <c r="L123" i="23"/>
  <c r="M123" i="23"/>
  <c r="N123" i="23"/>
  <c r="O123" i="23"/>
  <c r="K123" i="23"/>
  <c r="L47" i="23"/>
  <c r="M47" i="23"/>
  <c r="N47" i="23"/>
  <c r="O47" i="23"/>
  <c r="K47" i="23"/>
  <c r="L28" i="23"/>
  <c r="N28" i="23"/>
  <c r="O28" i="23"/>
  <c r="K28" i="23"/>
  <c r="L51" i="11"/>
  <c r="M51" i="11"/>
  <c r="K51" i="11"/>
  <c r="L48" i="11"/>
  <c r="L47" i="11"/>
  <c r="L46" i="11"/>
  <c r="K47" i="11"/>
  <c r="K48" i="11"/>
  <c r="K46" i="11"/>
  <c r="L45" i="11"/>
  <c r="L27" i="11"/>
  <c r="K27" i="11"/>
  <c r="M28" i="39"/>
  <c r="L10" i="39"/>
  <c r="M10" i="39"/>
  <c r="N10" i="39"/>
  <c r="O10" i="39"/>
  <c r="L9" i="39"/>
  <c r="M9" i="39"/>
  <c r="O9" i="39"/>
  <c r="L8" i="39"/>
  <c r="M8" i="39"/>
  <c r="N8" i="39"/>
  <c r="N7" i="39" s="1"/>
  <c r="O8" i="39"/>
  <c r="K9" i="39"/>
  <c r="K10" i="39"/>
  <c r="K8" i="39"/>
  <c r="K7" i="39" s="1"/>
  <c r="L28" i="39"/>
  <c r="L24" i="39"/>
  <c r="L11" i="39"/>
  <c r="K28" i="39"/>
  <c r="K24" i="39"/>
  <c r="K11" i="39"/>
  <c r="L7" i="39"/>
  <c r="O7" i="39"/>
  <c r="K45" i="11" l="1"/>
  <c r="M45" i="11"/>
  <c r="M7" i="39"/>
  <c r="J45" i="40"/>
  <c r="J9" i="40"/>
  <c r="J33" i="24"/>
  <c r="K23" i="24"/>
  <c r="L23" i="24"/>
  <c r="M23" i="24"/>
  <c r="N23" i="24"/>
  <c r="O23" i="24"/>
  <c r="J23" i="24"/>
  <c r="K5" i="24"/>
  <c r="M5" i="24"/>
  <c r="N5" i="24"/>
  <c r="O5" i="24"/>
  <c r="K9" i="24"/>
  <c r="L9" i="24"/>
  <c r="M9" i="24"/>
  <c r="N9" i="24"/>
  <c r="O9" i="24"/>
  <c r="K15" i="24"/>
  <c r="L15" i="24"/>
  <c r="M15" i="24"/>
  <c r="N15" i="24"/>
  <c r="O15" i="24"/>
  <c r="J15" i="24"/>
  <c r="J9" i="24"/>
  <c r="J5" i="24"/>
  <c r="J97" i="26"/>
  <c r="J92" i="26"/>
  <c r="J88" i="26"/>
  <c r="J83" i="26"/>
  <c r="J79" i="26"/>
  <c r="J75" i="26"/>
  <c r="J70" i="26"/>
  <c r="J54" i="26"/>
  <c r="J50" i="26"/>
  <c r="J34" i="26"/>
  <c r="J30" i="26"/>
  <c r="J25" i="26"/>
  <c r="J21" i="26"/>
  <c r="J17" i="26"/>
  <c r="J9" i="26"/>
  <c r="J5" i="26"/>
  <c r="J311" i="23" l="1"/>
  <c r="J306" i="23"/>
  <c r="J262" i="23"/>
  <c r="J257" i="23"/>
  <c r="J253" i="23"/>
  <c r="J248" i="23"/>
  <c r="K244" i="23"/>
  <c r="L244" i="23"/>
  <c r="M244" i="23"/>
  <c r="N244" i="23"/>
  <c r="O244" i="23"/>
  <c r="J244" i="23"/>
  <c r="K239" i="23"/>
  <c r="L239" i="23"/>
  <c r="M239" i="23"/>
  <c r="N239" i="23"/>
  <c r="O239" i="23"/>
  <c r="J239" i="23"/>
  <c r="J235" i="23"/>
  <c r="J231" i="23"/>
  <c r="K224" i="23"/>
  <c r="L224" i="23"/>
  <c r="M224" i="23"/>
  <c r="O224" i="23"/>
  <c r="J224" i="23"/>
  <c r="K216" i="23"/>
  <c r="L216" i="23"/>
  <c r="M216" i="23"/>
  <c r="N216" i="23"/>
  <c r="O216" i="23"/>
  <c r="J216" i="23"/>
  <c r="K212" i="23"/>
  <c r="L212" i="23"/>
  <c r="M212" i="23"/>
  <c r="N212" i="23"/>
  <c r="O212" i="23"/>
  <c r="J212" i="23"/>
  <c r="J203" i="23"/>
  <c r="K182" i="23"/>
  <c r="L182" i="23"/>
  <c r="M182" i="23"/>
  <c r="N182" i="23"/>
  <c r="O182" i="23"/>
  <c r="J182" i="23"/>
  <c r="K178" i="23"/>
  <c r="L178" i="23"/>
  <c r="M178" i="23"/>
  <c r="N178" i="23"/>
  <c r="O178" i="23"/>
  <c r="J178" i="23"/>
  <c r="J170" i="23"/>
  <c r="K150" i="23"/>
  <c r="L150" i="23"/>
  <c r="J150" i="23"/>
  <c r="K138" i="23"/>
  <c r="L138" i="23"/>
  <c r="M138" i="23"/>
  <c r="N138" i="23"/>
  <c r="O138" i="23"/>
  <c r="K142" i="23"/>
  <c r="L142" i="23"/>
  <c r="M142" i="23"/>
  <c r="N142" i="23"/>
  <c r="O142" i="23"/>
  <c r="J142" i="23"/>
  <c r="J138" i="23"/>
  <c r="J127" i="23"/>
  <c r="K115" i="23"/>
  <c r="L115" i="23"/>
  <c r="M115" i="23"/>
  <c r="N115" i="23"/>
  <c r="O115" i="23"/>
  <c r="J115" i="23"/>
  <c r="K102" i="23"/>
  <c r="L102" i="23"/>
  <c r="M102" i="23"/>
  <c r="N102" i="23"/>
  <c r="O102" i="23"/>
  <c r="J102" i="23"/>
  <c r="K39" i="23"/>
  <c r="L39" i="23"/>
  <c r="M39" i="23"/>
  <c r="N39" i="23"/>
  <c r="O39" i="23"/>
  <c r="J39" i="23"/>
  <c r="K32" i="23"/>
  <c r="L32" i="23"/>
  <c r="M32" i="23"/>
  <c r="N32" i="23"/>
  <c r="O32" i="23"/>
  <c r="J32" i="23"/>
  <c r="K20" i="23"/>
  <c r="L20" i="23"/>
  <c r="M20" i="23"/>
  <c r="N20" i="23"/>
  <c r="O20" i="23"/>
  <c r="J20" i="23"/>
  <c r="O16" i="23"/>
  <c r="K16" i="23"/>
  <c r="L16" i="23"/>
  <c r="M16" i="23"/>
  <c r="N16" i="23"/>
  <c r="J16" i="23"/>
  <c r="J6" i="23"/>
  <c r="K6" i="23"/>
  <c r="L6" i="23"/>
  <c r="M6" i="23"/>
  <c r="O6" i="23"/>
  <c r="K10" i="23"/>
  <c r="L10" i="23"/>
  <c r="M10" i="23"/>
  <c r="N10" i="23"/>
  <c r="O10" i="23"/>
  <c r="J10" i="23"/>
  <c r="K34" i="11" l="1"/>
  <c r="L34" i="11"/>
  <c r="M34" i="11"/>
  <c r="N34" i="11"/>
  <c r="O34" i="11"/>
  <c r="K33" i="11"/>
  <c r="L33" i="11"/>
  <c r="M33" i="11"/>
  <c r="N33" i="11"/>
  <c r="O33" i="11"/>
  <c r="K32" i="11"/>
  <c r="L32" i="11"/>
  <c r="M32" i="11"/>
  <c r="N32" i="11"/>
  <c r="N31" i="11" s="1"/>
  <c r="O32" i="11"/>
  <c r="J33" i="11"/>
  <c r="J7" i="11" s="1"/>
  <c r="J34" i="11"/>
  <c r="J32" i="11"/>
  <c r="J6" i="11" s="1"/>
  <c r="K19" i="11"/>
  <c r="L19" i="11"/>
  <c r="M19" i="11"/>
  <c r="N19" i="11"/>
  <c r="O19" i="11"/>
  <c r="J19" i="11"/>
  <c r="K15" i="11"/>
  <c r="M15" i="11"/>
  <c r="N15" i="11"/>
  <c r="O15" i="11"/>
  <c r="J15" i="11"/>
  <c r="N5" i="11"/>
  <c r="K9" i="11"/>
  <c r="L9" i="11"/>
  <c r="M9" i="11"/>
  <c r="N9" i="11"/>
  <c r="O9" i="11"/>
  <c r="J9" i="11"/>
  <c r="L31" i="11" l="1"/>
  <c r="K31" i="11"/>
  <c r="O31" i="11"/>
  <c r="J31" i="11"/>
  <c r="L5" i="11"/>
  <c r="M31" i="11"/>
  <c r="K5" i="11"/>
  <c r="O5" i="11"/>
  <c r="J8" i="11"/>
  <c r="J5" i="11" s="1"/>
  <c r="M5" i="11"/>
  <c r="N11" i="39"/>
  <c r="M11" i="39" l="1"/>
  <c r="N41" i="40" l="1"/>
  <c r="O30" i="41"/>
  <c r="N30" i="41"/>
  <c r="M30" i="41"/>
  <c r="L30" i="41"/>
  <c r="K30" i="41"/>
  <c r="J30" i="41"/>
  <c r="O26" i="41"/>
  <c r="N26" i="41"/>
  <c r="M26" i="41"/>
  <c r="L26" i="41"/>
  <c r="K26" i="41"/>
  <c r="J26" i="41"/>
  <c r="O21" i="41"/>
  <c r="N21" i="41"/>
  <c r="M21" i="41"/>
  <c r="L21" i="41"/>
  <c r="K21" i="41"/>
  <c r="J21" i="41"/>
  <c r="L20" i="41"/>
  <c r="K20" i="41"/>
  <c r="N18" i="41"/>
  <c r="L19" i="41"/>
  <c r="K19" i="41"/>
  <c r="K18" i="41" s="1"/>
  <c r="J18" i="41"/>
  <c r="O18" i="41"/>
  <c r="M18" i="41"/>
  <c r="O14" i="41"/>
  <c r="N14" i="41"/>
  <c r="M14" i="41"/>
  <c r="L14" i="41"/>
  <c r="K14" i="41"/>
  <c r="J14" i="41"/>
  <c r="O12" i="41"/>
  <c r="N12" i="41"/>
  <c r="M12" i="41"/>
  <c r="L12" i="41"/>
  <c r="K12" i="41"/>
  <c r="J12" i="41"/>
  <c r="O11" i="41"/>
  <c r="N7" i="41"/>
  <c r="M9" i="41"/>
  <c r="O10" i="41"/>
  <c r="O6" i="41" s="1"/>
  <c r="N10" i="41"/>
  <c r="N9" i="41" s="1"/>
  <c r="M10" i="41"/>
  <c r="L10" i="41"/>
  <c r="L9" i="41" s="1"/>
  <c r="K10" i="41"/>
  <c r="K9" i="41" s="1"/>
  <c r="J10" i="41"/>
  <c r="J9" i="41"/>
  <c r="O8" i="41"/>
  <c r="N8" i="41"/>
  <c r="M8" i="41"/>
  <c r="L8" i="41"/>
  <c r="K8" i="41"/>
  <c r="K7" i="41"/>
  <c r="M6" i="41"/>
  <c r="J5" i="41"/>
  <c r="K45" i="40"/>
  <c r="O41" i="40"/>
  <c r="M41" i="40"/>
  <c r="L41" i="40"/>
  <c r="K41" i="40"/>
  <c r="J41" i="40"/>
  <c r="O33" i="40"/>
  <c r="N33" i="40"/>
  <c r="M33" i="40"/>
  <c r="L33" i="40"/>
  <c r="O32" i="40"/>
  <c r="N32" i="40"/>
  <c r="N7" i="40" s="1"/>
  <c r="M32" i="40"/>
  <c r="L32" i="40"/>
  <c r="O31" i="40"/>
  <c r="N31" i="40"/>
  <c r="N6" i="40" s="1"/>
  <c r="M31" i="40"/>
  <c r="L31" i="40"/>
  <c r="L30" i="40" s="1"/>
  <c r="J30" i="40"/>
  <c r="O25" i="40"/>
  <c r="N25" i="40"/>
  <c r="M25" i="40"/>
  <c r="L25" i="40"/>
  <c r="K25" i="40"/>
  <c r="J25" i="40"/>
  <c r="J21" i="40"/>
  <c r="N20" i="40"/>
  <c r="N19" i="40" s="1"/>
  <c r="N18" i="40" s="1"/>
  <c r="N17" i="40" s="1"/>
  <c r="M20" i="40"/>
  <c r="M19" i="40" s="1"/>
  <c r="M18" i="40" s="1"/>
  <c r="M17" i="40" s="1"/>
  <c r="L20" i="40"/>
  <c r="L19" i="40" s="1"/>
  <c r="L18" i="40" s="1"/>
  <c r="L17" i="40" s="1"/>
  <c r="O17" i="40"/>
  <c r="K17" i="40"/>
  <c r="J17" i="40"/>
  <c r="J5" i="40"/>
  <c r="O24" i="39"/>
  <c r="N24" i="39"/>
  <c r="M24" i="39"/>
  <c r="J24" i="39"/>
  <c r="J20" i="39"/>
  <c r="J7" i="39"/>
  <c r="O11" i="39"/>
  <c r="N5" i="40" l="1"/>
  <c r="N30" i="40"/>
  <c r="M30" i="40"/>
  <c r="M5" i="40"/>
  <c r="L18" i="41"/>
  <c r="L7" i="41"/>
  <c r="N5" i="41"/>
  <c r="M7" i="41"/>
  <c r="M5" i="41" s="1"/>
  <c r="K6" i="41"/>
  <c r="K5" i="41" s="1"/>
  <c r="O9" i="41"/>
  <c r="L6" i="41"/>
  <c r="L5" i="41" s="1"/>
  <c r="O7" i="41"/>
  <c r="O5" i="41" s="1"/>
  <c r="L5" i="40"/>
  <c r="K5" i="40"/>
  <c r="K30" i="40"/>
  <c r="O30" i="40"/>
  <c r="O5" i="40"/>
  <c r="N224" i="23" l="1"/>
  <c r="N6" i="23" l="1"/>
</calcChain>
</file>

<file path=xl/sharedStrings.xml><?xml version="1.0" encoding="utf-8"?>
<sst xmlns="http://schemas.openxmlformats.org/spreadsheetml/2006/main" count="2277" uniqueCount="526">
  <si>
    <t>Статус</t>
  </si>
  <si>
    <t>Ответственный исполнитель, соисполнители</t>
  </si>
  <si>
    <t>Источники финансирования</t>
  </si>
  <si>
    <t>главный распорядитель бюджетных средств</t>
  </si>
  <si>
    <t>раздел, подраздел</t>
  </si>
  <si>
    <t>целевая статья расходов</t>
  </si>
  <si>
    <t>группа (подгруппа) вида расходов</t>
  </si>
  <si>
    <t>Подпрограмма</t>
  </si>
  <si>
    <t>ответственный исполнитель – Минсельхоз Чувашии</t>
  </si>
  <si>
    <t>всего</t>
  </si>
  <si>
    <t>федеральный бюджет</t>
  </si>
  <si>
    <t>республиканский бюджет Чувашской Республики</t>
  </si>
  <si>
    <t>внебюджетные источники</t>
  </si>
  <si>
    <t>Ведомственная целевая программа Чувашской Республики</t>
  </si>
  <si>
    <t>Создание передвижных пунктов ветеринарно-санитарной экспертизы на базе специального автомобиля</t>
  </si>
  <si>
    <t>Оснащение отдела государственного ветеринарного надзора Госветслужбы Чувашии</t>
  </si>
  <si>
    <t>Код бюджетной классификации</t>
  </si>
  <si>
    <t>х</t>
  </si>
  <si>
    <t xml:space="preserve">Подпрограмма </t>
  </si>
  <si>
    <t>«Развитие ветеринарии в Чувашской Республике»</t>
  </si>
  <si>
    <t>Проведение противоэпизоотических мероприятий</t>
  </si>
  <si>
    <t>Источник финансирования</t>
  </si>
  <si>
    <t>Ц970400000</t>
  </si>
  <si>
    <t>Ц950160640</t>
  </si>
  <si>
    <t>Ц960212690</t>
  </si>
  <si>
    <t>Ц9Б02R0763</t>
  </si>
  <si>
    <t>Ц9Б0250763</t>
  </si>
  <si>
    <t>Приобретение оборудования и материалов, необходимых для предупреждения заноса, распространения и ликвидации АЧС на территории Чувашской Республики</t>
  </si>
  <si>
    <t>«Развитие отраслей агропромышленного комплекса»</t>
  </si>
  <si>
    <t>Ц9И0000000</t>
  </si>
  <si>
    <t>Ц9И0165430</t>
  </si>
  <si>
    <t>Ц9И01R5430</t>
  </si>
  <si>
    <t xml:space="preserve">Проведение закупочных и товарных интервенций на рынках сельскохозяйственной продукции, а также залоговых операций
</t>
  </si>
  <si>
    <t xml:space="preserve">Возмещение части затрат на выполнение мероприятий по повышению плодородия почв
</t>
  </si>
  <si>
    <t>Повышение продуктивности крупного рогатого скота молочного направления</t>
  </si>
  <si>
    <t xml:space="preserve">Оказание методической, информационной и консультационной поддержки сельскохозяйственным товаропроизводителям
</t>
  </si>
  <si>
    <t xml:space="preserve">Организация конкурсов, выставок и ярмарок с участием организаций агропромышленного комплекса
</t>
  </si>
  <si>
    <t xml:space="preserve">Социальные выплаты на уплату процентов по кредитам, привлеченным для приобретения личных легковых автомобилей руководящими кадрами, привлеченными для работы в производственной сфере в сельской местности
</t>
  </si>
  <si>
    <t xml:space="preserve">Возмещение части затрат на сертификацию сельскохозяйственной продукции
</t>
  </si>
  <si>
    <t xml:space="preserve">Поощрение победителей экономического соревнования в сельском хозяйстве между муниципальными районами Чувашской Республики
</t>
  </si>
  <si>
    <t>Основное мероприятие 2</t>
  </si>
  <si>
    <t>Поддержка в области молочного скотоводства</t>
  </si>
  <si>
    <t>ответственный исполнитель - Минсельхоз Чувашии</t>
  </si>
  <si>
    <t>Основное мероприятие 1</t>
  </si>
  <si>
    <t>Мероприятие 1.1</t>
  </si>
  <si>
    <t>Мероприятие 1.2</t>
  </si>
  <si>
    <t xml:space="preserve">Содействие достижению целевых показателей региональных программ развития агропромышленного комплекса
</t>
  </si>
  <si>
    <t>Содействие достижению целевых показателей региональных программ развития агропромышленного комплекса по направлениям поддержки, не обеспеченным софинансирование из федерального бюджета</t>
  </si>
  <si>
    <t>Ц9И0360080</t>
  </si>
  <si>
    <t xml:space="preserve">Возмещение части затрат на уплату процентов по краткосрочным и инвестиционным кредитам, не обеспечиваемым софинансированием из федерального бюджета
</t>
  </si>
  <si>
    <t>Ц9К02R5450</t>
  </si>
  <si>
    <t>Мероприятие 1</t>
  </si>
  <si>
    <t>Мероприятие 2.1</t>
  </si>
  <si>
    <t>Мероприятие 2.2</t>
  </si>
  <si>
    <t>Мероприятие 2.3</t>
  </si>
  <si>
    <t>Мероприятие 2.4</t>
  </si>
  <si>
    <t>Мероприятие 2.5</t>
  </si>
  <si>
    <t>Основное мероприятие 3</t>
  </si>
  <si>
    <t>Мероприятие 3.1</t>
  </si>
  <si>
    <t>Мероприятие 3.1.1</t>
  </si>
  <si>
    <t>Основное мероприятие 4</t>
  </si>
  <si>
    <t>Мероприятие 4.1</t>
  </si>
  <si>
    <t>Строительство ограждений, приобретение оборудования для комплексов по дезинфекции и обеззараживанию транспорта, включая модернизацию санитарных пропускников сельскохозяйственных товаропроизводителей (за исключением личных подсобных хозяйств)</t>
  </si>
  <si>
    <t>Стимулирование экспорта продукции агропромышленного комплекса</t>
  </si>
  <si>
    <t>Ц9И0554730</t>
  </si>
  <si>
    <t>Возмещение части процентной ставки по инвестиционным кредитам (займам) в агропромышленном комплексе за счет средств резервного фонда Правительства Российской Федерации</t>
  </si>
  <si>
    <t>Ц9К01R544F</t>
  </si>
  <si>
    <t xml:space="preserve">Возмещение части процентной ставки по инвестиционным кредитам (займам) в агропромышленном комплексе </t>
  </si>
  <si>
    <t>Плановые данные на очередной финансоввый год</t>
  </si>
  <si>
    <t xml:space="preserve">сводная роспись на 1 января </t>
  </si>
  <si>
    <t>сводная роспись на 31 декабря</t>
  </si>
  <si>
    <t>Количество реализованных инновационных проектов, ед.</t>
  </si>
  <si>
    <t>Возмещение процентных ставок по инвестиционным кредитам на сельскохозяйственную технику</t>
  </si>
  <si>
    <t>Возмещение части затрат сельскохозяйственных товаропроизводителей на обеспечение технической и технологической модернизации сельскохозяйственного производства</t>
  </si>
  <si>
    <t>Доля оснащения лабораторным оборудованием БУ Чувашской Республики «Чувашская республиканская ветеринарная лаборатория» Госветслужбы Чувашии в соответствии с установленными требованиями, %</t>
  </si>
  <si>
    <t>Укрепление материально-технической базы бюджетных учреждений ветеринарии</t>
  </si>
  <si>
    <t>Мероприятие 3.6</t>
  </si>
  <si>
    <t>Мероприятие 3.5</t>
  </si>
  <si>
    <t>Мероприятие 3.4</t>
  </si>
  <si>
    <t>Мероприятие 3.3</t>
  </si>
  <si>
    <t>Мероприятие 3.2</t>
  </si>
  <si>
    <t>Охват проведением ветеринарно-санитарных экспертиз на безопасность продуктов и сырья животного происхождения, %</t>
  </si>
  <si>
    <t>Выполнение плана эпизоотологического мониторинга заразных, в том числе особо опасных, болезней животных, %</t>
  </si>
  <si>
    <t>Предупреждение и ликвидация болезней животных</t>
  </si>
  <si>
    <t>Выполнение планов ветеринарно-профилактических и противоэпизоотических мероприятий, %</t>
  </si>
  <si>
    <t>Госветслужба Чувашии, соисполнители – бюджетные учреждения Чувашской Республики, подведомственные Госветслужбе Чувашии</t>
  </si>
  <si>
    <t xml:space="preserve">Источники 
финансирования
</t>
  </si>
  <si>
    <t>Наименование подпрограммы государственной программы Чувашской Республики, ведомственных целевых программ Чувашской Республики, основного мероприятия (мероприятия), целевого индикатора и показателя</t>
  </si>
  <si>
    <t>Объем продукции свиноводства (в живом весе), произведенный в хозяйствах всех категорий, тыс. тонн</t>
  </si>
  <si>
    <t>Свиноводческие хозяйства, имеющие уровень биологической защиты III и IV уровня компартмента, ед.</t>
  </si>
  <si>
    <t>Осуществление модернизации лабораторной базы БУ Чувашской Республики «Чувашская республиканская ветлаборатория» Госветслужбы Чувашии и улучшение проводимых диагностических исследований</t>
  </si>
  <si>
    <t>Единица измерения</t>
  </si>
  <si>
    <t>тыс. рублей</t>
  </si>
  <si>
    <t>Наименование подпрограммы государственной программы Чувашской Республики, ведомственных целевых  программ Чувашской Республики, основного мероприятия, ( мероприятия), целевого индуктора и показателя</t>
  </si>
  <si>
    <t>Наименование подпрограммы государственной программы Чувашской Республики, ведомственных целевых  программ Чувашской Республики, основного мероприятия (мероприятия), целевого индуктора и показателя</t>
  </si>
  <si>
    <t>Мероприятие 2</t>
  </si>
  <si>
    <t>Мероприятие 3</t>
  </si>
  <si>
    <t>Мероприятие 4</t>
  </si>
  <si>
    <t>Проведение работы по разъяснению вопросов профилактики возникновения и распространения вируса АЧС на территории Чувашской Республики</t>
  </si>
  <si>
    <t>Отношение количества осмотренных государственными учреждениями ветеринарии Чувашской Республики безнадзорных животных к количеству отловленных специализированной организацией безнадзорных животных, %</t>
  </si>
  <si>
    <t xml:space="preserve">Источники финансирования </t>
  </si>
  <si>
    <t>ВЦП</t>
  </si>
  <si>
    <t>Валовой сбор хмеля в хозяйствах всех категорий, тонн</t>
  </si>
  <si>
    <t>Закладка хмельников, га</t>
  </si>
  <si>
    <t>Возмещение части затрат на производство хмеля при условии его реализации</t>
  </si>
  <si>
    <t xml:space="preserve">Мероприятие </t>
  </si>
  <si>
    <t xml:space="preserve">Реализация региональных программ развития агропромышленного комплекса
</t>
  </si>
  <si>
    <t>Валовой сбор зерновых и зернобобовых культур в хозяйствах всех категорий, тыс. тонн</t>
  </si>
  <si>
    <t>Валовой сбор картофеля в сельскохозяйственных организациях, крестьянских (фермерских) хозяйствах, включая индивидуальных предпринимателей, тыс. тонн</t>
  </si>
  <si>
    <t>Валовой сбор овощей открытого грунта в сельскохозяйственных организациях, крестьянских (фермерских) хозяйствах, включая индивидуальных предпринимателей, тыс. тонн</t>
  </si>
  <si>
    <t>Валовой сбор овощей в зимних теплицах в сельскохозяйственных организациях, крестьянских (фермерских) хозяйствах, включая индивидуальных предпринимателей, тыс. тонн</t>
  </si>
  <si>
    <t>Валовой сбор плодов и ягод в сельскохозяйственных организациях, крестьянских (фермерских) хозяйствах, включая индивидуальных предпринимателей, тыс. тонн</t>
  </si>
  <si>
    <t>Объем производства семенного картофеля, тонн</t>
  </si>
  <si>
    <t>Объем произведенных семян овощных культур, тонн</t>
  </si>
  <si>
    <t>Объем реализованного семенного картофеля, тонн</t>
  </si>
  <si>
    <t>Объем реализованных семян овощных культур, тонн</t>
  </si>
  <si>
    <t>Объем семенного картофеля, направленного на посадку (посев) в целях размножения, тонн</t>
  </si>
  <si>
    <t>Производство скота и птицы на убой в хозяйствах всех категорий (в живом весе), тыс. тонн</t>
  </si>
  <si>
    <t>Количество новых постоянных рабочих мест, созданных в крестьянских (фермерских) хозяйствах, осуществивших проекты создания и развития своих хозяйств с помощью грантовой поддержки, единиц</t>
  </si>
  <si>
    <t>Прирост объема сельскохозяйственной продукции, произведенной крестьянскими (фермерскими) хозяйствами, включая индивидуальных предпринимателей, получившими грантовую поддержку, к году, предшествующему году предоставления субсидии, %</t>
  </si>
  <si>
    <t>Количество новых постоянных рабочих мест, созданных в сельскохозяйственных потребительских кооперативах, получивших грантовую поддержку для развития материально-технической базы, единиц</t>
  </si>
  <si>
    <t>Прирост объема сельскохозяйственной продукции, реализованной сельскохозяйственными потребительскими кооперативами, получившими грантовую поддержку, к году, предшествующему году предоставления субсидии, %</t>
  </si>
  <si>
    <t>Поддержание доходности сельскохозяйственных товаропроизводителей</t>
  </si>
  <si>
    <t>Реализация племенного молодняка крупного рогатого скота молочных и мясных пород на 100 голов маток, голов</t>
  </si>
  <si>
    <t>Поддержка подотраслей растениеводства</t>
  </si>
  <si>
    <t>Площадь закладки многолетних насаждений, га</t>
  </si>
  <si>
    <t>Производство муки из зерновых культур, овощных и других растительных культур, смеси из них, тыс. тонн</t>
  </si>
  <si>
    <t>Производство крупы, тыс. тонн</t>
  </si>
  <si>
    <t>Производство хлебобулочных изделий, обогащенных микронутриентами, и диетических хлебобулочных изделий, тыс. тонн</t>
  </si>
  <si>
    <t>Производство плодоовощных консервов, млн. условных банок</t>
  </si>
  <si>
    <t>Производство масла подсолнечного нерафинированного и его фракций, тыс. тонн</t>
  </si>
  <si>
    <t>Доля застрахованной стоимости продукции растениеводства (страховая сумма по договорам сельскохозяйственного страхования) в общей стоимости продукции растениеводства, процентов</t>
  </si>
  <si>
    <t>Поддержка доходов сельскохозяйственных товаропроизводителей в области растениеводства</t>
  </si>
  <si>
    <t>Поддержка подотраслей животноводства</t>
  </si>
  <si>
    <t>Численность товарного поголовья коров специализированных мясных пород в сельскохозяйственных организациях, крестьянских (фермерских) хозяйствах, включая индивидуальных предпринимателей, тыс. голов</t>
  </si>
  <si>
    <t>Производство молока в хозяйствах всех категорий, тыс. тонн</t>
  </si>
  <si>
    <t>Производство молока в сельскохозяйственных организациях, крестьянских (фермерских) хозяйствах, включая индивидуальных предпринимателей, тыс. тонн</t>
  </si>
  <si>
    <t>Производство масла сливочного, тыс. тонн</t>
  </si>
  <si>
    <t>Производство сыров и сырных продуктов, тыс. тонн</t>
  </si>
  <si>
    <t>Осуществление компенсации понесенных затрат сельскохозяйственных товаропроизводителей вследствие причиненного ущерба в результате чрезвычайных ситуаций природного характера</t>
  </si>
  <si>
    <t>Компенсация сельскохозяйственным товаропроизводителям ущерба, причиненного в результате чрезвычайных ситуаций природного характера в отдельных регионах Российской Федерации</t>
  </si>
  <si>
    <t>Фактические данные за год, предшествующий отчетному1</t>
  </si>
  <si>
    <t>Обеспечение общих условий функционирования отраслей агропромышленного комплекса</t>
  </si>
  <si>
    <t xml:space="preserve">Удельный вес сельскохозяйственной продукции и продовольствия собственного производства в общем объеме их ресурсов (с учетом структуры переходящих запасов): </t>
  </si>
  <si>
    <t>зерна, %</t>
  </si>
  <si>
    <t>картофеля, %</t>
  </si>
  <si>
    <t>овощей, %</t>
  </si>
  <si>
    <t xml:space="preserve">Формирование государственных информационных ресурсов в сферах обеспечения продовольственной безопасности и управления агропромышленным комплексом
</t>
  </si>
  <si>
    <t>Доля муниципальных органов управления агропромышленным комплексом, использующих государственные информационные ресурсы в сферах обеспечения продовольственной безопасности и управления агропромышленным комплексом, %</t>
  </si>
  <si>
    <t>Увеличение объема экспорта продукции агропромышленного ком-плекса (в денежном выражении), млн. долларов США</t>
  </si>
  <si>
    <t>Участие сельскохозяйственных товаропроизводителей Чувашской Республики в выставочно-ярмарочной деятельности, осуществляемой на территории Российской Федерации и за ее пределами</t>
  </si>
  <si>
    <t>Стимулирование инвестиционной деятельности в агропромышленном комплексе</t>
  </si>
  <si>
    <t xml:space="preserve">Поддержка инвестиционного кредитования в агропромышленном комплексе
</t>
  </si>
  <si>
    <t>Ц9К000000</t>
  </si>
  <si>
    <t>Доля льготных кредитов, выданных малым формам хозяйствования, процентов</t>
  </si>
  <si>
    <t>Объем ссудной задолженности по субсидируемым инвестиционным кредитам (займам), выданным на развитие агропромышленного комплекса, млрд. рублей</t>
  </si>
  <si>
    <t>Компенсация прямых понесенных затрат на строительство и модернизацию объектов агропромышленного комплекса</t>
  </si>
  <si>
    <t>Ввод в действие построенных и модернизированных мощностей по хранению картофеля и овощей открытого грунта, тыс. тонн</t>
  </si>
  <si>
    <t>Ввод новых мощностей единовременного хранения сельскохозяйственной продукции оптово-распределительных центров, тыс. тонн</t>
  </si>
  <si>
    <t>Объем введенных в годах, предшествующих году предоставления субсидии, мощностей животноводческих комплексов молочного направления (молочных ферм) на объектах животноводческих комплексов молочного направления (молочных ферм), тыс. единиц</t>
  </si>
  <si>
    <t>Объем введенных в годах, предшествующих году предоставления субсидии, площадей теплиц на объектах тепличных комплексов, га</t>
  </si>
  <si>
    <t>Ввод в действие построенных и модернизированных мощностей селекционно-семеноводческих центров, единиц</t>
  </si>
  <si>
    <t>Ввод новых и модернизированных площадей зимних теплиц в сельскохозяйственных организациях, крестьянских (фермерских) хозяйствах, включая индивидуальных предпринимателей</t>
  </si>
  <si>
    <t>Возмещение части прямых понесенных затрат на создание и модернизацию объектов агропромышленного комплекса, а также на приобретение техники и оборудования</t>
  </si>
  <si>
    <t>Развитие мелиорации земель сельскохозяйственного назначения Чувашской Республики»</t>
  </si>
  <si>
    <t>Строительство, реконструкция и техническое перевооружение мелиоративных систем и отдельно расположенных гидротехнических сооружений государственной собственности Чувашской Республики, собственности муниципальных образований, собственности сельскохозяйственных товаропроизводителей</t>
  </si>
  <si>
    <t xml:space="preserve">Мероприятие 1.1 </t>
  </si>
  <si>
    <t>Ввод в эксплуатацию мелиорируемых земель за счет реконструкции, технического перевооружения и строительства новых мелиоративных систем, включая мелиоративные системы общего и индивидуального пользования, га</t>
  </si>
  <si>
    <r>
      <t>план</t>
    </r>
    <r>
      <rPr>
        <vertAlign val="superscript"/>
        <sz val="10"/>
        <color indexed="8"/>
        <rFont val="Times New Roman"/>
        <family val="1"/>
        <charset val="204"/>
      </rPr>
      <t>2</t>
    </r>
  </si>
  <si>
    <r>
      <t>факт</t>
    </r>
    <r>
      <rPr>
        <vertAlign val="superscript"/>
        <sz val="10"/>
        <color indexed="8"/>
        <rFont val="Times New Roman"/>
        <family val="1"/>
        <charset val="204"/>
      </rPr>
      <t>3</t>
    </r>
  </si>
  <si>
    <r>
      <t>Фактические данные за год, предшествующий отчетному</t>
    </r>
    <r>
      <rPr>
        <vertAlign val="superscript"/>
        <sz val="10"/>
        <color indexed="8"/>
        <rFont val="Times New Roman"/>
        <family val="1"/>
        <charset val="204"/>
      </rPr>
      <t>1</t>
    </r>
  </si>
  <si>
    <t>Техническая и технологическая модернизация, инновационное развитие</t>
  </si>
  <si>
    <t>Обновление парка сельскохозяйственной техники</t>
  </si>
  <si>
    <t>Проведение эпизоотологического мониторинга заразных, в том числе особо опасных, болезней животных</t>
  </si>
  <si>
    <t>Ц9Б0000000</t>
  </si>
  <si>
    <t>Ц9Б0100000</t>
  </si>
  <si>
    <t>Ц9И0360220</t>
  </si>
  <si>
    <t>Ц9И010000</t>
  </si>
  <si>
    <t>Ц9И0200000</t>
  </si>
  <si>
    <t>Ц9И0267480</t>
  </si>
  <si>
    <t>Ц9И0400000</t>
  </si>
  <si>
    <t>Плановые данные на очередной финансовый год</t>
  </si>
  <si>
    <t>Приложение № 5</t>
  </si>
  <si>
    <t>Предотвращение выбытия из сельскохозяйственного оборота земель сельскохозяйственного назначения за счет проведения агролесомелиоративных, фитомелиоративных и культуртехнических мероприятий</t>
  </si>
  <si>
    <t>Укрепление материально-технической базы Государственной инспекции по надзору за техническим состоянием самоходных машин и других видов техники Чувашской Республики</t>
  </si>
  <si>
    <t>Ц950360630</t>
  </si>
  <si>
    <t xml:space="preserve">Удельный расход тепловой и электрической энергии на производство скота и птицы на убой, кг у.т./ц
</t>
  </si>
  <si>
    <t>Удельный расход топлива на обработку посевных площадей сельскохозяйственных культур без учета тепличного хозяйства, кг у.т./ц</t>
  </si>
  <si>
    <t xml:space="preserve">Удельный расход тепловой и электрической энергии в тепличном хозяйстве, кг у.т./кв. м
</t>
  </si>
  <si>
    <t>Удельный расход электрической энергии в тепличном хозяйстве, кг у.т./кв. м</t>
  </si>
  <si>
    <t>Мероприятие</t>
  </si>
  <si>
    <t>Внедрение международного стандарта качества для сельскохозяйственных товаропроизводителей (за исключением граждан, ведущих личное подсобное хозяйство), организаций агропромышленного комплекса независимо от их организационно-правовой формы, организаций потребительской кооперации</t>
  </si>
  <si>
    <t>Мероприятие 1.3</t>
  </si>
  <si>
    <t>Мероприятие 1.4</t>
  </si>
  <si>
    <t>Ц970100000</t>
  </si>
  <si>
    <t>Ц9700000000</t>
  </si>
  <si>
    <t>Ц970112700</t>
  </si>
  <si>
    <t>Ц970112710</t>
  </si>
  <si>
    <t>Мероприятие 1.5</t>
  </si>
  <si>
    <t>Ц970112750</t>
  </si>
  <si>
    <t>Финансовое обеспечение передаваемых государственных полномочий Чувашской Республики по организации на территории поселений и городских округов мероприятий при осуществлении деятельности по обращению с животными без владельцев, а также по расчету и предоставлению субвенций бюджетам поселений на осуществление указанных полномочий</t>
  </si>
  <si>
    <t>Обеспечение деятельности бюджетных учреждений ветеринарии</t>
  </si>
  <si>
    <t>Ц970140010</t>
  </si>
  <si>
    <t>Ц970200000</t>
  </si>
  <si>
    <t>882, 883</t>
  </si>
  <si>
    <t>Ц950000000</t>
  </si>
  <si>
    <t>Ц970212720</t>
  </si>
  <si>
    <t>Ц970300000</t>
  </si>
  <si>
    <t>Создание передвижных пунктов на базе специального автомобиля «Ветеринарная помощь»</t>
  </si>
  <si>
    <t>Ц970318920</t>
  </si>
  <si>
    <t xml:space="preserve">Оснащение лабораторным оборудованием бюджетных учреждений ветеринарии </t>
  </si>
  <si>
    <t>Ц970316130</t>
  </si>
  <si>
    <t>Капитальный ремонт бюджетных учреждений ветеринарии</t>
  </si>
  <si>
    <t>Ц970316140</t>
  </si>
  <si>
    <t>Материально-техническое обеспечение централизации учета бюджетных учреждений ветеринарии</t>
  </si>
  <si>
    <t>Ц970318930</t>
  </si>
  <si>
    <t>Приобретение специальных автомобилей с установкой подвижной дезинфекционной ДУК (дезинфекционное устройство Комарова)</t>
  </si>
  <si>
    <t>Ц970314740</t>
  </si>
  <si>
    <t>Мероприятие 3.7</t>
  </si>
  <si>
    <t>Ц970312740</t>
  </si>
  <si>
    <t>Ввод в оборот необрабатываемых земель сельскохозяйственного назначения</t>
  </si>
  <si>
    <t xml:space="preserve">Развитие мелиоративных систем и отдельно расположенных гидротехнических сооружений, а также рыбоводных прудов, относящихся к государственной собственности субъектов Российской Федерации, муниципальной собственности и собственности сельскохозяйственных товаропроизводителей
</t>
  </si>
  <si>
    <t>Ввод в оборот необрабатываемых земель сельскохозяйственного назначения, тыс. га</t>
  </si>
  <si>
    <t xml:space="preserve">«Интенсификация производства и переработки хмеля как стратегического направления для развития Чувашской Республики» </t>
  </si>
  <si>
    <t>Ц9И0500000</t>
  </si>
  <si>
    <t>Ц9И0560220</t>
  </si>
  <si>
    <t>Рост количества сельскохозяйственных потребительских кооперативов, получивших государственную поддержку, единиц</t>
  </si>
  <si>
    <t>Создание новых постоянных рабочих мест в сельскохозяйственных потребительских кооперативах, получивших государственную поддержку, рабочих мест</t>
  </si>
  <si>
    <t>Прирост объема сельскохозяйственной продукции, реализованной сельскохозяйственными потребительскими кооперативами, которые получили государственную поддержку к году получения гранта, процентов</t>
  </si>
  <si>
    <t xml:space="preserve">Количество вновь вовлеченных в субъекты малого и среднего предпринимательства в сельском хозяйстве, единиц </t>
  </si>
  <si>
    <t>"Развитие сельскохозяйственной потребительской кооперации в Чувашской Республике на 2019 - 2024 годы"</t>
  </si>
  <si>
    <t>"Разведение одомашненных видов и пород рыб (развитие сельскохозяйственного рыбоводства) в Чувашской Республике"</t>
  </si>
  <si>
    <t>Сохранность племенного условного маточного поголовья сельскохозяйственных животных к уровню предыдущего года, процентов</t>
  </si>
  <si>
    <t>Производство товарной рыбы в рыбоводных организациях, тонн</t>
  </si>
  <si>
    <t>Производство рыбопосадочного материала в рыбоводческих организациях, тонн</t>
  </si>
  <si>
    <t>Повышение технической и технологической оснащенности в рыбоводстве</t>
  </si>
  <si>
    <t>Укрепление кормовой базы в сельскохозяйственном рыбоводстве</t>
  </si>
  <si>
    <t>Развитие племенной базы рыбоводства</t>
  </si>
  <si>
    <t>Организация любительской рыбалки, создание и развитие объектов сельского туризма на базе действующих и вновь создаваемых рыбоводных хозяйств</t>
  </si>
  <si>
    <t>Мероприятие 5</t>
  </si>
  <si>
    <t>Создание современного центра (кооператива) по координации деятельности рыбоводных хозяйств</t>
  </si>
  <si>
    <t>Мероприятие 6</t>
  </si>
  <si>
    <t>Расширение рынка рыбной продукции на основе повышения ее качества и расширения ассортимента выпускаемой продукции</t>
  </si>
  <si>
    <t>Мероприятие 7</t>
  </si>
  <si>
    <t>Проведение ветеринарно-санитарных и лечебно-профилактических мероприятий в сельскохозяйственном рыбоводстве</t>
  </si>
  <si>
    <t>Мероприятие 8</t>
  </si>
  <si>
    <t>Кадровое обеспечение сельскохозяйственного рыбоводства</t>
  </si>
  <si>
    <t>Размер посевных площадей, занятых зерновыми, зернобобовыми и кормовыми сельскохозяйственными культурами, тыс. га</t>
  </si>
  <si>
    <t>Доля площади, засеваемой элитными семенами, в общей площади посевов, процентов</t>
  </si>
  <si>
    <t>Доля реализации сельскохозяйственной продукции, произведенной малыми формами хозяйствования, в общем объеме реализации сельскохозяйственной продукции, процентов</t>
  </si>
  <si>
    <t>Оказание несвязанной поддержки сельскохозяйственным товаропроизводителям в области растениеводства</t>
  </si>
  <si>
    <t>Содействие развитию конкуренции на рынке производства и переработки сельскохозяйственной продукции</t>
  </si>
  <si>
    <t>Ц9И02R5410</t>
  </si>
  <si>
    <t>Поголовье крупного рогатого скота специализированных мясных пород и помесного скота, полученного от скрещивания со специализированными мясными породами, в сельскохозяйственных организациях, крестьянских (фермерских) хозяйствах, включая индивидуальных предпринимателей, тыс. голов</t>
  </si>
  <si>
    <t>Ц9И04R5420</t>
  </si>
  <si>
    <t>Ц9И0465420</t>
  </si>
  <si>
    <t>Мероприятие 4.1.1</t>
  </si>
  <si>
    <t>Ц9Л0100000</t>
  </si>
  <si>
    <t>Ц9K0160100</t>
  </si>
  <si>
    <t>Ц9Л0200000</t>
  </si>
  <si>
    <t>Ц9Л0212660</t>
  </si>
  <si>
    <t>Ц9Л0260210</t>
  </si>
  <si>
    <t>Ц9Л0260310</t>
  </si>
  <si>
    <t>Ц9Л0212670</t>
  </si>
  <si>
    <t>Мероприятие 2.6</t>
  </si>
  <si>
    <t>Проведение информационно-коммуникационной кампании, направленной на освещение мероприятий в рамках региональных проектов</t>
  </si>
  <si>
    <t>Ц9Л0219580</t>
  </si>
  <si>
    <t>Ц9К0100000</t>
  </si>
  <si>
    <t>Ц9МТ200000</t>
  </si>
  <si>
    <t>Ц9МТ267490</t>
  </si>
  <si>
    <t>Ц9МТ267500</t>
  </si>
  <si>
    <t>«Создание системы поддержки фермеров и развитие сельской кооперации»</t>
  </si>
  <si>
    <t>«Экспорт продукции агропромышленного комплекса»</t>
  </si>
  <si>
    <t>Реализация мероприятий регионального проекта Чувашской Республики "Создание системы поддержки фермеров и развитие сельской кооперации"</t>
  </si>
  <si>
    <t>Количество вовлеченных в субъекты малого и среднего предпринимательства, осуществляющие деятельность в сфере сельского хозяйства, в том числе за счет средств государственной поддержки, человек, в том числе:</t>
  </si>
  <si>
    <t>Количество работников, зарегистрированных в Пенсионном фонде Российской Федерации, Фонде социального страхования Российской Федерации, принятых крестьянскими (фермерскими) хозяйствами в году получения грантов "Агростартап", человек</t>
  </si>
  <si>
    <t>Количество принятых членов сельскохозяйственных потребительских кооперативов (кроме кредитных) из числа субъектов малого и среднего предпринимательства, включая личные подсобные хозяйства и крестьянские (фермерские) хозяйства, в году предоставления государственной поддержки, единиц</t>
  </si>
  <si>
    <t>Количество вновь созданных субъектов малого и среднего предпринимательства в сельском хозяйстве, включая крестьянские (фермерские) хозяйства и сельскохозяйственные потребительские кооперативы, единиц</t>
  </si>
  <si>
    <t>Обеспечение деятельности Центра компетенций по развитию сельскохозяйственной кооперации на территории Чувашской Республики</t>
  </si>
  <si>
    <t>Создание системы поддержки фермеров и развитие сельской кооперации</t>
  </si>
  <si>
    <t>Развитие сельскохозяйственной деятельности малых форм хозяйствования</t>
  </si>
  <si>
    <t>Рост объема сельскохозяйственной продукции, произведенной крестьянскими (фермерскими) хозяйствами, включая индивидуальных предпринимателей, %</t>
  </si>
  <si>
    <t xml:space="preserve">Доля застрахованной посевной (посадочной) площади в общей посевной (посадочной) площади (в условных единицах площади), процентов
</t>
  </si>
  <si>
    <t>Доля застрахованного поголовья сельскохозяйственных животных в общем поголовье сельскохозяйственных животных, процентов</t>
  </si>
  <si>
    <t xml:space="preserve">Предотвращение заноса и распространения вируса африканской чумы свиней на территории Чувашской Республики 
</t>
  </si>
  <si>
    <t>Ц9Б0165680</t>
  </si>
  <si>
    <t>Возмещение организациям, осуществляющим добычу известняковой муки для нужд сельскохозяйственных товаропроизводителей, части затрат на выполнение мероприятий по регистрации известняковой муки в Государственном каталоге пестицидов и агрохимикатов</t>
  </si>
  <si>
    <t>Мероприятие 1.1.1</t>
  </si>
  <si>
    <t>Площадь пашни, на которой реализуются мероприятия в области известкования кислых почв, тыс. га</t>
  </si>
  <si>
    <t>Мероприятие 2.7</t>
  </si>
  <si>
    <t>Ц9Л021595с</t>
  </si>
  <si>
    <t>Мероприятие 2.8</t>
  </si>
  <si>
    <t>Мероприятие 2.9</t>
  </si>
  <si>
    <t>Реализация мер поддержки государственных учреждений в условиях приостановления (ограничения) их деятельности в рамках мероприятий по противодействию распространению новой коронавирусной инфекции (COVID-19) на территории Чувашской Республики</t>
  </si>
  <si>
    <t xml:space="preserve">Проведение информационно-просветительской работы в целях популяризации ведения садоводства и огородничества, а также предоставление консультационной помощи
</t>
  </si>
  <si>
    <t xml:space="preserve">Содействие в организации в границах территории садоводства или огородничества снабжения тепловой и электрической энергией, водой, газом, водоотведения, снабжения топливом в пределах полномочий, установленных законодательством Российской Федерации
</t>
  </si>
  <si>
    <t xml:space="preserve">Создание торгового комплекса (пилотный проект в г. Чебоксары) и региональной электронной платформы интернет-продаж для реализации продукции чувашских товаропроизводителей
</t>
  </si>
  <si>
    <t>Регулирование рынков сельскохозяйственной продукции, сырья и продовольствия (интервенции)</t>
  </si>
  <si>
    <t>Увеличение объема экспорта продукции агропромышленного комплекса (в денежном выражении), млн. долларов США</t>
  </si>
  <si>
    <t>Валовой сбор масличных культур (за исключением рапса и сои) в сельскохозяйственных организациях, крестьянских (фермерских) хозяйствах, включая индивидуальных предпринимателей, тыс. тонн</t>
  </si>
  <si>
    <t>Производство скота и птицы на убой в сельскохозяйственных организациях, крестьянских (фермерских) хозяйствах, включая индивидуальных предпринимателей (в живом весе), тыс. тонн</t>
  </si>
  <si>
    <t>Прирост производства молока в сельскохозяйственных организациях, крестьянских (фермерских) хозяйствах, включая индивидуальных предпринимателей, за отчетный год по отношению к среднему за 5 лет, предшествующих текущему финансовому году, объему производства молока, тыс. тонн</t>
  </si>
  <si>
    <t>Прирост товарного поголовья коров специализированных мясных пород в сельскохозяйственных организациях, крестьянских (фермерских) хозяйствах, включая индивидуальных предпринимателей, тыс. голов</t>
  </si>
  <si>
    <t>Количество сельскохозяйственных потребительских кооперативов, развивающих свою материально-техническую базу с помощью грантовой поддержки, единиц</t>
  </si>
  <si>
    <t>Основное мероприятие 6</t>
  </si>
  <si>
    <t>Мероприятие 6.1</t>
  </si>
  <si>
    <t>Основное мероприятие 7</t>
  </si>
  <si>
    <t>Субсидии на стимулирование развития приоритетных подотраслей агропромышленного комплекса и развитие малых форм хозяйствования</t>
  </si>
  <si>
    <t>Ц9И0700000</t>
  </si>
  <si>
    <t>Мероприятие 7.1</t>
  </si>
  <si>
    <t>Мероприятие 7.2</t>
  </si>
  <si>
    <t>Стимулирование развития приоритетных подотраслей агропромышленного комплекса и развитие малых форм хозяйствования по направлениям, не обеспечиваемым софинансированием из федерального бюджета</t>
  </si>
  <si>
    <t>Стимулирование развития приоритетных подотраслей агропромышленного комплекса и развитие малых форм хозяйствования</t>
  </si>
  <si>
    <t>Ц9И07R5020</t>
  </si>
  <si>
    <t>Основное мероприятие 8</t>
  </si>
  <si>
    <t>Субсидии на поддержку сельскохозяйственного производства по отдельным подотраслям растениеводства и животноводства</t>
  </si>
  <si>
    <t>Ц9И0800000</t>
  </si>
  <si>
    <t>Мероприятие 8.1</t>
  </si>
  <si>
    <t>Поддержка сельскохозяйственного производства по отдельным подотраслям растениеводства и животноводства по направлениям, не обеспечиваемым софинансированием из федерального бюджета</t>
  </si>
  <si>
    <t>Ц9И0865080</t>
  </si>
  <si>
    <t>Мероприятие 8.2</t>
  </si>
  <si>
    <t>Поддержка сельскохозяйственного производства по отдельным подотраслям растениеводства и животноводства</t>
  </si>
  <si>
    <t>Ц9И08R5080</t>
  </si>
  <si>
    <t>Основное мероприятие 9</t>
  </si>
  <si>
    <t>Мероприятие 9.1</t>
  </si>
  <si>
    <t>Борьба с распространением борщевика Сосновского</t>
  </si>
  <si>
    <t>Ц9И0900000</t>
  </si>
  <si>
    <t>Реализация комплекса мероприятий по борьбе с распространением борщевика Сосновского на территории Чувашской Республики</t>
  </si>
  <si>
    <t>Ц9И0916810</t>
  </si>
  <si>
    <t>Основное мероприятие 10</t>
  </si>
  <si>
    <t>Мероприятие 10.1</t>
  </si>
  <si>
    <t>Мероприятие 4.2</t>
  </si>
  <si>
    <t>Возмещение части затрат на содержание поголовья коров</t>
  </si>
  <si>
    <t>Ц9И041598С</t>
  </si>
  <si>
    <t>Возмещение части затрат на развитие материально-технической базы сельскохозяйственных потребительских кооперативов</t>
  </si>
  <si>
    <t>Маточное поголовье овец и коз в сельскохозяйственных организациях, крестьянских (фермерских) хозяйствах, включая индивидуальных предпринимателей, тыс. голов</t>
  </si>
  <si>
    <t>Площадь земельных участков, на которой проведены работы по уничтожению борщевика Сосновского, га</t>
  </si>
  <si>
    <t>Поддержка социально значимым предприятиям мукомольной промышленности на возмещение недополученных ими доходов в связи с реализацией по сниженным ценам муки для хлебозаводов, осуществляющих свою деятельность на территории Чувашской Республики</t>
  </si>
  <si>
    <t>Субсидии социально значимым предприятиям мукомольной промышленности на возмещение недополученных ими доходов в связи с реализацией по сниженным ценам муки для хлебозаводов, осуществляющих свою деятельность на территории Чувашской Республики</t>
  </si>
  <si>
    <t>Ц9И01000000</t>
  </si>
  <si>
    <t>Ц9И0101599С</t>
  </si>
  <si>
    <t>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</si>
  <si>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Ц9Б01R5980</t>
  </si>
  <si>
    <t xml:space="preserve">Мероприятие 2.1 </t>
  </si>
  <si>
    <t xml:space="preserve">Культуртехнические мероприятия на выбывших сельскохозяйственных угодьях, вовлекаемых в сельскохозяйственный оборот
</t>
  </si>
  <si>
    <t>Подготовка проектов межевания земельных участков и проведение кадастровых работ</t>
  </si>
  <si>
    <t>Ц9Б0300000</t>
  </si>
  <si>
    <t>Вовлечение в оборот земель сельскохозяйственного назначения, тыс. га</t>
  </si>
  <si>
    <t>Получение достоверных и актуальных сведений о количественных характеристиках и границах земель сельскохозяйственного назначения в отношении 100 процентов земель сельскохозяйственного назначения, включая количественные и качественные характеристики сельскохозяйственных угодий, вовлекаемых в оборот, к концу 2025 года, %</t>
  </si>
  <si>
    <t>Субсидии на подготовку проектов межевания земельных участков и на проведение кадастровых работ</t>
  </si>
  <si>
    <t>Ц9Б01R5680</t>
  </si>
  <si>
    <t>Ц9Б01R5680, Ц9Б0165680</t>
  </si>
  <si>
    <t>Размер посевных площадей, занятых зерновыми, зернобобовыми, масличными (за исключением рапса и сои) и кормовыми сельскохозяйственными культурами, в сельскохозяйственных организациях, крестьянских (фермерских) хозяйствах, включая индивидуальных предпринимателей, тыс. га</t>
  </si>
  <si>
    <t>Количество крестьянских (фермерских) хозяйств, осуществляющих проекты создания и развития своих хозяйств с помощью грантовой поддержки, единиц</t>
  </si>
  <si>
    <t>Реализация овец и коз на убой (в живом весе) в сельскохозяйственных организациях, крестьянских (фермерских) хозяйствах, включая индивидуальных предпринимателей, за отчетный год, тыс. тонн</t>
  </si>
  <si>
    <t>Численность поголовья молочных коров в отчетном финансовому году, тыс. голов</t>
  </si>
  <si>
    <t>Ц9И04R6690</t>
  </si>
  <si>
    <t>Возмещение производителям, осуществляющим разведение и (или) содержание молочного крупного рогатого скота, части затрат на приобретение кормов для молочного крупного рогатого скота</t>
  </si>
  <si>
    <t>Мероприятие 4.3</t>
  </si>
  <si>
    <t>Основное мероприятие 5</t>
  </si>
  <si>
    <t>Развитие пчеловодства в Чувашской Республике</t>
  </si>
  <si>
    <t>Мероприятие 5.1</t>
  </si>
  <si>
    <t>Организация системы постоянных (ежегодных) наблюдений за состоянием пчелиных семей на пасеках, организация взаимодействия с сельскохозяйственными предприятиями, проведение семинаров, конференций, стажировок, мастер-классов</t>
  </si>
  <si>
    <t>Количество проектов грантополучателей, реализуемых с помощью гранта "Агропрогресс", ед.</t>
  </si>
  <si>
    <t>Прирост объема сельскохозяйственной продукции, произведенной в отчетном году сельскохозяйственными товаропроизводителями, реализующими проекты с помощью гранта "Агропрогресс", процентов</t>
  </si>
  <si>
    <t>Площадь уходных работ за многолетними насаждениями (до вступления в товарное плодоношение, но не более 3 лет с момента закладки для садов интенсивного типа) в сельскохозяйственных организациях, крестьянских (фермерских) хозяйствах и у индивидуальных предпринимателей, тыс. гектаров</t>
  </si>
  <si>
    <t>Объем реализованной продукции овощеводства защищенного грунта собственного производства, выращенной с применением технологии досвечивания, тыс. тонн</t>
  </si>
  <si>
    <t>Прирост объема молока сырого крупного рогатого скота, козьего и овечьего, переработанного на пищевую продукцию, за отчетный год по отношению к предыдущему году, тыс. тонн</t>
  </si>
  <si>
    <t>Прирост производства овощей открытого грунта в сельскохозяйственных организациях, крестьянских (фермерских) хозяйствах и у индивидуальных предпринимателей за отчетный год по отношению к показателю, предусмотренному соглашением с субъектом Российской Федерации за предыдущий год, тыс. тонн</t>
  </si>
  <si>
    <t>Численность племенных быков-производителей, оцененных по качеству потомства или находящихся в процессе оценки этого качества, тыс. голов</t>
  </si>
  <si>
    <t>Основное мероприятие 11</t>
  </si>
  <si>
    <t>Содействие развитию глубокой переработки продукции по отдельным подотраслям производства пищевых продуктов</t>
  </si>
  <si>
    <t>Приобретение технологического оборудования для глубокой переработки сельскохозяйственной продукции, единиц</t>
  </si>
  <si>
    <t>Возмещение части затрат на приобретение технологического оборудования по глубокой переработке продукции по отдельным подотраслям производства пищевых продуктов</t>
  </si>
  <si>
    <t>Мероприятие 11.1</t>
  </si>
  <si>
    <t>Основное мероприятие 12</t>
  </si>
  <si>
    <t>Мероприятие 12.1</t>
  </si>
  <si>
    <t>Основное мероприятие 13</t>
  </si>
  <si>
    <t>Основное мероприятие 14</t>
  </si>
  <si>
    <t>Мероприятие 13.1</t>
  </si>
  <si>
    <t>Мероприятие 14.1</t>
  </si>
  <si>
    <t>Основное мероприятие 15</t>
  </si>
  <si>
    <t>Мероприятие 15.1</t>
  </si>
  <si>
    <t>Основное мероприятие 16</t>
  </si>
  <si>
    <t>Мероприятие 16.1</t>
  </si>
  <si>
    <t>Возмещение части затрат на закладку земляники садовой</t>
  </si>
  <si>
    <t>Площадь закладки земляники садовой, га</t>
  </si>
  <si>
    <t>Ц9И1100000</t>
  </si>
  <si>
    <t>Ц9И1100790</t>
  </si>
  <si>
    <t>Ц9И1200000</t>
  </si>
  <si>
    <t>Ц9И1201790</t>
  </si>
  <si>
    <t>Ц9И1300000</t>
  </si>
  <si>
    <t>Закладка земляники садовой</t>
  </si>
  <si>
    <t>Внедрение геномной селекции коров</t>
  </si>
  <si>
    <t>Численность племенного поголовья крупного рогатого скота, ценность которого подтверждена генетическим паспортом, тыс. голов</t>
  </si>
  <si>
    <t>Возмещение части затрат на внедрение геномной селекции коров</t>
  </si>
  <si>
    <t>Ц9И1302210</t>
  </si>
  <si>
    <t>Создание современной молочной лаборатории</t>
  </si>
  <si>
    <t>Ц9И1400000</t>
  </si>
  <si>
    <t>Количество проведенных лабораторных исследований по контролю качества молока, экспресс-анализов кормов и комбикормов, молекулярных генетических экспертиз, единиц</t>
  </si>
  <si>
    <t>Возмещение части затрат на создание современной молочной лаборатории</t>
  </si>
  <si>
    <t>Ц9И1402220</t>
  </si>
  <si>
    <t>Развитие сельского туризма</t>
  </si>
  <si>
    <t>Ц9И1500000</t>
  </si>
  <si>
    <t>Рост объема доходов от услуг, оказываемых в сфере сельского туризма сельскохозяйственными товаропроизводителями, получившими грантовую поддержку, процентов</t>
  </si>
  <si>
    <t>Прирост объема производства сельскохозяйственной продукции сельскохозяйственными товаропроизводителями, получившими грант "Агротуризм", процентов</t>
  </si>
  <si>
    <t>Количество туристов, посетивших объекты сельского туризма сельскохозяйственных товаропроизводителей, получивших грантовую поддержку, человек в год</t>
  </si>
  <si>
    <t>Субсидии на развитие сельского туризма</t>
  </si>
  <si>
    <t>Ц9И15R3410</t>
  </si>
  <si>
    <t>Государственная поддержка производителей зерновых культур</t>
  </si>
  <si>
    <t>Ц9И1600000</t>
  </si>
  <si>
    <t>Объем реализованных зерновых культур собственного производства, тыс. тонн</t>
  </si>
  <si>
    <t>Возмещение производителям зерновых культур части затрат на производство и реализацию зерновых культур</t>
  </si>
  <si>
    <t>Ц9И16R3580</t>
  </si>
  <si>
    <t>Ц9И1002570</t>
  </si>
  <si>
    <t>Объем продовольственной пшеницы, приобретенной производителем муки с использованием субсидии, тыс. тонн</t>
  </si>
  <si>
    <t>Субсидии на осуществление компенсации производителям муки части затрат на закупку продовольственной пшеницы</t>
  </si>
  <si>
    <t>Компенсация производителям муки части затрат на закупку продовольственной пшеницы</t>
  </si>
  <si>
    <t>Возмещение части затрат, связанных с реализацией зерна, произведенного сельскохозяйственными товаропроизводителями на территории Чувашской Республики
 </t>
  </si>
  <si>
    <t>Субсидии на осуществление компенсации предприятиям хлебопекарной промышленности части затрат на реализацию произведенных и реализованных хлеба и хлебобулочных изделий</t>
  </si>
  <si>
    <t>Ц9Л04R6020</t>
  </si>
  <si>
    <t>Ц9Л0301630</t>
  </si>
  <si>
    <t>Ц9Л03R6010</t>
  </si>
  <si>
    <t>Компенсация предприятиям хлебопекарной промышленности части затрат на реализацию произведенных и реализованных хлеба и хлебобулочных изделий</t>
  </si>
  <si>
    <t>Оснащение компьютерами, периферийным и коммуникационным оборудованием</t>
  </si>
  <si>
    <t>Заключение государственного контракта на закупку оргтехники, единиц</t>
  </si>
  <si>
    <t>Оснащение органов исполнительной власти Чувашской Республики компьютерами, периферийным и коммуникационным оборудованием</t>
  </si>
  <si>
    <t>Ц9Л0515100</t>
  </si>
  <si>
    <t>Объем произведенных и реализованных хлеба и хлебобулочных изделий с использованием субсидии, тыс. тонн</t>
  </si>
  <si>
    <t>Ц97ххххххх</t>
  </si>
  <si>
    <t>Приобретение компьютерной техники для обустройства автоматизированных рабочих мест для работы в ФГИС ВетИС</t>
  </si>
  <si>
    <t>Обустройство временного приюта для животных</t>
  </si>
  <si>
    <t>Мероприятие 1.7</t>
  </si>
  <si>
    <t>Создание муниципальных приютов для животных без владельцев</t>
  </si>
  <si>
    <t>Мероприятие 1.6</t>
  </si>
  <si>
    <t>Ц970xxxxxx</t>
  </si>
  <si>
    <t>Повышение квалификации ветеринарных специалистов</t>
  </si>
  <si>
    <t>Плановые данные на очередной финансовый 2022 год</t>
  </si>
  <si>
    <t>Покупка автотранспортных средств для Гостехнадзора Чувашии, шт.</t>
  </si>
  <si>
    <t xml:space="preserve">Охват автотранспортных средств Гостехнадзора Чувашии системой отслеживания ГЛОНАСС, %
</t>
  </si>
  <si>
    <t xml:space="preserve">Ц9НI700000,
Ц9НI500000
</t>
  </si>
  <si>
    <t>Ц9НI754800</t>
  </si>
  <si>
    <t>Реализация мероприятий регионального проекта "Акселерация субъектов малого и среднего предпринимательства"</t>
  </si>
  <si>
    <t>Ц9НI500000</t>
  </si>
  <si>
    <t>Ц9НI554800</t>
  </si>
  <si>
    <t>811, 812, 813</t>
  </si>
  <si>
    <t>Государственная поддержка производства масличных культур</t>
  </si>
  <si>
    <t>Ц9МТ252590</t>
  </si>
  <si>
    <t xml:space="preserve">ИНФОРМАЦИЯ
 о финансировании реализации ведомственных целевых программ Чувашской Республики и основных мероприятий (мероприятий) подпрограмм государственной программы Чувашской Республики за счет всех источников финансирования за 2022 год
</t>
  </si>
  <si>
    <t>Ц950160640, Ц950155492</t>
  </si>
  <si>
    <r>
      <t>Фактические данные за 2021 год, предшествующий отчетному</t>
    </r>
    <r>
      <rPr>
        <vertAlign val="superscript"/>
        <sz val="10"/>
        <color indexed="8"/>
        <rFont val="Times New Roman"/>
        <family val="1"/>
        <charset val="204"/>
      </rPr>
      <t xml:space="preserve">1  </t>
    </r>
  </si>
  <si>
    <t>500, 600</t>
  </si>
  <si>
    <t>600, 240</t>
  </si>
  <si>
    <t>Ц970101260</t>
  </si>
  <si>
    <t>Мероприятие 1.8</t>
  </si>
  <si>
    <t>Оказание услуг по стерилизации собак, находящихся в собственности граждан</t>
  </si>
  <si>
    <t>Ц9701xxxxx</t>
  </si>
  <si>
    <t>Мероприятие 1.9</t>
  </si>
  <si>
    <t>Строительство межмуниципального приюта в г. Шумерля на 150 голов</t>
  </si>
  <si>
    <t>Ц970120690</t>
  </si>
  <si>
    <t>Мероприятие 3.8</t>
  </si>
  <si>
    <t>Мероприятие 3.9</t>
  </si>
  <si>
    <t>Ц970322460</t>
  </si>
  <si>
    <t>Ц9Б03R5990</t>
  </si>
  <si>
    <t>Размер посевных площадей, занятых овощами открытого грунта в сельскохозяйственных организациях, крестьянских (фермерских) хозяйствах, включая индивидуальных предпринимателей, тыс. га</t>
  </si>
  <si>
    <t>Объем высева элитного и (или) оригинального семенного картофеля и овощных культур, тыс. тонн</t>
  </si>
  <si>
    <t xml:space="preserve">Субсидии на стимулирование увеличения производства картофеля и овощей
</t>
  </si>
  <si>
    <t>Ц9И03R0140</t>
  </si>
  <si>
    <t>Ц9И0765020, Ц9И076502П</t>
  </si>
  <si>
    <t>811, 812, 521</t>
  </si>
  <si>
    <t>811, 812, 521, 632</t>
  </si>
  <si>
    <t>Мероприятие 7.2.1</t>
  </si>
  <si>
    <t>Возмещение части затрат на прирост производства овощей закрытого грунта, произведенных с применением технологии досвечивания</t>
  </si>
  <si>
    <t>Производство молока в сельскохозяйственных организациях, крестьянских (фермерских) хозяйствах, включая индивидуальных предпринимателей, за отчетный год по отношению к среднему за 5 лет, предшествующих текущему финансовому году, объему производства молока (компенсирующая), тыс. тонн</t>
  </si>
  <si>
    <t>Мероприятие 16.2</t>
  </si>
  <si>
    <t>Мероприятие 17.1</t>
  </si>
  <si>
    <t>Финансовое обеспечение (возмещение) производителям зерновых культур части затрат на производство и реализацию зерновых культур</t>
  </si>
  <si>
    <t>Ц9И16R3680, Ц9И16R368F, Ц9И1663680</t>
  </si>
  <si>
    <t>Осмновное мероприятие 17</t>
  </si>
  <si>
    <t>Поддержка граждан, ведущих личное подсобное хозяйство и применяющих специальный налоговый режим "Налог на профессиональный доход"</t>
  </si>
  <si>
    <t>Субсидии на поддержку граждан, ведущих личное подсобное хозяйство и применяющих специальный налоговый режим "Налог на профессиональный доход"</t>
  </si>
  <si>
    <t>Ц9И1700000</t>
  </si>
  <si>
    <t>811, 521</t>
  </si>
  <si>
    <t>Ц9И172021П</t>
  </si>
  <si>
    <t>Мероприятие 2.10</t>
  </si>
  <si>
    <t xml:space="preserve">Подключение теплопотребляющих установок и тепловых сетей до границ балансовой принадлежности административного здания по адресу: г. Чебоксары, ул. Урукова, 17A
</t>
  </si>
  <si>
    <t>Ц9Л0221590</t>
  </si>
  <si>
    <t>Количество личных подсобных хозяйств, ведение которых осуществляют граждане, применяющие специальный налоговый режим "Налог на профессиональный доход", единиц</t>
  </si>
  <si>
    <t>Прирост объема реализованной продукции, произведенной гражданами, ведущими личные подсобные хозяйства и применяющими специальный налоговый режим "Налог на профессиональный доход", по отношению к году, предшествующему году получения субсидии, процентов</t>
  </si>
  <si>
    <t>Количество проектов развития сельского туризма, получивших государственную поддержку, обеспечивающих прирост производства сельскохозяйственной продукции, единиц</t>
  </si>
  <si>
    <t>Количество занятых в сфере сельского туризма в результате реализации проектов развития сельского туризма за счет государственной поддержки (нарастающим итогом), человек</t>
  </si>
  <si>
    <t>Размер посевных площадей, занятых картофелем в сельскохозяйственных организациях, крестьянских (фермерских) хозяйствах, включая индивидуальных предпринимателей, тыс. га</t>
  </si>
  <si>
    <t>Поддержка садоводческих или огороднических некоммерческих товариществ</t>
  </si>
  <si>
    <t>Количество садоводческих или огороднических некоммерческих товариществ, получивших поддержку на возмещение части затрат на развитие инженерной инфраструктуры на их территории, единиц</t>
  </si>
  <si>
    <t>Предоставление субсидий из республиканского бюджета Чувашской Республики на осуществление возмещения садоводческим некоммерческим товариществам или огородническим некоммерческим товариществам, расположенным на территории Чувашской Республики, части затрат на развитие инженерной инфраструктуры на их территории</t>
  </si>
  <si>
    <t>Повышение финансовой грамотности жителей Чувашской Республики и субъектов предпринимательской деятельности</t>
  </si>
  <si>
    <t>Проведение мероприятий по повышению финансовой грамотности жителей Чувашской Республики и субъектов предпринимательской деятельности</t>
  </si>
  <si>
    <t>Количество жителей Чувашской Республики и субъектов предпринимательской деятельности, прошедших курсы финансовой грамотности, тыс. единиц</t>
  </si>
  <si>
    <t>Ц9К01R4330; Ц9К01R4360</t>
  </si>
  <si>
    <t xml:space="preserve">Ц9К0164330; Ц9К01R4330; Ц9К01R4360
</t>
  </si>
  <si>
    <t>Ц9К02R5450; Ц9К0265450</t>
  </si>
  <si>
    <t>ИНФОРМАЦИЯ
 о финансировании реализации ведомственных целевых программ Чувашской Республики и основных мероприятий (мероприятий) подпрограмм государственной программы Чувашской Республики за счет всех источников финансирования за 2022 год</t>
  </si>
  <si>
    <t>Обеспечение аккредитации и (или) расширение области аккредитации в национальной системе аккредитации ветеринарных лабораторий, подведомственных органам исполнительной власти субъектов Российской Федерации, шт.</t>
  </si>
  <si>
    <t>Прирост объема производства масличных культур, тыс. тонн</t>
  </si>
  <si>
    <t>Государственная поддержка аккредитации ветеринарных лабораторий в национальной системе аккредитации</t>
  </si>
  <si>
    <t>882, 881</t>
  </si>
  <si>
    <t>Ц9МТ252510</t>
  </si>
  <si>
    <t>Количество новых рабочих мест, созданных крестьянскими (фермерскими) хозяйствами, получившими грант "Агростартап", единиц</t>
  </si>
  <si>
    <t>Количество новых членов сельскохозяйственных потребительских кооперативов из числа субъектов малого и среднего предпринимательства в агропромышленном комплексе и личных подсобных хозяйств граждан, единиц</t>
  </si>
  <si>
    <t>Количество крестьянских (фермерских) хозяйств, индивидуальных предпринимателей и сельскохозяйственных потребительских кооперативов, получивших государственную поддержку в рамках федерального проекта, единиц</t>
  </si>
  <si>
    <t>Поддержка фермеров и развитие сельской кооперации</t>
  </si>
  <si>
    <t>Количество новых рабочих мест, созданных крестьянскими (фермерскими) хозяйствами, получившими грант "Агростартап", не обеспеченный софинансированием из федерального бюджета, единиц</t>
  </si>
  <si>
    <t>Создание системы поддержки фермеров и развитие сельской кооперации по направлениям, не обеспечиваемым софинансированием из федерального бюджета</t>
  </si>
  <si>
    <t>Возмещение части затрат на уплату процентов по инвестиционным кредитам (займам) в агропромышленном комплексе на строительство (реконструкцию) птицефабрик яичного направления</t>
  </si>
  <si>
    <t>Ц9И0221210</t>
  </si>
  <si>
    <t>Численность племенного условного маточного поголовья сельскохозяйственных животных, тыс. условных голов</t>
  </si>
  <si>
    <t>Данные за отчетный 2022 год</t>
  </si>
  <si>
    <t>Приобретение резервных источников снабжения электрической энергии</t>
  </si>
  <si>
    <t>Возмещение затрат бюджетных учреждений ветеринарии на приобретение горюче-смазочных материалов при использовании автотранспорта ветеринарных станций старшими государственными инспекторами</t>
  </si>
  <si>
    <t>Приобретение специальных автомобилей с дезинфекционной установкой</t>
  </si>
  <si>
    <t>Ц9Н045480П</t>
  </si>
  <si>
    <t>812, 245</t>
  </si>
  <si>
    <t>Реализация регионального проекта «Экспорт продукции АПК»</t>
  </si>
  <si>
    <t>Объем реализованных и (или) отгруженных на собственную переработку бобов соевых и (или) семян рапса, тыс. тонн</t>
  </si>
  <si>
    <t>Обеспечение безопасности продуктов животноводства в ветеринарно-санитарном отношении и осуществление регионального государственного ветеринарного надзора</t>
  </si>
  <si>
    <t xml:space="preserve">ИНФОРМАЦИЯ
 о финансировании реализации ведомственных целевых программ Чувашской Республики и основных мероприятий (мероприятий) подпрограмм государственной программы Чувашской Республики за счет всех 
источников финансирования за 2022 год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</si>
</sst>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00"/>
    <numFmt numFmtId="167" formatCode="#,##0.0000"/>
  </numFmts>
  <fonts count="15" x14ac:knownFonts="1">
    <font>
      <sz val="11"/>
      <color theme="1"/>
      <name val="Calibri"/>
      <family val="2"/>
      <charset val="204"/>
      <scheme val="minor"/>
    </font>
    <font>
      <sz val="9"/>
      <color theme="1"/>
      <name val="Times New Roman"/>
      <family val="1"/>
      <charset val="204"/>
    </font>
    <font>
      <sz val="10"/>
      <name val="Times New Roman"/>
      <family val="1"/>
      <charset val="204"/>
    </font>
    <font>
      <sz val="11"/>
      <name val="Calibri"/>
      <family val="2"/>
      <charset val="204"/>
      <scheme val="minor"/>
    </font>
    <font>
      <b/>
      <sz val="10"/>
      <name val="Times New Roman"/>
      <family val="1"/>
      <charset val="204"/>
    </font>
    <font>
      <b/>
      <sz val="12"/>
      <name val="Times New Roman"/>
      <family val="1"/>
      <charset val="204"/>
    </font>
    <font>
      <sz val="10"/>
      <color theme="1"/>
      <name val="Cambria"/>
      <family val="1"/>
      <charset val="204"/>
    </font>
    <font>
      <sz val="13"/>
      <color theme="1"/>
      <name val="Times New Roman"/>
      <family val="1"/>
      <charset val="204"/>
    </font>
    <font>
      <sz val="10"/>
      <color theme="1"/>
      <name val="Times New Roman"/>
      <family val="1"/>
      <charset val="204"/>
    </font>
    <font>
      <vertAlign val="superscript"/>
      <sz val="10"/>
      <color indexed="8"/>
      <name val="Times New Roman"/>
      <family val="1"/>
      <charset val="204"/>
    </font>
    <font>
      <b/>
      <sz val="10"/>
      <color theme="1"/>
      <name val="Times New Roman"/>
      <family val="1"/>
      <charset val="204"/>
    </font>
    <font>
      <sz val="11"/>
      <color indexed="8"/>
      <name val="Calibri"/>
      <family val="2"/>
      <charset val="204"/>
    </font>
    <font>
      <sz val="10"/>
      <name val="Arial"/>
      <family val="2"/>
      <charset val="204"/>
    </font>
    <font>
      <sz val="10"/>
      <color theme="1"/>
      <name val="Calibri"/>
      <family val="2"/>
      <charset val="204"/>
      <scheme val="minor"/>
    </font>
    <font>
      <b/>
      <sz val="10"/>
      <color rgb="FFFF0000"/>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0" fontId="11" fillId="0" borderId="0"/>
    <xf numFmtId="0" fontId="12" fillId="0" borderId="0"/>
  </cellStyleXfs>
  <cellXfs count="214">
    <xf numFmtId="0" fontId="0" fillId="0" borderId="0" xfId="0"/>
    <xf numFmtId="0" fontId="3" fillId="2" borderId="0" xfId="0" applyFont="1" applyFill="1"/>
    <xf numFmtId="0" fontId="2" fillId="2" borderId="0" xfId="0" applyFont="1" applyFill="1"/>
    <xf numFmtId="0" fontId="2" fillId="2" borderId="1" xfId="0" applyFont="1" applyFill="1" applyBorder="1" applyAlignment="1">
      <alignment horizontal="center" vertical="center"/>
    </xf>
    <xf numFmtId="0" fontId="2" fillId="2" borderId="1" xfId="0" applyFont="1" applyFill="1" applyBorder="1" applyAlignment="1">
      <alignment horizontal="center" vertical="top"/>
    </xf>
    <xf numFmtId="0" fontId="3" fillId="2" borderId="1" xfId="0" applyFont="1" applyFill="1" applyBorder="1"/>
    <xf numFmtId="0" fontId="2" fillId="2" borderId="1" xfId="0" applyFont="1" applyFill="1" applyBorder="1" applyAlignment="1">
      <alignment horizontal="center" vertical="center" textRotation="90" wrapText="1"/>
    </xf>
    <xf numFmtId="0" fontId="7" fillId="0" borderId="0" xfId="0" applyFont="1" applyAlignment="1">
      <alignment horizontal="justify" vertical="center"/>
    </xf>
    <xf numFmtId="0" fontId="1"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top" wrapText="1"/>
    </xf>
    <xf numFmtId="0" fontId="8" fillId="0" borderId="1" xfId="0" applyFont="1" applyBorder="1" applyAlignment="1">
      <alignment horizontal="center" vertical="top" wrapText="1"/>
    </xf>
    <xf numFmtId="0" fontId="2" fillId="2" borderId="1" xfId="0" applyFont="1" applyFill="1" applyBorder="1" applyAlignment="1">
      <alignment horizontal="center" vertical="top" wrapText="1"/>
    </xf>
    <xf numFmtId="0" fontId="8" fillId="3" borderId="1" xfId="0" applyFont="1" applyFill="1" applyBorder="1" applyAlignment="1">
      <alignment horizontal="center" vertical="top" wrapText="1"/>
    </xf>
    <xf numFmtId="0" fontId="8" fillId="0" borderId="1" xfId="0" applyFont="1" applyBorder="1" applyAlignment="1">
      <alignment horizontal="center" vertical="top"/>
    </xf>
    <xf numFmtId="0" fontId="2" fillId="2" borderId="1" xfId="0" applyFont="1" applyFill="1" applyBorder="1" applyAlignment="1">
      <alignment horizontal="center" vertical="top" textRotation="90" wrapText="1"/>
    </xf>
    <xf numFmtId="0" fontId="2" fillId="2" borderId="0" xfId="0" applyFont="1" applyFill="1" applyAlignment="1">
      <alignment horizontal="center" vertical="top"/>
    </xf>
    <xf numFmtId="0" fontId="2" fillId="2" borderId="1" xfId="0" applyFont="1" applyFill="1" applyBorder="1" applyAlignment="1">
      <alignment horizontal="left" vertical="top"/>
    </xf>
    <xf numFmtId="0" fontId="8" fillId="0" borderId="1" xfId="0" applyFont="1" applyBorder="1" applyAlignment="1">
      <alignment horizontal="left" vertical="top" wrapText="1"/>
    </xf>
    <xf numFmtId="0" fontId="2" fillId="2" borderId="1" xfId="0" applyFont="1" applyFill="1" applyBorder="1" applyAlignment="1">
      <alignment horizontal="left" vertical="top" textRotation="90" wrapText="1"/>
    </xf>
    <xf numFmtId="0" fontId="2" fillId="2" borderId="1" xfId="0" applyFont="1" applyFill="1" applyBorder="1" applyAlignment="1">
      <alignment horizontal="left" vertical="center" textRotation="90" wrapText="1"/>
    </xf>
    <xf numFmtId="0" fontId="2" fillId="2" borderId="1" xfId="0" applyFont="1" applyFill="1" applyBorder="1" applyAlignment="1">
      <alignment horizontal="left" vertical="center"/>
    </xf>
    <xf numFmtId="0" fontId="8" fillId="2" borderId="1" xfId="0" applyFont="1" applyFill="1" applyBorder="1" applyAlignment="1">
      <alignment vertical="top" wrapText="1"/>
    </xf>
    <xf numFmtId="0" fontId="8" fillId="3" borderId="2" xfId="0" applyFont="1" applyFill="1" applyBorder="1" applyAlignment="1">
      <alignment horizontal="center" vertical="top" wrapText="1"/>
    </xf>
    <xf numFmtId="0" fontId="2" fillId="2" borderId="1" xfId="0" applyFont="1" applyFill="1" applyBorder="1" applyAlignment="1">
      <alignment horizontal="center" vertical="top" textRotation="90"/>
    </xf>
    <xf numFmtId="0" fontId="2" fillId="2" borderId="2" xfId="0" applyFont="1" applyFill="1" applyBorder="1" applyAlignment="1">
      <alignment vertical="top" wrapText="1"/>
    </xf>
    <xf numFmtId="0" fontId="3" fillId="2" borderId="0" xfId="0" applyFont="1" applyFill="1"/>
    <xf numFmtId="164" fontId="8" fillId="2" borderId="1" xfId="0" applyNumberFormat="1" applyFont="1" applyFill="1" applyBorder="1" applyAlignment="1">
      <alignment horizontal="center" vertical="top" wrapText="1"/>
    </xf>
    <xf numFmtId="0" fontId="2" fillId="2" borderId="1" xfId="0" applyFont="1" applyFill="1" applyBorder="1" applyAlignment="1">
      <alignment horizontal="left" vertical="top" wrapText="1"/>
    </xf>
    <xf numFmtId="0" fontId="2" fillId="2" borderId="1" xfId="0" applyFont="1" applyFill="1" applyBorder="1" applyAlignment="1">
      <alignment horizontal="center" vertical="top" wrapText="1"/>
    </xf>
    <xf numFmtId="0" fontId="8" fillId="3" borderId="1" xfId="0" applyFont="1" applyFill="1" applyBorder="1" applyAlignment="1">
      <alignment horizontal="center" vertical="top" wrapText="1"/>
    </xf>
    <xf numFmtId="0" fontId="2" fillId="2" borderId="0" xfId="0" applyFont="1" applyFill="1" applyBorder="1" applyAlignment="1">
      <alignment vertical="top"/>
    </xf>
    <xf numFmtId="0" fontId="2" fillId="2" borderId="0" xfId="0" applyFont="1" applyFill="1" applyAlignment="1">
      <alignment vertical="top"/>
    </xf>
    <xf numFmtId="0" fontId="8" fillId="0" borderId="1" xfId="0" applyFont="1" applyBorder="1" applyAlignment="1">
      <alignment horizontal="center" vertical="center" wrapText="1"/>
    </xf>
    <xf numFmtId="0" fontId="2" fillId="2" borderId="0" xfId="0" applyFont="1" applyFill="1" applyBorder="1" applyAlignment="1">
      <alignment horizontal="center" vertical="top"/>
    </xf>
    <xf numFmtId="0" fontId="2" fillId="2" borderId="1" xfId="0" applyFont="1" applyFill="1" applyBorder="1" applyAlignment="1">
      <alignment vertical="top"/>
    </xf>
    <xf numFmtId="0" fontId="8" fillId="0" borderId="2" xfId="0" applyFont="1" applyBorder="1" applyAlignment="1">
      <alignment horizontal="left" vertical="top" wrapText="1"/>
    </xf>
    <xf numFmtId="0" fontId="2" fillId="2" borderId="1" xfId="0" applyFont="1" applyFill="1" applyBorder="1" applyAlignment="1">
      <alignment horizontal="center" vertical="top" wrapText="1"/>
    </xf>
    <xf numFmtId="0" fontId="0" fillId="2" borderId="0" xfId="0" applyFill="1" applyAlignment="1">
      <alignment vertical="top"/>
    </xf>
    <xf numFmtId="0" fontId="0" fillId="2" borderId="0" xfId="0" applyFill="1" applyAlignment="1">
      <alignment horizontal="left" vertical="top"/>
    </xf>
    <xf numFmtId="0" fontId="0" fillId="2" borderId="0" xfId="0" applyFill="1" applyAlignment="1">
      <alignment horizontal="center" vertical="top"/>
    </xf>
    <xf numFmtId="0" fontId="13" fillId="2" borderId="0" xfId="0" applyFont="1" applyFill="1" applyAlignment="1">
      <alignment vertical="top"/>
    </xf>
    <xf numFmtId="0" fontId="2" fillId="2" borderId="1" xfId="0" applyFont="1" applyFill="1" applyBorder="1" applyAlignment="1">
      <alignment horizontal="center" vertical="top" wrapText="1"/>
    </xf>
    <xf numFmtId="0" fontId="2" fillId="2" borderId="1" xfId="0" applyFont="1" applyFill="1" applyBorder="1" applyAlignment="1">
      <alignment horizontal="left" vertical="top" wrapText="1"/>
    </xf>
    <xf numFmtId="0" fontId="8" fillId="0" borderId="1" xfId="0" applyFont="1" applyBorder="1" applyAlignment="1">
      <alignment horizontal="left" vertical="top" wrapText="1"/>
    </xf>
    <xf numFmtId="0" fontId="2" fillId="2" borderId="3" xfId="0" applyFont="1" applyFill="1" applyBorder="1" applyAlignment="1">
      <alignment horizontal="left" vertical="top" wrapText="1"/>
    </xf>
    <xf numFmtId="0" fontId="2" fillId="2" borderId="3" xfId="0" applyFont="1" applyFill="1" applyBorder="1" applyAlignment="1">
      <alignment horizontal="center" vertical="top" wrapText="1"/>
    </xf>
    <xf numFmtId="0" fontId="8" fillId="0" borderId="2" xfId="0" applyFont="1" applyBorder="1" applyAlignment="1">
      <alignment horizontal="left" vertical="top" wrapText="1"/>
    </xf>
    <xf numFmtId="0" fontId="2" fillId="2" borderId="1" xfId="0" applyFont="1" applyFill="1" applyBorder="1" applyAlignment="1">
      <alignment horizontal="center" vertical="top" wrapText="1"/>
    </xf>
    <xf numFmtId="0" fontId="2" fillId="2" borderId="1" xfId="0" applyFont="1" applyFill="1" applyBorder="1" applyAlignment="1">
      <alignment horizontal="center" vertical="top"/>
    </xf>
    <xf numFmtId="0" fontId="2" fillId="2" borderId="1" xfId="0" applyFont="1" applyFill="1" applyBorder="1" applyAlignment="1">
      <alignment vertical="top" wrapText="1"/>
    </xf>
    <xf numFmtId="0" fontId="2" fillId="2" borderId="1" xfId="0" applyFont="1" applyFill="1" applyBorder="1"/>
    <xf numFmtId="1" fontId="2"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Border="1" applyAlignment="1">
      <alignment horizontal="center" vertical="top" wrapText="1"/>
    </xf>
    <xf numFmtId="0" fontId="2" fillId="2" borderId="1" xfId="0" applyFont="1" applyFill="1" applyBorder="1" applyAlignment="1">
      <alignment horizontal="left" vertical="top" wrapText="1"/>
    </xf>
    <xf numFmtId="0" fontId="2" fillId="2" borderId="1" xfId="0" applyFont="1" applyFill="1" applyBorder="1" applyAlignment="1">
      <alignment horizontal="center" vertical="top"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top" wrapText="1"/>
    </xf>
    <xf numFmtId="0" fontId="2" fillId="2" borderId="1" xfId="0" applyFont="1" applyFill="1" applyBorder="1" applyAlignment="1">
      <alignment horizontal="left" vertical="top" wrapText="1"/>
    </xf>
    <xf numFmtId="0" fontId="8" fillId="0" borderId="1" xfId="0" applyFont="1" applyBorder="1" applyAlignment="1">
      <alignment horizontal="left" vertical="top" wrapText="1"/>
    </xf>
    <xf numFmtId="0" fontId="2" fillId="2" borderId="1" xfId="0" applyFont="1" applyFill="1" applyBorder="1" applyAlignment="1">
      <alignment horizontal="center" vertical="top"/>
    </xf>
    <xf numFmtId="0" fontId="2" fillId="2" borderId="1" xfId="0" applyFont="1" applyFill="1" applyBorder="1" applyAlignment="1">
      <alignment vertical="top" wrapText="1"/>
    </xf>
    <xf numFmtId="0" fontId="3" fillId="2" borderId="0" xfId="0" applyFont="1" applyFill="1" applyAlignment="1">
      <alignment vertical="top"/>
    </xf>
    <xf numFmtId="164" fontId="3" fillId="2" borderId="0" xfId="0" applyNumberFormat="1" applyFont="1" applyFill="1" applyAlignment="1">
      <alignment vertical="top"/>
    </xf>
    <xf numFmtId="2" fontId="3" fillId="2" borderId="0" xfId="0" applyNumberFormat="1" applyFont="1" applyFill="1" applyAlignment="1">
      <alignment vertical="top"/>
    </xf>
    <xf numFmtId="0" fontId="2" fillId="2" borderId="1" xfId="0" applyFont="1" applyFill="1" applyBorder="1" applyAlignment="1">
      <alignment horizontal="left" vertical="top" wrapText="1"/>
    </xf>
    <xf numFmtId="0" fontId="2" fillId="2" borderId="1" xfId="0" applyFont="1" applyFill="1" applyBorder="1" applyAlignment="1">
      <alignment horizontal="center" vertical="top" wrapText="1"/>
    </xf>
    <xf numFmtId="0" fontId="2" fillId="2" borderId="4" xfId="0" applyFont="1" applyFill="1" applyBorder="1" applyAlignment="1">
      <alignment horizontal="left" vertical="top" wrapText="1"/>
    </xf>
    <xf numFmtId="0" fontId="2" fillId="2" borderId="1" xfId="0" applyFont="1" applyFill="1" applyBorder="1" applyAlignment="1">
      <alignment horizontal="center" vertical="top"/>
    </xf>
    <xf numFmtId="0" fontId="2" fillId="2" borderId="1" xfId="0" applyFont="1" applyFill="1" applyBorder="1" applyAlignment="1">
      <alignment vertical="top" wrapText="1"/>
    </xf>
    <xf numFmtId="0" fontId="8" fillId="3" borderId="4" xfId="0" applyFont="1" applyFill="1" applyBorder="1" applyAlignment="1">
      <alignment horizontal="center" vertical="top" wrapText="1"/>
    </xf>
    <xf numFmtId="2" fontId="3" fillId="2" borderId="0" xfId="0" applyNumberFormat="1" applyFont="1" applyFill="1"/>
    <xf numFmtId="2" fontId="2" fillId="2" borderId="0" xfId="0" applyNumberFormat="1" applyFont="1" applyFill="1"/>
    <xf numFmtId="0" fontId="2" fillId="2" borderId="1" xfId="0" applyFont="1" applyFill="1" applyBorder="1" applyAlignment="1">
      <alignment horizontal="left" vertical="top" wrapText="1"/>
    </xf>
    <xf numFmtId="0" fontId="2" fillId="2" borderId="1" xfId="0" applyFont="1" applyFill="1" applyBorder="1" applyAlignment="1">
      <alignment horizontal="center" vertical="top" wrapText="1"/>
    </xf>
    <xf numFmtId="0" fontId="2" fillId="2" borderId="4" xfId="0" applyFont="1" applyFill="1" applyBorder="1" applyAlignment="1">
      <alignment horizontal="left" vertical="top" wrapText="1"/>
    </xf>
    <xf numFmtId="0" fontId="2" fillId="2" borderId="4" xfId="0" applyFont="1" applyFill="1" applyBorder="1" applyAlignment="1">
      <alignment horizontal="center" vertical="top" wrapText="1"/>
    </xf>
    <xf numFmtId="0" fontId="8" fillId="2" borderId="1" xfId="0" applyFont="1" applyFill="1" applyBorder="1" applyAlignment="1">
      <alignment horizontal="center" vertical="top" wrapText="1"/>
    </xf>
    <xf numFmtId="0" fontId="8" fillId="0" borderId="2" xfId="0" applyFont="1" applyBorder="1" applyAlignment="1">
      <alignment horizontal="center" vertical="top" wrapText="1"/>
    </xf>
    <xf numFmtId="0" fontId="8" fillId="0" borderId="2" xfId="0" applyFont="1" applyBorder="1" applyAlignment="1">
      <alignment horizontal="center" vertical="top"/>
    </xf>
    <xf numFmtId="0" fontId="2" fillId="2" borderId="2" xfId="0" applyFont="1" applyFill="1" applyBorder="1" applyAlignment="1">
      <alignment vertical="top" wrapText="1"/>
    </xf>
    <xf numFmtId="0" fontId="2" fillId="2" borderId="3" xfId="0" applyFont="1" applyFill="1" applyBorder="1" applyAlignment="1">
      <alignment vertical="top" wrapText="1"/>
    </xf>
    <xf numFmtId="0" fontId="2" fillId="2" borderId="4" xfId="0" applyFont="1" applyFill="1" applyBorder="1" applyAlignment="1">
      <alignment vertical="top" wrapText="1"/>
    </xf>
    <xf numFmtId="0" fontId="2" fillId="2" borderId="1" xfId="0" applyFont="1" applyFill="1" applyBorder="1" applyAlignment="1">
      <alignment vertical="top" wrapText="1"/>
    </xf>
    <xf numFmtId="2" fontId="2" fillId="2" borderId="0" xfId="0" applyNumberFormat="1" applyFont="1" applyFill="1" applyBorder="1" applyAlignment="1">
      <alignment horizontal="center" vertical="top" wrapText="1"/>
    </xf>
    <xf numFmtId="4" fontId="8" fillId="2" borderId="1" xfId="0" applyNumberFormat="1" applyFont="1" applyFill="1" applyBorder="1" applyAlignment="1">
      <alignment horizontal="center" vertical="top" wrapText="1"/>
    </xf>
    <xf numFmtId="4" fontId="8" fillId="2" borderId="1"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top" wrapText="1"/>
    </xf>
    <xf numFmtId="4" fontId="2" fillId="2" borderId="2" xfId="0" applyNumberFormat="1" applyFont="1" applyFill="1" applyBorder="1" applyAlignment="1">
      <alignment horizontal="center" vertical="top" wrapText="1"/>
    </xf>
    <xf numFmtId="4" fontId="2" fillId="2" borderId="4" xfId="0" applyNumberFormat="1" applyFont="1" applyFill="1" applyBorder="1" applyAlignment="1">
      <alignment horizontal="center" vertical="top" wrapText="1"/>
    </xf>
    <xf numFmtId="165"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165" fontId="8" fillId="2" borderId="1" xfId="0" applyNumberFormat="1" applyFont="1" applyFill="1" applyBorder="1" applyAlignment="1">
      <alignment horizontal="center" vertical="center" wrapText="1"/>
    </xf>
    <xf numFmtId="165" fontId="2" fillId="2" borderId="1" xfId="0" applyNumberFormat="1" applyFont="1" applyFill="1" applyBorder="1" applyAlignment="1">
      <alignment horizontal="center" vertical="top" wrapText="1"/>
    </xf>
    <xf numFmtId="0" fontId="3" fillId="2" borderId="0" xfId="0" applyFont="1" applyFill="1" applyAlignment="1"/>
    <xf numFmtId="0" fontId="0" fillId="2" borderId="1" xfId="0" applyFont="1" applyFill="1" applyBorder="1" applyAlignment="1">
      <alignment vertical="top" wrapText="1"/>
    </xf>
    <xf numFmtId="4" fontId="2" fillId="2" borderId="1"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xf>
    <xf numFmtId="4" fontId="8" fillId="2" borderId="1" xfId="0" applyNumberFormat="1" applyFont="1" applyFill="1" applyBorder="1" applyAlignment="1">
      <alignment horizontal="center" vertical="top"/>
    </xf>
    <xf numFmtId="165" fontId="2" fillId="2" borderId="1" xfId="0" applyNumberFormat="1" applyFont="1" applyFill="1" applyBorder="1" applyAlignment="1">
      <alignment horizontal="center" vertical="center"/>
    </xf>
    <xf numFmtId="4" fontId="2" fillId="2" borderId="1" xfId="0" applyNumberFormat="1" applyFont="1" applyFill="1" applyBorder="1" applyAlignment="1">
      <alignment horizontal="center" vertical="top"/>
    </xf>
    <xf numFmtId="165" fontId="8" fillId="2" borderId="1" xfId="0" applyNumberFormat="1" applyFont="1" applyFill="1" applyBorder="1" applyAlignment="1">
      <alignment horizontal="center" vertical="top" wrapText="1"/>
    </xf>
    <xf numFmtId="3" fontId="2" fillId="2" borderId="1" xfId="0" applyNumberFormat="1" applyFont="1" applyFill="1" applyBorder="1" applyAlignment="1">
      <alignment horizontal="center" vertical="top"/>
    </xf>
    <xf numFmtId="165" fontId="8" fillId="2" borderId="1" xfId="0" applyNumberFormat="1" applyFont="1" applyFill="1" applyBorder="1" applyAlignment="1">
      <alignment horizontal="center" vertical="center"/>
    </xf>
    <xf numFmtId="3" fontId="2" fillId="2" borderId="1" xfId="0" applyNumberFormat="1" applyFont="1" applyFill="1" applyBorder="1" applyAlignment="1">
      <alignment horizontal="center" vertical="top" wrapText="1"/>
    </xf>
    <xf numFmtId="166" fontId="2" fillId="2" borderId="1" xfId="0" applyNumberFormat="1" applyFont="1" applyFill="1" applyBorder="1" applyAlignment="1">
      <alignment horizontal="center" vertical="top" wrapText="1"/>
    </xf>
    <xf numFmtId="0" fontId="2" fillId="2" borderId="1" xfId="0" applyFont="1" applyFill="1" applyBorder="1" applyAlignment="1">
      <alignment vertical="top" wrapText="1"/>
    </xf>
    <xf numFmtId="0" fontId="2" fillId="2" borderId="3" xfId="0" applyFont="1" applyFill="1" applyBorder="1" applyAlignment="1">
      <alignment horizontal="center" vertical="top" wrapText="1"/>
    </xf>
    <xf numFmtId="0" fontId="2" fillId="2" borderId="1" xfId="0" applyFont="1" applyFill="1" applyBorder="1" applyAlignment="1">
      <alignment horizontal="center" vertical="top" wrapText="1"/>
    </xf>
    <xf numFmtId="0" fontId="2" fillId="2" borderId="1" xfId="0" applyFont="1" applyFill="1" applyBorder="1" applyAlignment="1">
      <alignment horizontal="left" vertical="top" wrapText="1"/>
    </xf>
    <xf numFmtId="0" fontId="8" fillId="2" borderId="1" xfId="0" applyFont="1" applyFill="1" applyBorder="1" applyAlignment="1">
      <alignment horizontal="center" vertical="top" wrapText="1"/>
    </xf>
    <xf numFmtId="0" fontId="8" fillId="0" borderId="10" xfId="0" applyFont="1" applyBorder="1" applyAlignment="1">
      <alignment horizontal="left" vertical="top" wrapText="1"/>
    </xf>
    <xf numFmtId="0" fontId="8" fillId="0" borderId="1" xfId="0" applyFont="1" applyBorder="1" applyAlignment="1">
      <alignment horizontal="center" vertical="top" wrapText="1"/>
    </xf>
    <xf numFmtId="0" fontId="2" fillId="2" borderId="1" xfId="0" applyFont="1" applyFill="1" applyBorder="1" applyAlignment="1">
      <alignment horizontal="center" vertical="top" wrapText="1"/>
    </xf>
    <xf numFmtId="0" fontId="8" fillId="2" borderId="2" xfId="0" applyFont="1" applyFill="1" applyBorder="1" applyAlignment="1">
      <alignment horizontal="center" vertical="top" wrapText="1"/>
    </xf>
    <xf numFmtId="0" fontId="8" fillId="2" borderId="1" xfId="0" applyFont="1" applyFill="1" applyBorder="1" applyAlignment="1">
      <alignment horizontal="center" vertical="top" wrapText="1"/>
    </xf>
    <xf numFmtId="0" fontId="2" fillId="2" borderId="1" xfId="0" applyFont="1" applyFill="1" applyBorder="1" applyAlignment="1">
      <alignment horizontal="left" vertical="top" wrapText="1"/>
    </xf>
    <xf numFmtId="0" fontId="2" fillId="2" borderId="1" xfId="0" applyFont="1" applyFill="1" applyBorder="1" applyAlignment="1">
      <alignment horizontal="center" vertical="top"/>
    </xf>
    <xf numFmtId="0" fontId="2" fillId="4" borderId="0" xfId="0" applyFont="1" applyFill="1" applyAlignment="1">
      <alignment vertical="top"/>
    </xf>
    <xf numFmtId="0" fontId="0" fillId="4" borderId="0" xfId="0" applyFill="1" applyAlignment="1">
      <alignment vertical="top"/>
    </xf>
    <xf numFmtId="0" fontId="2" fillId="4" borderId="0" xfId="0" applyFont="1" applyFill="1"/>
    <xf numFmtId="166" fontId="8" fillId="2" borderId="1" xfId="0" applyNumberFormat="1" applyFont="1" applyFill="1" applyBorder="1" applyAlignment="1">
      <alignment horizontal="center" vertical="top"/>
    </xf>
    <xf numFmtId="0" fontId="2" fillId="2" borderId="2" xfId="0" applyFont="1" applyFill="1" applyBorder="1"/>
    <xf numFmtId="3" fontId="8" fillId="2" borderId="1" xfId="0" applyNumberFormat="1" applyFont="1" applyFill="1" applyBorder="1" applyAlignment="1">
      <alignment horizontal="center" vertical="top"/>
    </xf>
    <xf numFmtId="0" fontId="8" fillId="0" borderId="0" xfId="0" applyFont="1" applyAlignment="1">
      <alignment horizontal="center" vertical="top" wrapText="1"/>
    </xf>
    <xf numFmtId="166" fontId="2" fillId="2" borderId="1" xfId="0" applyNumberFormat="1" applyFont="1" applyFill="1" applyBorder="1" applyAlignment="1">
      <alignment horizontal="center" vertical="center" wrapText="1"/>
    </xf>
    <xf numFmtId="0" fontId="3" fillId="4" borderId="0" xfId="0" applyFont="1" applyFill="1"/>
    <xf numFmtId="164" fontId="3" fillId="4" borderId="0" xfId="0" applyNumberFormat="1" applyFont="1" applyFill="1"/>
    <xf numFmtId="164" fontId="2" fillId="4" borderId="0" xfId="0" applyNumberFormat="1" applyFont="1" applyFill="1"/>
    <xf numFmtId="0" fontId="0" fillId="4" borderId="0" xfId="0" applyFill="1"/>
    <xf numFmtId="164" fontId="8" fillId="2" borderId="2" xfId="0" applyNumberFormat="1" applyFont="1" applyFill="1" applyBorder="1" applyAlignment="1">
      <alignment horizontal="center" vertical="top" wrapText="1"/>
    </xf>
    <xf numFmtId="167" fontId="2" fillId="2" borderId="1" xfId="0" applyNumberFormat="1" applyFont="1" applyFill="1" applyBorder="1" applyAlignment="1">
      <alignment horizontal="center" vertical="center" wrapText="1"/>
    </xf>
    <xf numFmtId="1" fontId="8" fillId="2" borderId="1" xfId="0" applyNumberFormat="1" applyFont="1" applyFill="1" applyBorder="1" applyAlignment="1">
      <alignment horizontal="center" vertical="top" wrapText="1"/>
    </xf>
    <xf numFmtId="4" fontId="8" fillId="2" borderId="0" xfId="0" applyNumberFormat="1" applyFont="1" applyFill="1" applyBorder="1" applyAlignment="1">
      <alignment horizontal="center" vertical="top" wrapText="1"/>
    </xf>
    <xf numFmtId="4" fontId="2" fillId="2" borderId="1" xfId="0" applyNumberFormat="1" applyFont="1" applyFill="1" applyBorder="1" applyAlignment="1">
      <alignment vertical="top"/>
    </xf>
    <xf numFmtId="0" fontId="8" fillId="2" borderId="2" xfId="0" applyFont="1" applyFill="1" applyBorder="1" applyAlignment="1">
      <alignment horizontal="center" vertical="top" wrapText="1"/>
    </xf>
    <xf numFmtId="0" fontId="8" fillId="2" borderId="1" xfId="0" applyFont="1" applyFill="1" applyBorder="1" applyAlignment="1">
      <alignment horizontal="center" vertical="top"/>
    </xf>
    <xf numFmtId="0" fontId="8" fillId="2" borderId="1" xfId="0" applyFont="1" applyFill="1" applyBorder="1" applyAlignment="1">
      <alignment horizontal="left" vertical="top" wrapText="1"/>
    </xf>
    <xf numFmtId="0" fontId="8" fillId="2" borderId="1" xfId="0" applyFont="1" applyFill="1" applyBorder="1" applyAlignment="1">
      <alignment horizontal="center" vertical="top" wrapText="1"/>
    </xf>
    <xf numFmtId="0" fontId="2" fillId="2" borderId="1" xfId="0" applyFont="1" applyFill="1" applyBorder="1" applyAlignment="1">
      <alignment horizontal="left" vertical="top" wrapText="1"/>
    </xf>
    <xf numFmtId="0" fontId="2" fillId="2" borderId="1" xfId="0" applyFont="1" applyFill="1" applyBorder="1" applyAlignment="1">
      <alignment horizontal="center" vertical="top"/>
    </xf>
    <xf numFmtId="4" fontId="0" fillId="2" borderId="0" xfId="0" applyNumberFormat="1" applyFill="1" applyAlignment="1">
      <alignment vertical="top"/>
    </xf>
    <xf numFmtId="0" fontId="2" fillId="2" borderId="0" xfId="0" applyFont="1" applyFill="1" applyBorder="1" applyAlignment="1">
      <alignment horizontal="right" vertical="top"/>
    </xf>
    <xf numFmtId="0" fontId="10" fillId="0" borderId="4" xfId="0" applyFont="1" applyBorder="1" applyAlignment="1">
      <alignment horizontal="center"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1" xfId="0" applyFont="1" applyFill="1" applyBorder="1" applyAlignment="1">
      <alignment horizontal="center" vertical="top" wrapText="1"/>
    </xf>
    <xf numFmtId="0" fontId="8" fillId="2" borderId="2" xfId="0" applyFont="1" applyFill="1" applyBorder="1" applyAlignment="1">
      <alignment horizontal="center" vertical="top" wrapText="1"/>
    </xf>
    <xf numFmtId="0" fontId="8" fillId="2" borderId="3" xfId="0" applyFont="1" applyFill="1" applyBorder="1" applyAlignment="1">
      <alignment horizontal="center" vertical="top" wrapText="1"/>
    </xf>
    <xf numFmtId="0" fontId="8" fillId="2" borderId="4" xfId="0" applyFont="1" applyFill="1" applyBorder="1" applyAlignment="1">
      <alignment horizontal="center" vertical="top" wrapText="1"/>
    </xf>
    <xf numFmtId="0" fontId="8" fillId="2" borderId="1" xfId="0" applyFont="1" applyFill="1" applyBorder="1" applyAlignment="1">
      <alignment horizontal="center" vertical="top"/>
    </xf>
    <xf numFmtId="0" fontId="2" fillId="2" borderId="8"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2" borderId="1" xfId="0" applyFont="1" applyFill="1" applyBorder="1" applyAlignment="1">
      <alignment vertical="top" wrapText="1"/>
    </xf>
    <xf numFmtId="0" fontId="2" fillId="2" borderId="1" xfId="0" applyFont="1" applyFill="1" applyBorder="1" applyAlignment="1">
      <alignment horizontal="justify" vertical="top" wrapText="1"/>
    </xf>
    <xf numFmtId="0" fontId="2" fillId="2" borderId="2" xfId="0" applyFont="1" applyFill="1" applyBorder="1" applyAlignment="1">
      <alignment vertical="top" wrapText="1"/>
    </xf>
    <xf numFmtId="0" fontId="2" fillId="2" borderId="3" xfId="0" applyFont="1" applyFill="1" applyBorder="1" applyAlignment="1">
      <alignment vertical="top" wrapText="1"/>
    </xf>
    <xf numFmtId="0" fontId="2" fillId="2" borderId="4" xfId="0" applyFont="1" applyFill="1" applyBorder="1" applyAlignment="1">
      <alignment vertical="top" wrapText="1"/>
    </xf>
    <xf numFmtId="0" fontId="2" fillId="2" borderId="2" xfId="0" applyFont="1" applyFill="1" applyBorder="1" applyAlignment="1">
      <alignment horizontal="justify" vertical="top" wrapText="1"/>
    </xf>
    <xf numFmtId="0" fontId="2" fillId="2" borderId="3" xfId="0" applyFont="1" applyFill="1" applyBorder="1" applyAlignment="1">
      <alignment horizontal="justify" vertical="top" wrapText="1"/>
    </xf>
    <xf numFmtId="0" fontId="2" fillId="2" borderId="4" xfId="0" applyFont="1" applyFill="1" applyBorder="1" applyAlignment="1">
      <alignment horizontal="justify" vertical="top" wrapText="1"/>
    </xf>
    <xf numFmtId="0" fontId="8" fillId="2"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10" fillId="2" borderId="1" xfId="0" applyFont="1" applyFill="1" applyBorder="1" applyAlignment="1">
      <alignment horizontal="center" vertical="top" wrapText="1"/>
    </xf>
    <xf numFmtId="0" fontId="8" fillId="2" borderId="2" xfId="0" applyFont="1" applyFill="1" applyBorder="1" applyAlignment="1">
      <alignment horizontal="left" vertical="top"/>
    </xf>
    <xf numFmtId="0" fontId="8" fillId="2" borderId="1" xfId="0" applyFont="1" applyFill="1" applyBorder="1" applyAlignment="1">
      <alignment horizontal="center" vertical="top" wrapText="1"/>
    </xf>
    <xf numFmtId="0" fontId="8" fillId="2" borderId="2" xfId="0" applyFont="1" applyFill="1" applyBorder="1" applyAlignment="1">
      <alignment horizontal="center"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8" fillId="0" borderId="1" xfId="0" applyFont="1" applyBorder="1" applyAlignment="1">
      <alignment horizontal="left" vertical="top" wrapText="1"/>
    </xf>
    <xf numFmtId="0" fontId="4" fillId="2" borderId="11" xfId="0" applyFont="1" applyFill="1" applyBorder="1" applyAlignment="1">
      <alignment horizontal="center" vertical="center"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2" fillId="2" borderId="5" xfId="0" applyFont="1" applyFill="1" applyBorder="1" applyAlignment="1">
      <alignment horizontal="center" vertical="top" wrapText="1"/>
    </xf>
    <xf numFmtId="0" fontId="2" fillId="2" borderId="6" xfId="0" applyFont="1" applyFill="1" applyBorder="1" applyAlignment="1">
      <alignment horizontal="center" vertical="top" wrapText="1"/>
    </xf>
    <xf numFmtId="0" fontId="2" fillId="2" borderId="7" xfId="0" applyFont="1" applyFill="1" applyBorder="1" applyAlignment="1">
      <alignment horizontal="center" vertical="top"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2" fillId="2" borderId="1" xfId="0" applyFont="1" applyFill="1" applyBorder="1" applyAlignment="1">
      <alignment horizontal="center"/>
    </xf>
    <xf numFmtId="0" fontId="8" fillId="0" borderId="1" xfId="0" applyFont="1" applyBorder="1" applyAlignment="1">
      <alignment horizontal="center"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center" vertical="top"/>
    </xf>
    <xf numFmtId="0" fontId="8" fillId="0" borderId="2" xfId="0" applyFont="1" applyBorder="1" applyAlignment="1">
      <alignment horizontal="center" vertical="top"/>
    </xf>
    <xf numFmtId="0" fontId="8" fillId="0" borderId="4" xfId="0" applyFont="1" applyBorder="1" applyAlignment="1">
      <alignment horizontal="center" vertical="top" wrapText="1"/>
    </xf>
    <xf numFmtId="164" fontId="8" fillId="2" borderId="2" xfId="0" applyNumberFormat="1" applyFont="1" applyFill="1" applyBorder="1" applyAlignment="1">
      <alignment horizontal="center" vertical="top" wrapText="1"/>
    </xf>
    <xf numFmtId="164" fontId="8" fillId="2" borderId="3" xfId="0" applyNumberFormat="1" applyFont="1" applyFill="1" applyBorder="1" applyAlignment="1">
      <alignment horizontal="center" vertical="top" wrapText="1"/>
    </xf>
    <xf numFmtId="164" fontId="8" fillId="2" borderId="4" xfId="0" applyNumberFormat="1" applyFont="1" applyFill="1" applyBorder="1" applyAlignment="1">
      <alignment horizontal="center" vertical="top" wrapText="1"/>
    </xf>
    <xf numFmtId="0" fontId="5" fillId="2" borderId="11" xfId="0" applyFont="1" applyFill="1" applyBorder="1" applyAlignment="1">
      <alignment horizontal="center" vertical="center" wrapText="1"/>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1" xfId="0" applyFont="1" applyFill="1" applyBorder="1" applyAlignment="1">
      <alignment horizontal="center" vertical="top"/>
    </xf>
    <xf numFmtId="0" fontId="8" fillId="0" borderId="1" xfId="0" applyFont="1" applyBorder="1" applyAlignment="1">
      <alignment horizontal="left" vertical="top"/>
    </xf>
    <xf numFmtId="0" fontId="10" fillId="0" borderId="0" xfId="0" applyFont="1" applyBorder="1" applyAlignment="1">
      <alignment horizontal="center" vertical="top" wrapText="1"/>
    </xf>
    <xf numFmtId="0" fontId="2" fillId="2" borderId="5"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2" borderId="13" xfId="0" applyFont="1" applyFill="1" applyBorder="1" applyAlignment="1">
      <alignment horizontal="left" vertical="top" wrapText="1"/>
    </xf>
    <xf numFmtId="0" fontId="10" fillId="0" borderId="1" xfId="0" applyFont="1" applyBorder="1" applyAlignment="1">
      <alignment horizontal="center" vertical="top" wrapText="1"/>
    </xf>
    <xf numFmtId="0" fontId="6" fillId="2" borderId="1" xfId="0" applyFont="1" applyFill="1" applyBorder="1" applyAlignment="1">
      <alignment horizontal="center" vertical="top" wrapText="1"/>
    </xf>
    <xf numFmtId="4" fontId="8" fillId="4" borderId="1" xfId="0" applyNumberFormat="1" applyFont="1" applyFill="1" applyBorder="1" applyAlignment="1">
      <alignment horizontal="center" vertical="top" wrapText="1"/>
    </xf>
    <xf numFmtId="4" fontId="2" fillId="4" borderId="1" xfId="0" applyNumberFormat="1" applyFont="1" applyFill="1" applyBorder="1" applyAlignment="1">
      <alignment horizontal="center" vertical="top" wrapText="1"/>
    </xf>
    <xf numFmtId="4" fontId="8" fillId="4" borderId="1" xfId="0" applyNumberFormat="1" applyFont="1" applyFill="1" applyBorder="1" applyAlignment="1">
      <alignment horizontal="center" vertical="top"/>
    </xf>
    <xf numFmtId="4" fontId="14" fillId="4" borderId="1" xfId="0" applyNumberFormat="1" applyFont="1" applyFill="1" applyBorder="1" applyAlignment="1">
      <alignment horizontal="center" vertical="top"/>
    </xf>
  </cellXfs>
  <cellStyles count="3">
    <cellStyle name="Обычный" xfId="0" builtinId="0"/>
    <cellStyle name="Обычный 2" xfId="2"/>
    <cellStyle name="Обычный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O33"/>
  <sheetViews>
    <sheetView tabSelected="1" view="pageBreakPreview" zoomScale="80" zoomScaleNormal="80" zoomScaleSheetLayoutView="80" workbookViewId="0">
      <selection activeCell="N8" sqref="N8"/>
    </sheetView>
  </sheetViews>
  <sheetFormatPr defaultColWidth="9.140625" defaultRowHeight="12.75" outlineLevelRow="1" outlineLevelCol="1" x14ac:dyDescent="0.25"/>
  <cols>
    <col min="1" max="1" width="13.7109375" style="33" customWidth="1"/>
    <col min="2" max="2" width="32.85546875" style="33" customWidth="1"/>
    <col min="3" max="3" width="15" style="33" customWidth="1" outlineLevel="1"/>
    <col min="4" max="4" width="11.140625" style="33" customWidth="1" outlineLevel="1"/>
    <col min="5" max="5" width="9.7109375" style="33" customWidth="1" outlineLevel="1"/>
    <col min="6" max="6" width="8.7109375" style="33" customWidth="1"/>
    <col min="7" max="7" width="9.28515625" style="33" customWidth="1" outlineLevel="1"/>
    <col min="8" max="8" width="17.42578125" style="33" customWidth="1" outlineLevel="1"/>
    <col min="9" max="9" width="11.5703125" style="17" customWidth="1" outlineLevel="1"/>
    <col min="10" max="10" width="14.140625" style="33" customWidth="1"/>
    <col min="11" max="11" width="12.5703125" style="33" customWidth="1"/>
    <col min="12" max="12" width="12.85546875" style="33" customWidth="1"/>
    <col min="13" max="13" width="12.28515625" style="33" customWidth="1"/>
    <col min="14" max="14" width="12.85546875" style="120" customWidth="1"/>
    <col min="15" max="15" width="12" style="120" customWidth="1"/>
    <col min="16" max="16384" width="9.140625" style="33"/>
  </cols>
  <sheetData>
    <row r="1" spans="1:15" x14ac:dyDescent="0.25">
      <c r="A1" s="32"/>
      <c r="B1" s="32"/>
      <c r="C1" s="32"/>
      <c r="D1" s="32"/>
      <c r="E1" s="32"/>
      <c r="F1" s="32"/>
      <c r="G1" s="32"/>
      <c r="H1" s="32"/>
      <c r="I1" s="35"/>
      <c r="J1" s="32"/>
      <c r="K1" s="32"/>
      <c r="L1" s="32"/>
      <c r="M1" s="32"/>
      <c r="N1" s="144" t="s">
        <v>182</v>
      </c>
      <c r="O1" s="144"/>
    </row>
    <row r="2" spans="1:15" ht="40.5" customHeight="1" x14ac:dyDescent="0.25">
      <c r="A2" s="145" t="s">
        <v>525</v>
      </c>
      <c r="B2" s="145"/>
      <c r="C2" s="145"/>
      <c r="D2" s="145"/>
      <c r="E2" s="145"/>
      <c r="F2" s="145"/>
      <c r="G2" s="145"/>
      <c r="H2" s="145"/>
      <c r="I2" s="145"/>
      <c r="J2" s="145"/>
      <c r="K2" s="145"/>
      <c r="L2" s="145"/>
      <c r="M2" s="145"/>
      <c r="N2" s="145"/>
      <c r="O2" s="145"/>
    </row>
    <row r="3" spans="1:15" ht="12.75" customHeight="1" x14ac:dyDescent="0.25">
      <c r="A3" s="146" t="s">
        <v>0</v>
      </c>
      <c r="B3" s="146" t="s">
        <v>94</v>
      </c>
      <c r="C3" s="146" t="s">
        <v>1</v>
      </c>
      <c r="D3" s="149" t="s">
        <v>16</v>
      </c>
      <c r="E3" s="149"/>
      <c r="F3" s="149"/>
      <c r="G3" s="149"/>
      <c r="H3" s="146" t="s">
        <v>100</v>
      </c>
      <c r="I3" s="146" t="s">
        <v>91</v>
      </c>
      <c r="J3" s="150" t="s">
        <v>170</v>
      </c>
      <c r="K3" s="153" t="s">
        <v>516</v>
      </c>
      <c r="L3" s="153"/>
      <c r="M3" s="153"/>
      <c r="N3" s="153"/>
      <c r="O3" s="150" t="s">
        <v>181</v>
      </c>
    </row>
    <row r="4" spans="1:15" x14ac:dyDescent="0.25">
      <c r="A4" s="147"/>
      <c r="B4" s="147"/>
      <c r="C4" s="147"/>
      <c r="D4" s="146" t="s">
        <v>3</v>
      </c>
      <c r="E4" s="146" t="s">
        <v>4</v>
      </c>
      <c r="F4" s="146" t="s">
        <v>5</v>
      </c>
      <c r="G4" s="146" t="s">
        <v>6</v>
      </c>
      <c r="H4" s="147"/>
      <c r="I4" s="147"/>
      <c r="J4" s="151"/>
      <c r="K4" s="153"/>
      <c r="L4" s="153"/>
      <c r="M4" s="153"/>
      <c r="N4" s="153"/>
      <c r="O4" s="151"/>
    </row>
    <row r="5" spans="1:15" ht="70.5" customHeight="1" x14ac:dyDescent="0.25">
      <c r="A5" s="148"/>
      <c r="B5" s="148"/>
      <c r="C5" s="148"/>
      <c r="D5" s="148"/>
      <c r="E5" s="148"/>
      <c r="F5" s="148"/>
      <c r="G5" s="148"/>
      <c r="H5" s="148"/>
      <c r="I5" s="148"/>
      <c r="J5" s="152"/>
      <c r="K5" s="116" t="s">
        <v>168</v>
      </c>
      <c r="L5" s="116" t="s">
        <v>69</v>
      </c>
      <c r="M5" s="116" t="s">
        <v>70</v>
      </c>
      <c r="N5" s="116" t="s">
        <v>169</v>
      </c>
      <c r="O5" s="152"/>
    </row>
    <row r="6" spans="1:15" x14ac:dyDescent="0.25">
      <c r="A6" s="76">
        <v>1</v>
      </c>
      <c r="B6" s="76">
        <v>2</v>
      </c>
      <c r="C6" s="76">
        <v>3</v>
      </c>
      <c r="D6" s="76">
        <v>4</v>
      </c>
      <c r="E6" s="76">
        <v>5</v>
      </c>
      <c r="F6" s="76">
        <v>6</v>
      </c>
      <c r="G6" s="76">
        <v>7</v>
      </c>
      <c r="H6" s="76">
        <v>8</v>
      </c>
      <c r="I6" s="81">
        <v>9</v>
      </c>
      <c r="J6" s="80">
        <v>10</v>
      </c>
      <c r="K6" s="116">
        <v>11</v>
      </c>
      <c r="L6" s="116">
        <v>12</v>
      </c>
      <c r="M6" s="116">
        <v>13</v>
      </c>
      <c r="N6" s="116">
        <v>14</v>
      </c>
      <c r="O6" s="119">
        <v>15</v>
      </c>
    </row>
    <row r="7" spans="1:15" ht="18.75" customHeight="1" x14ac:dyDescent="0.25">
      <c r="A7" s="157" t="s">
        <v>7</v>
      </c>
      <c r="B7" s="158" t="s">
        <v>171</v>
      </c>
      <c r="C7" s="159" t="s">
        <v>8</v>
      </c>
      <c r="D7" s="76"/>
      <c r="E7" s="76"/>
      <c r="F7" s="76"/>
      <c r="G7" s="76"/>
      <c r="H7" s="85" t="s">
        <v>9</v>
      </c>
      <c r="I7" s="79" t="s">
        <v>92</v>
      </c>
      <c r="J7" s="102">
        <f>J8+J9+J10</f>
        <v>1001681</v>
      </c>
      <c r="K7" s="102">
        <f t="shared" ref="K7:O7" si="0">K8+K9+K10</f>
        <v>1028326.19</v>
      </c>
      <c r="L7" s="102">
        <f t="shared" si="0"/>
        <v>1028326.19</v>
      </c>
      <c r="M7" s="102">
        <f t="shared" si="0"/>
        <v>1028326.19</v>
      </c>
      <c r="N7" s="102">
        <f t="shared" si="0"/>
        <v>1028316.19738</v>
      </c>
      <c r="O7" s="102">
        <f t="shared" si="0"/>
        <v>493457.6</v>
      </c>
    </row>
    <row r="8" spans="1:15" ht="25.5" x14ac:dyDescent="0.25">
      <c r="A8" s="157"/>
      <c r="B8" s="158"/>
      <c r="C8" s="160"/>
      <c r="D8" s="76"/>
      <c r="E8" s="76"/>
      <c r="F8" s="76"/>
      <c r="G8" s="76"/>
      <c r="H8" s="85" t="s">
        <v>10</v>
      </c>
      <c r="I8" s="79" t="s">
        <v>92</v>
      </c>
      <c r="J8" s="102">
        <v>250000</v>
      </c>
      <c r="K8" s="102">
        <f>K12+K29</f>
        <v>300000</v>
      </c>
      <c r="L8" s="102">
        <f t="shared" ref="L8:O8" si="1">L12+L29</f>
        <v>300000</v>
      </c>
      <c r="M8" s="102">
        <f t="shared" si="1"/>
        <v>300000</v>
      </c>
      <c r="N8" s="102">
        <f t="shared" si="1"/>
        <v>300000</v>
      </c>
      <c r="O8" s="102">
        <f t="shared" si="1"/>
        <v>0</v>
      </c>
    </row>
    <row r="9" spans="1:15" ht="38.25" x14ac:dyDescent="0.25">
      <c r="A9" s="157"/>
      <c r="B9" s="158"/>
      <c r="C9" s="160"/>
      <c r="D9" s="54" t="s">
        <v>204</v>
      </c>
      <c r="E9" s="54">
        <v>405</v>
      </c>
      <c r="F9" s="54" t="s">
        <v>205</v>
      </c>
      <c r="G9" s="54">
        <v>800</v>
      </c>
      <c r="H9" s="85" t="s">
        <v>11</v>
      </c>
      <c r="I9" s="79" t="s">
        <v>92</v>
      </c>
      <c r="J9" s="102">
        <v>501681</v>
      </c>
      <c r="K9" s="102">
        <f t="shared" ref="K9:O10" si="2">K13+K30</f>
        <v>478326.19</v>
      </c>
      <c r="L9" s="102">
        <f t="shared" si="2"/>
        <v>478326.19</v>
      </c>
      <c r="M9" s="102">
        <f t="shared" si="2"/>
        <v>478326.19</v>
      </c>
      <c r="N9" s="102">
        <f t="shared" si="2"/>
        <v>478316.19738000003</v>
      </c>
      <c r="O9" s="102">
        <f t="shared" si="2"/>
        <v>243457.6</v>
      </c>
    </row>
    <row r="10" spans="1:15" ht="25.5" x14ac:dyDescent="0.25">
      <c r="A10" s="157"/>
      <c r="B10" s="158"/>
      <c r="C10" s="161"/>
      <c r="D10" s="54"/>
      <c r="E10" s="54"/>
      <c r="F10" s="54"/>
      <c r="G10" s="54"/>
      <c r="H10" s="85" t="s">
        <v>12</v>
      </c>
      <c r="I10" s="79" t="s">
        <v>92</v>
      </c>
      <c r="J10" s="102">
        <v>250000</v>
      </c>
      <c r="K10" s="102">
        <f t="shared" si="2"/>
        <v>250000</v>
      </c>
      <c r="L10" s="102">
        <f t="shared" si="2"/>
        <v>250000</v>
      </c>
      <c r="M10" s="102">
        <f t="shared" si="2"/>
        <v>250000</v>
      </c>
      <c r="N10" s="102">
        <f t="shared" si="2"/>
        <v>250000</v>
      </c>
      <c r="O10" s="102">
        <f t="shared" si="2"/>
        <v>250000</v>
      </c>
    </row>
    <row r="11" spans="1:15" ht="16.5" customHeight="1" x14ac:dyDescent="0.25">
      <c r="A11" s="157" t="s">
        <v>43</v>
      </c>
      <c r="B11" s="158" t="s">
        <v>172</v>
      </c>
      <c r="C11" s="159"/>
      <c r="D11" s="78"/>
      <c r="E11" s="78"/>
      <c r="F11" s="78"/>
      <c r="G11" s="78"/>
      <c r="H11" s="85" t="s">
        <v>9</v>
      </c>
      <c r="I11" s="79" t="s">
        <v>92</v>
      </c>
      <c r="J11" s="102">
        <v>585801.18000000005</v>
      </c>
      <c r="K11" s="102">
        <f>K12+K13+K14</f>
        <v>1028254.19</v>
      </c>
      <c r="L11" s="102">
        <f>L12+L13+L14</f>
        <v>1028254.19</v>
      </c>
      <c r="M11" s="102">
        <f>SUM(M12:M14)</f>
        <v>1028254.19</v>
      </c>
      <c r="N11" s="102">
        <f>SUM(N12:N14)</f>
        <v>1028244.19738</v>
      </c>
      <c r="O11" s="102">
        <f>SUM(O12:O14)</f>
        <v>493373.6</v>
      </c>
    </row>
    <row r="12" spans="1:15" ht="25.5" x14ac:dyDescent="0.25">
      <c r="A12" s="157"/>
      <c r="B12" s="158"/>
      <c r="C12" s="160"/>
      <c r="D12" s="76"/>
      <c r="E12" s="76"/>
      <c r="F12" s="76"/>
      <c r="G12" s="76"/>
      <c r="H12" s="85" t="s">
        <v>10</v>
      </c>
      <c r="I12" s="79" t="s">
        <v>92</v>
      </c>
      <c r="J12" s="102">
        <v>250000</v>
      </c>
      <c r="K12" s="102">
        <v>300000</v>
      </c>
      <c r="L12" s="102">
        <v>300000</v>
      </c>
      <c r="M12" s="102">
        <v>300000</v>
      </c>
      <c r="N12" s="136">
        <f>N21+N25</f>
        <v>300000</v>
      </c>
      <c r="O12" s="102">
        <v>0</v>
      </c>
    </row>
    <row r="13" spans="1:15" ht="51" x14ac:dyDescent="0.25">
      <c r="A13" s="157"/>
      <c r="B13" s="158"/>
      <c r="C13" s="160"/>
      <c r="D13" s="54" t="s">
        <v>204</v>
      </c>
      <c r="E13" s="54">
        <v>405</v>
      </c>
      <c r="F13" s="54" t="s">
        <v>449</v>
      </c>
      <c r="G13" s="54">
        <v>810</v>
      </c>
      <c r="H13" s="77" t="s">
        <v>11</v>
      </c>
      <c r="I13" s="79" t="s">
        <v>92</v>
      </c>
      <c r="J13" s="102">
        <v>500757.91</v>
      </c>
      <c r="K13" s="102">
        <v>478254.19</v>
      </c>
      <c r="L13" s="102">
        <v>478254.19</v>
      </c>
      <c r="M13" s="102">
        <v>478254.19</v>
      </c>
      <c r="N13" s="136">
        <f>N22+N26</f>
        <v>478244.19738000003</v>
      </c>
      <c r="O13" s="102">
        <v>243373.6</v>
      </c>
    </row>
    <row r="14" spans="1:15" ht="25.5" x14ac:dyDescent="0.25">
      <c r="A14" s="157"/>
      <c r="B14" s="158"/>
      <c r="C14" s="161"/>
      <c r="D14" s="76"/>
      <c r="E14" s="76"/>
      <c r="F14" s="76"/>
      <c r="G14" s="76"/>
      <c r="H14" s="85" t="s">
        <v>12</v>
      </c>
      <c r="I14" s="79" t="s">
        <v>92</v>
      </c>
      <c r="J14" s="102">
        <v>250000</v>
      </c>
      <c r="K14" s="102">
        <v>250000</v>
      </c>
      <c r="L14" s="102">
        <v>250000</v>
      </c>
      <c r="M14" s="102">
        <v>250000</v>
      </c>
      <c r="N14" s="102">
        <v>250000</v>
      </c>
      <c r="O14" s="102">
        <v>250000</v>
      </c>
    </row>
    <row r="15" spans="1:15" x14ac:dyDescent="0.25">
      <c r="A15" s="154" t="s">
        <v>71</v>
      </c>
      <c r="B15" s="155"/>
      <c r="C15" s="155"/>
      <c r="D15" s="155"/>
      <c r="E15" s="155"/>
      <c r="F15" s="155"/>
      <c r="G15" s="156"/>
      <c r="H15" s="79"/>
      <c r="I15" s="79"/>
      <c r="J15" s="93">
        <v>1</v>
      </c>
      <c r="K15" s="93">
        <v>1</v>
      </c>
      <c r="L15" s="93">
        <v>1</v>
      </c>
      <c r="M15" s="93">
        <v>1</v>
      </c>
      <c r="N15" s="93">
        <v>1</v>
      </c>
      <c r="O15" s="93">
        <v>1</v>
      </c>
    </row>
    <row r="16" spans="1:15" x14ac:dyDescent="0.25">
      <c r="A16" s="154" t="s">
        <v>186</v>
      </c>
      <c r="B16" s="155"/>
      <c r="C16" s="155"/>
      <c r="D16" s="155"/>
      <c r="E16" s="155"/>
      <c r="F16" s="155"/>
      <c r="G16" s="156"/>
      <c r="H16" s="79"/>
      <c r="I16" s="79"/>
      <c r="J16" s="92">
        <v>30.2</v>
      </c>
      <c r="K16" s="92">
        <v>30.2</v>
      </c>
      <c r="L16" s="92">
        <v>30.2</v>
      </c>
      <c r="M16" s="92">
        <v>30.2</v>
      </c>
      <c r="N16" s="92">
        <v>30.2</v>
      </c>
      <c r="O16" s="92">
        <v>30.2</v>
      </c>
    </row>
    <row r="17" spans="1:15" ht="27.75" customHeight="1" x14ac:dyDescent="0.25">
      <c r="A17" s="154" t="s">
        <v>187</v>
      </c>
      <c r="B17" s="155"/>
      <c r="C17" s="155"/>
      <c r="D17" s="155"/>
      <c r="E17" s="155"/>
      <c r="F17" s="155"/>
      <c r="G17" s="156"/>
      <c r="H17" s="79"/>
      <c r="I17" s="79"/>
      <c r="J17" s="92">
        <v>68</v>
      </c>
      <c r="K17" s="92">
        <v>68</v>
      </c>
      <c r="L17" s="92">
        <v>68</v>
      </c>
      <c r="M17" s="92">
        <v>68</v>
      </c>
      <c r="N17" s="92">
        <v>68</v>
      </c>
      <c r="O17" s="92">
        <v>68</v>
      </c>
    </row>
    <row r="18" spans="1:15" x14ac:dyDescent="0.25">
      <c r="A18" s="154" t="s">
        <v>188</v>
      </c>
      <c r="B18" s="155"/>
      <c r="C18" s="155"/>
      <c r="D18" s="155"/>
      <c r="E18" s="155"/>
      <c r="F18" s="155"/>
      <c r="G18" s="156"/>
      <c r="H18" s="79"/>
      <c r="I18" s="79"/>
      <c r="J18" s="92">
        <v>112.2</v>
      </c>
      <c r="K18" s="92">
        <v>112.2</v>
      </c>
      <c r="L18" s="92">
        <v>112.2</v>
      </c>
      <c r="M18" s="92">
        <v>112.2</v>
      </c>
      <c r="N18" s="92">
        <v>112.2</v>
      </c>
      <c r="O18" s="92">
        <v>112.2</v>
      </c>
    </row>
    <row r="19" spans="1:15" x14ac:dyDescent="0.25">
      <c r="A19" s="154" t="s">
        <v>189</v>
      </c>
      <c r="B19" s="155"/>
      <c r="C19" s="155"/>
      <c r="D19" s="155"/>
      <c r="E19" s="155"/>
      <c r="F19" s="155"/>
      <c r="G19" s="156"/>
      <c r="H19" s="79"/>
      <c r="I19" s="79"/>
      <c r="J19" s="98">
        <v>2.71</v>
      </c>
      <c r="K19" s="98">
        <v>2.71</v>
      </c>
      <c r="L19" s="98">
        <v>2.71</v>
      </c>
      <c r="M19" s="98">
        <v>2.71</v>
      </c>
      <c r="N19" s="98">
        <v>2.71</v>
      </c>
      <c r="O19" s="98">
        <v>2.71</v>
      </c>
    </row>
    <row r="20" spans="1:15" ht="20.25" customHeight="1" outlineLevel="1" x14ac:dyDescent="0.25">
      <c r="A20" s="159" t="s">
        <v>44</v>
      </c>
      <c r="B20" s="162" t="s">
        <v>72</v>
      </c>
      <c r="C20" s="157"/>
      <c r="D20" s="76"/>
      <c r="E20" s="76"/>
      <c r="F20" s="76"/>
      <c r="G20" s="76"/>
      <c r="H20" s="85" t="s">
        <v>9</v>
      </c>
      <c r="I20" s="79" t="s">
        <v>92</v>
      </c>
      <c r="J20" s="102">
        <f>J21+J22+J23</f>
        <v>250000</v>
      </c>
      <c r="K20" s="102">
        <v>250000</v>
      </c>
      <c r="L20" s="102">
        <v>250000</v>
      </c>
      <c r="M20" s="102">
        <v>250000</v>
      </c>
      <c r="N20" s="102">
        <v>250000</v>
      </c>
      <c r="O20" s="102">
        <v>250000</v>
      </c>
    </row>
    <row r="21" spans="1:15" ht="25.5" outlineLevel="1" x14ac:dyDescent="0.25">
      <c r="A21" s="160"/>
      <c r="B21" s="163"/>
      <c r="C21" s="157"/>
      <c r="D21" s="76"/>
      <c r="E21" s="76"/>
      <c r="F21" s="76"/>
      <c r="G21" s="76"/>
      <c r="H21" s="85" t="s">
        <v>10</v>
      </c>
      <c r="I21" s="79" t="s">
        <v>92</v>
      </c>
      <c r="J21" s="102">
        <v>0</v>
      </c>
      <c r="K21" s="102">
        <v>0</v>
      </c>
      <c r="L21" s="102">
        <v>0</v>
      </c>
      <c r="M21" s="102">
        <v>0</v>
      </c>
      <c r="N21" s="102">
        <v>0</v>
      </c>
      <c r="O21" s="102">
        <v>0</v>
      </c>
    </row>
    <row r="22" spans="1:15" ht="38.25" outlineLevel="1" x14ac:dyDescent="0.25">
      <c r="A22" s="160"/>
      <c r="B22" s="163"/>
      <c r="C22" s="157"/>
      <c r="D22" s="54"/>
      <c r="E22" s="54"/>
      <c r="F22" s="54"/>
      <c r="G22" s="54"/>
      <c r="H22" s="85" t="s">
        <v>11</v>
      </c>
      <c r="I22" s="79" t="s">
        <v>92</v>
      </c>
      <c r="J22" s="102">
        <v>0</v>
      </c>
      <c r="K22" s="102">
        <v>0</v>
      </c>
      <c r="L22" s="102">
        <v>0</v>
      </c>
      <c r="M22" s="102">
        <v>0</v>
      </c>
      <c r="N22" s="102">
        <v>0</v>
      </c>
      <c r="O22" s="102">
        <v>0</v>
      </c>
    </row>
    <row r="23" spans="1:15" ht="25.5" outlineLevel="1" x14ac:dyDescent="0.25">
      <c r="A23" s="161"/>
      <c r="B23" s="164"/>
      <c r="C23" s="157"/>
      <c r="D23" s="54"/>
      <c r="E23" s="54"/>
      <c r="F23" s="54"/>
      <c r="G23" s="54"/>
      <c r="H23" s="85" t="s">
        <v>12</v>
      </c>
      <c r="I23" s="79" t="s">
        <v>92</v>
      </c>
      <c r="J23" s="102">
        <v>250000</v>
      </c>
      <c r="K23" s="102">
        <v>250000</v>
      </c>
      <c r="L23" s="102">
        <v>250000</v>
      </c>
      <c r="M23" s="102">
        <v>250000</v>
      </c>
      <c r="N23" s="102">
        <v>250000</v>
      </c>
      <c r="O23" s="102">
        <v>250000</v>
      </c>
    </row>
    <row r="24" spans="1:15" ht="18.75" customHeight="1" outlineLevel="1" x14ac:dyDescent="0.25">
      <c r="A24" s="157" t="s">
        <v>45</v>
      </c>
      <c r="B24" s="158" t="s">
        <v>73</v>
      </c>
      <c r="C24" s="157"/>
      <c r="D24" s="54"/>
      <c r="E24" s="54"/>
      <c r="F24" s="54"/>
      <c r="G24" s="54"/>
      <c r="H24" s="85" t="s">
        <v>9</v>
      </c>
      <c r="I24" s="79" t="s">
        <v>92</v>
      </c>
      <c r="J24" s="102">
        <f>SUM(J25:J27)</f>
        <v>750757.90999999992</v>
      </c>
      <c r="K24" s="102">
        <f>K25+K26+K27</f>
        <v>778254.19</v>
      </c>
      <c r="L24" s="102">
        <f>L25+L26+L27</f>
        <v>778254.19</v>
      </c>
      <c r="M24" s="102">
        <f t="shared" ref="M24:O24" si="3">SUM(M25:M27)</f>
        <v>778254.19</v>
      </c>
      <c r="N24" s="102">
        <f t="shared" si="3"/>
        <v>778244.19738000003</v>
      </c>
      <c r="O24" s="102">
        <f t="shared" si="3"/>
        <v>243373.6</v>
      </c>
    </row>
    <row r="25" spans="1:15" ht="25.5" outlineLevel="1" x14ac:dyDescent="0.25">
      <c r="A25" s="157"/>
      <c r="B25" s="158"/>
      <c r="C25" s="157"/>
      <c r="D25" s="54"/>
      <c r="E25" s="54"/>
      <c r="F25" s="54"/>
      <c r="G25" s="54"/>
      <c r="H25" s="85" t="s">
        <v>10</v>
      </c>
      <c r="I25" s="79" t="s">
        <v>92</v>
      </c>
      <c r="J25" s="102">
        <v>250000</v>
      </c>
      <c r="K25" s="102">
        <v>300000</v>
      </c>
      <c r="L25" s="102">
        <v>300000</v>
      </c>
      <c r="M25" s="102">
        <v>300000</v>
      </c>
      <c r="N25" s="102">
        <v>300000</v>
      </c>
      <c r="O25" s="102">
        <v>0</v>
      </c>
    </row>
    <row r="26" spans="1:15" ht="38.25" outlineLevel="1" x14ac:dyDescent="0.25">
      <c r="A26" s="157"/>
      <c r="B26" s="158"/>
      <c r="C26" s="157"/>
      <c r="D26" s="54">
        <v>882</v>
      </c>
      <c r="E26" s="54">
        <v>405</v>
      </c>
      <c r="F26" s="54" t="s">
        <v>23</v>
      </c>
      <c r="G26" s="54">
        <v>810</v>
      </c>
      <c r="H26" s="85" t="s">
        <v>11</v>
      </c>
      <c r="I26" s="79" t="s">
        <v>92</v>
      </c>
      <c r="J26" s="102">
        <v>500757.91</v>
      </c>
      <c r="K26" s="102">
        <v>478254.19</v>
      </c>
      <c r="L26" s="102">
        <v>478254.19</v>
      </c>
      <c r="M26" s="102">
        <v>478254.19</v>
      </c>
      <c r="N26" s="102">
        <v>478244.19738000003</v>
      </c>
      <c r="O26" s="102">
        <v>243373.6</v>
      </c>
    </row>
    <row r="27" spans="1:15" ht="25.5" outlineLevel="1" x14ac:dyDescent="0.25">
      <c r="A27" s="157"/>
      <c r="B27" s="158"/>
      <c r="C27" s="157"/>
      <c r="D27" s="54"/>
      <c r="E27" s="54"/>
      <c r="F27" s="54"/>
      <c r="G27" s="54"/>
      <c r="H27" s="85" t="s">
        <v>12</v>
      </c>
      <c r="I27" s="79" t="s">
        <v>92</v>
      </c>
      <c r="J27" s="102">
        <v>0</v>
      </c>
      <c r="K27" s="102">
        <v>0</v>
      </c>
      <c r="L27" s="102">
        <v>0</v>
      </c>
      <c r="M27" s="102">
        <v>0</v>
      </c>
      <c r="N27" s="102">
        <v>0</v>
      </c>
      <c r="O27" s="102">
        <v>0</v>
      </c>
    </row>
    <row r="28" spans="1:15" ht="19.5" customHeight="1" x14ac:dyDescent="0.25">
      <c r="A28" s="159" t="s">
        <v>40</v>
      </c>
      <c r="B28" s="158" t="s">
        <v>184</v>
      </c>
      <c r="C28" s="36"/>
      <c r="D28" s="36"/>
      <c r="E28" s="36"/>
      <c r="F28" s="36"/>
      <c r="G28" s="36"/>
      <c r="H28" s="85" t="s">
        <v>9</v>
      </c>
      <c r="I28" s="76" t="s">
        <v>92</v>
      </c>
      <c r="J28" s="102">
        <v>1434</v>
      </c>
      <c r="K28" s="102">
        <f>K29+K30+K31</f>
        <v>72</v>
      </c>
      <c r="L28" s="102">
        <f>L29+L30+L31</f>
        <v>72</v>
      </c>
      <c r="M28" s="102">
        <f>M29+M30+M31</f>
        <v>72</v>
      </c>
      <c r="N28" s="102">
        <f t="shared" ref="N28:O28" si="4">N29+N30+N31</f>
        <v>72</v>
      </c>
      <c r="O28" s="102">
        <f t="shared" si="4"/>
        <v>84</v>
      </c>
    </row>
    <row r="29" spans="1:15" ht="25.5" x14ac:dyDescent="0.25">
      <c r="A29" s="160"/>
      <c r="B29" s="158"/>
      <c r="C29" s="36"/>
      <c r="D29" s="36"/>
      <c r="E29" s="36"/>
      <c r="F29" s="36"/>
      <c r="G29" s="36"/>
      <c r="H29" s="85" t="s">
        <v>10</v>
      </c>
      <c r="I29" s="76" t="s">
        <v>92</v>
      </c>
      <c r="J29" s="102">
        <v>0</v>
      </c>
      <c r="K29" s="102">
        <v>0</v>
      </c>
      <c r="L29" s="102">
        <v>0</v>
      </c>
      <c r="M29" s="102">
        <v>0</v>
      </c>
      <c r="N29" s="102">
        <v>0</v>
      </c>
      <c r="O29" s="102">
        <v>0</v>
      </c>
    </row>
    <row r="30" spans="1:15" ht="38.25" x14ac:dyDescent="0.25">
      <c r="A30" s="160"/>
      <c r="B30" s="158"/>
      <c r="D30" s="3">
        <v>882</v>
      </c>
      <c r="E30" s="3">
        <v>405</v>
      </c>
      <c r="F30" s="58" t="s">
        <v>185</v>
      </c>
      <c r="G30" s="3">
        <v>810</v>
      </c>
      <c r="H30" s="85" t="s">
        <v>11</v>
      </c>
      <c r="I30" s="76" t="s">
        <v>92</v>
      </c>
      <c r="J30" s="102">
        <v>923.9</v>
      </c>
      <c r="K30" s="102">
        <v>72</v>
      </c>
      <c r="L30" s="102">
        <v>72</v>
      </c>
      <c r="M30" s="102">
        <v>72</v>
      </c>
      <c r="N30" s="102">
        <v>72</v>
      </c>
      <c r="O30" s="102">
        <v>84</v>
      </c>
    </row>
    <row r="31" spans="1:15" ht="26.25" customHeight="1" x14ac:dyDescent="0.25">
      <c r="A31" s="161"/>
      <c r="B31" s="158"/>
      <c r="C31" s="36"/>
      <c r="D31" s="36"/>
      <c r="E31" s="36"/>
      <c r="F31" s="36"/>
      <c r="G31" s="36"/>
      <c r="H31" s="85" t="s">
        <v>12</v>
      </c>
      <c r="I31" s="76" t="s">
        <v>92</v>
      </c>
      <c r="J31" s="102">
        <v>0</v>
      </c>
      <c r="K31" s="102">
        <v>0</v>
      </c>
      <c r="L31" s="102">
        <v>0</v>
      </c>
      <c r="M31" s="102">
        <v>0</v>
      </c>
      <c r="N31" s="102">
        <v>0</v>
      </c>
      <c r="O31" s="102">
        <v>0</v>
      </c>
    </row>
    <row r="32" spans="1:15" x14ac:dyDescent="0.25">
      <c r="A32" s="154" t="s">
        <v>438</v>
      </c>
      <c r="B32" s="155"/>
      <c r="C32" s="155"/>
      <c r="D32" s="155"/>
      <c r="E32" s="155"/>
      <c r="F32" s="155"/>
      <c r="G32" s="156"/>
      <c r="H32" s="76"/>
      <c r="I32" s="76"/>
      <c r="J32" s="93">
        <v>1</v>
      </c>
      <c r="K32" s="93">
        <v>0</v>
      </c>
      <c r="L32" s="93">
        <v>0</v>
      </c>
      <c r="M32" s="93">
        <v>0</v>
      </c>
      <c r="N32" s="104">
        <v>0</v>
      </c>
      <c r="O32" s="93">
        <v>0</v>
      </c>
    </row>
    <row r="33" spans="1:15" x14ac:dyDescent="0.25">
      <c r="A33" s="154" t="s">
        <v>439</v>
      </c>
      <c r="B33" s="155"/>
      <c r="C33" s="155"/>
      <c r="D33" s="155"/>
      <c r="E33" s="155"/>
      <c r="F33" s="155"/>
      <c r="G33" s="156"/>
      <c r="H33" s="76"/>
      <c r="I33" s="76"/>
      <c r="J33" s="92">
        <v>99</v>
      </c>
      <c r="K33" s="92">
        <v>100</v>
      </c>
      <c r="L33" s="92">
        <v>100</v>
      </c>
      <c r="M33" s="92">
        <v>100</v>
      </c>
      <c r="N33" s="92">
        <v>100</v>
      </c>
      <c r="O33" s="92">
        <v>100</v>
      </c>
    </row>
  </sheetData>
  <mergeCells count="36">
    <mergeCell ref="A28:A31"/>
    <mergeCell ref="B28:B31"/>
    <mergeCell ref="A32:G32"/>
    <mergeCell ref="A33:G33"/>
    <mergeCell ref="A18:G18"/>
    <mergeCell ref="A19:G19"/>
    <mergeCell ref="A20:A23"/>
    <mergeCell ref="B20:B23"/>
    <mergeCell ref="C20:C23"/>
    <mergeCell ref="A24:A27"/>
    <mergeCell ref="B24:B27"/>
    <mergeCell ref="C24:C27"/>
    <mergeCell ref="A17:G17"/>
    <mergeCell ref="O3:O5"/>
    <mergeCell ref="D4:D5"/>
    <mergeCell ref="E4:E5"/>
    <mergeCell ref="F4:F5"/>
    <mergeCell ref="G4:G5"/>
    <mergeCell ref="A7:A10"/>
    <mergeCell ref="B7:B10"/>
    <mergeCell ref="C7:C10"/>
    <mergeCell ref="A11:A14"/>
    <mergeCell ref="B11:B14"/>
    <mergeCell ref="C11:C14"/>
    <mergeCell ref="A15:G15"/>
    <mergeCell ref="A16:G16"/>
    <mergeCell ref="N1:O1"/>
    <mergeCell ref="A2:O2"/>
    <mergeCell ref="A3:A5"/>
    <mergeCell ref="B3:B5"/>
    <mergeCell ref="C3:C5"/>
    <mergeCell ref="D3:G3"/>
    <mergeCell ref="H3:H5"/>
    <mergeCell ref="I3:I5"/>
    <mergeCell ref="J3:J5"/>
    <mergeCell ref="K3:N4"/>
  </mergeCells>
  <printOptions horizontalCentered="1"/>
  <pageMargins left="0.7" right="0.7" top="0.75" bottom="0.75" header="0.3" footer="0.3"/>
  <pageSetup paperSize="9" scale="61" orientation="landscape"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P128"/>
  <sheetViews>
    <sheetView view="pageBreakPreview" zoomScale="80" zoomScaleNormal="80" zoomScaleSheetLayoutView="80" workbookViewId="0">
      <pane xSplit="1" ySplit="5" topLeftCell="B6" activePane="bottomRight" state="frozen"/>
      <selection pane="topRight" activeCell="B1" sqref="B1"/>
      <selection pane="bottomLeft" activeCell="A7" sqref="A7"/>
      <selection pane="bottomRight" activeCell="N8" sqref="N8"/>
    </sheetView>
  </sheetViews>
  <sheetFormatPr defaultColWidth="9.140625" defaultRowHeight="15" outlineLevelCol="1" x14ac:dyDescent="0.25"/>
  <cols>
    <col min="1" max="1" width="15" style="40" customWidth="1"/>
    <col min="2" max="2" width="33" style="39" customWidth="1"/>
    <col min="3" max="3" width="18.140625" style="39" customWidth="1" outlineLevel="1"/>
    <col min="4" max="4" width="10.7109375" style="42" customWidth="1" outlineLevel="1" collapsed="1"/>
    <col min="5" max="5" width="9.85546875" style="42" customWidth="1" outlineLevel="1"/>
    <col min="6" max="6" width="9.5703125" style="42" customWidth="1" outlineLevel="1"/>
    <col min="7" max="7" width="8.85546875" style="42" customWidth="1" outlineLevel="1"/>
    <col min="8" max="8" width="17.7109375" style="39" customWidth="1"/>
    <col min="9" max="9" width="11.5703125" style="41" customWidth="1" outlineLevel="1"/>
    <col min="10" max="10" width="13.42578125" style="39" customWidth="1"/>
    <col min="11" max="12" width="11" style="39" customWidth="1"/>
    <col min="13" max="13" width="10.7109375" style="121" customWidth="1"/>
    <col min="14" max="14" width="11" style="121" customWidth="1"/>
    <col min="15" max="15" width="11.85546875" style="121" customWidth="1"/>
    <col min="16" max="16" width="10.85546875" style="39" bestFit="1" customWidth="1"/>
    <col min="17" max="16384" width="9.140625" style="39"/>
  </cols>
  <sheetData>
    <row r="1" spans="1:16" ht="45.75" customHeight="1" x14ac:dyDescent="0.25">
      <c r="A1" s="167" t="s">
        <v>448</v>
      </c>
      <c r="B1" s="167"/>
      <c r="C1" s="167"/>
      <c r="D1" s="167"/>
      <c r="E1" s="167"/>
      <c r="F1" s="167"/>
      <c r="G1" s="167"/>
      <c r="H1" s="167"/>
      <c r="I1" s="167"/>
      <c r="J1" s="167"/>
      <c r="K1" s="167"/>
      <c r="L1" s="167"/>
      <c r="M1" s="167"/>
      <c r="N1" s="167"/>
      <c r="O1" s="167"/>
    </row>
    <row r="2" spans="1:16" x14ac:dyDescent="0.25">
      <c r="A2" s="165" t="s">
        <v>0</v>
      </c>
      <c r="B2" s="169" t="s">
        <v>87</v>
      </c>
      <c r="C2" s="169" t="s">
        <v>1</v>
      </c>
      <c r="D2" s="169" t="s">
        <v>16</v>
      </c>
      <c r="E2" s="153"/>
      <c r="F2" s="153"/>
      <c r="G2" s="153"/>
      <c r="H2" s="169" t="s">
        <v>86</v>
      </c>
      <c r="I2" s="150" t="s">
        <v>91</v>
      </c>
      <c r="J2" s="169" t="s">
        <v>450</v>
      </c>
      <c r="K2" s="153" t="s">
        <v>516</v>
      </c>
      <c r="L2" s="153"/>
      <c r="M2" s="153"/>
      <c r="N2" s="153"/>
      <c r="O2" s="169" t="s">
        <v>437</v>
      </c>
    </row>
    <row r="3" spans="1:16" x14ac:dyDescent="0.25">
      <c r="A3" s="165"/>
      <c r="B3" s="169"/>
      <c r="C3" s="153"/>
      <c r="D3" s="153"/>
      <c r="E3" s="153"/>
      <c r="F3" s="153"/>
      <c r="G3" s="153"/>
      <c r="H3" s="153"/>
      <c r="I3" s="151"/>
      <c r="J3" s="153"/>
      <c r="K3" s="153"/>
      <c r="L3" s="153"/>
      <c r="M3" s="153"/>
      <c r="N3" s="153"/>
      <c r="O3" s="169"/>
    </row>
    <row r="4" spans="1:16" ht="66.75" customHeight="1" x14ac:dyDescent="0.25">
      <c r="A4" s="168"/>
      <c r="B4" s="170"/>
      <c r="C4" s="170"/>
      <c r="D4" s="137" t="s">
        <v>3</v>
      </c>
      <c r="E4" s="137" t="s">
        <v>4</v>
      </c>
      <c r="F4" s="137" t="s">
        <v>5</v>
      </c>
      <c r="G4" s="137" t="s">
        <v>6</v>
      </c>
      <c r="H4" s="170"/>
      <c r="I4" s="152"/>
      <c r="J4" s="170"/>
      <c r="K4" s="137" t="s">
        <v>168</v>
      </c>
      <c r="L4" s="137" t="s">
        <v>69</v>
      </c>
      <c r="M4" s="137" t="s">
        <v>70</v>
      </c>
      <c r="N4" s="137" t="s">
        <v>169</v>
      </c>
      <c r="O4" s="150"/>
    </row>
    <row r="5" spans="1:16" x14ac:dyDescent="0.25">
      <c r="A5" s="138">
        <v>1</v>
      </c>
      <c r="B5" s="138">
        <v>2</v>
      </c>
      <c r="C5" s="140">
        <v>3</v>
      </c>
      <c r="D5" s="140">
        <v>4</v>
      </c>
      <c r="E5" s="140">
        <v>5</v>
      </c>
      <c r="F5" s="140">
        <v>6</v>
      </c>
      <c r="G5" s="140">
        <v>7</v>
      </c>
      <c r="H5" s="138">
        <v>8</v>
      </c>
      <c r="I5" s="138">
        <v>9</v>
      </c>
      <c r="J5" s="138">
        <v>10</v>
      </c>
      <c r="K5" s="138">
        <v>11</v>
      </c>
      <c r="L5" s="138">
        <v>12</v>
      </c>
      <c r="M5" s="138">
        <v>13</v>
      </c>
      <c r="N5" s="138">
        <v>14</v>
      </c>
      <c r="O5" s="138">
        <v>15</v>
      </c>
    </row>
    <row r="6" spans="1:16" x14ac:dyDescent="0.25">
      <c r="A6" s="165" t="s">
        <v>18</v>
      </c>
      <c r="B6" s="165" t="s">
        <v>19</v>
      </c>
      <c r="C6" s="169" t="s">
        <v>85</v>
      </c>
      <c r="D6" s="140"/>
      <c r="E6" s="140"/>
      <c r="F6" s="140"/>
      <c r="G6" s="140"/>
      <c r="H6" s="139" t="s">
        <v>9</v>
      </c>
      <c r="I6" s="140" t="s">
        <v>92</v>
      </c>
      <c r="J6" s="87">
        <f t="shared" ref="J6:O6" si="0">J7+J8+J9</f>
        <v>620450.30000000005</v>
      </c>
      <c r="K6" s="87">
        <f t="shared" si="0"/>
        <v>728185.6</v>
      </c>
      <c r="L6" s="87">
        <f t="shared" si="0"/>
        <v>735078.8</v>
      </c>
      <c r="M6" s="87">
        <f t="shared" si="0"/>
        <v>743616.27</v>
      </c>
      <c r="N6" s="87">
        <f t="shared" si="0"/>
        <v>727891.75</v>
      </c>
      <c r="O6" s="87">
        <f t="shared" si="0"/>
        <v>643906.5</v>
      </c>
    </row>
    <row r="7" spans="1:16" ht="25.5" x14ac:dyDescent="0.25">
      <c r="A7" s="165"/>
      <c r="B7" s="165"/>
      <c r="C7" s="169"/>
      <c r="D7" s="140"/>
      <c r="E7" s="140"/>
      <c r="F7" s="140"/>
      <c r="G7" s="140"/>
      <c r="H7" s="139" t="s">
        <v>10</v>
      </c>
      <c r="I7" s="140" t="s">
        <v>92</v>
      </c>
      <c r="J7" s="87">
        <v>0</v>
      </c>
      <c r="K7" s="87">
        <v>0</v>
      </c>
      <c r="L7" s="87">
        <v>0</v>
      </c>
      <c r="M7" s="87">
        <v>0</v>
      </c>
      <c r="N7" s="87">
        <v>0</v>
      </c>
      <c r="O7" s="87">
        <v>0</v>
      </c>
    </row>
    <row r="8" spans="1:16" ht="38.25" x14ac:dyDescent="0.25">
      <c r="A8" s="165"/>
      <c r="B8" s="165"/>
      <c r="C8" s="169"/>
      <c r="D8" s="140">
        <v>881</v>
      </c>
      <c r="E8" s="140">
        <v>405</v>
      </c>
      <c r="F8" s="140" t="s">
        <v>195</v>
      </c>
      <c r="G8" s="140"/>
      <c r="H8" s="139" t="s">
        <v>11</v>
      </c>
      <c r="I8" s="140" t="s">
        <v>92</v>
      </c>
      <c r="J8" s="87">
        <f>J34+J90</f>
        <v>266546.8</v>
      </c>
      <c r="K8" s="87">
        <v>369282.1</v>
      </c>
      <c r="L8" s="87">
        <f>L34+L90</f>
        <v>376175.3</v>
      </c>
      <c r="M8" s="87">
        <f>M34+M90</f>
        <v>384712.77</v>
      </c>
      <c r="N8" s="87">
        <f>N34+N90</f>
        <v>368988.25</v>
      </c>
      <c r="O8" s="87">
        <f>O34+O90</f>
        <v>322003</v>
      </c>
      <c r="P8" s="143">
        <f>N45+N49+N53+N57+N95+N99+N103+N127</f>
        <v>368988.25</v>
      </c>
    </row>
    <row r="9" spans="1:16" ht="25.5" x14ac:dyDescent="0.25">
      <c r="A9" s="165"/>
      <c r="B9" s="165"/>
      <c r="C9" s="169"/>
      <c r="D9" s="140"/>
      <c r="E9" s="140"/>
      <c r="F9" s="140"/>
      <c r="G9" s="140"/>
      <c r="H9" s="139" t="s">
        <v>12</v>
      </c>
      <c r="I9" s="140" t="s">
        <v>92</v>
      </c>
      <c r="J9" s="87">
        <f>J13+J35</f>
        <v>353903.5</v>
      </c>
      <c r="K9" s="87">
        <v>358903.5</v>
      </c>
      <c r="L9" s="87">
        <f>L13+L35</f>
        <v>358903.5</v>
      </c>
      <c r="M9" s="87">
        <f>M13+M35</f>
        <v>358903.5</v>
      </c>
      <c r="N9" s="87">
        <f>N13+N35</f>
        <v>358903.5</v>
      </c>
      <c r="O9" s="87">
        <f>O13+O35</f>
        <v>321903.5</v>
      </c>
    </row>
    <row r="10" spans="1:16" x14ac:dyDescent="0.25">
      <c r="A10" s="165" t="s">
        <v>13</v>
      </c>
      <c r="B10" s="165" t="s">
        <v>284</v>
      </c>
      <c r="C10" s="169"/>
      <c r="D10" s="142"/>
      <c r="E10" s="142"/>
      <c r="F10" s="142"/>
      <c r="G10" s="142"/>
      <c r="H10" s="141" t="s">
        <v>9</v>
      </c>
      <c r="I10" s="140" t="s">
        <v>92</v>
      </c>
      <c r="J10" s="87">
        <f t="shared" ref="J10:O10" si="1">J11+J12+J13</f>
        <v>178903.5</v>
      </c>
      <c r="K10" s="87">
        <f t="shared" si="1"/>
        <v>178903.5</v>
      </c>
      <c r="L10" s="87">
        <f t="shared" si="1"/>
        <v>178903.5</v>
      </c>
      <c r="M10" s="87">
        <f t="shared" si="1"/>
        <v>178903.5</v>
      </c>
      <c r="N10" s="87">
        <f t="shared" si="1"/>
        <v>178903.5</v>
      </c>
      <c r="O10" s="87">
        <f t="shared" si="1"/>
        <v>178903.5</v>
      </c>
    </row>
    <row r="11" spans="1:16" ht="25.5" x14ac:dyDescent="0.25">
      <c r="A11" s="165"/>
      <c r="B11" s="165"/>
      <c r="C11" s="169"/>
      <c r="D11" s="142"/>
      <c r="E11" s="142"/>
      <c r="F11" s="142"/>
      <c r="G11" s="142"/>
      <c r="H11" s="141" t="s">
        <v>10</v>
      </c>
      <c r="I11" s="140" t="s">
        <v>92</v>
      </c>
      <c r="J11" s="87">
        <v>0</v>
      </c>
      <c r="K11" s="87">
        <v>0</v>
      </c>
      <c r="L11" s="87">
        <v>0</v>
      </c>
      <c r="M11" s="87">
        <v>0</v>
      </c>
      <c r="N11" s="87">
        <v>0</v>
      </c>
      <c r="O11" s="87">
        <v>0</v>
      </c>
    </row>
    <row r="12" spans="1:16" ht="38.25" x14ac:dyDescent="0.25">
      <c r="A12" s="165"/>
      <c r="B12" s="165"/>
      <c r="C12" s="169"/>
      <c r="D12" s="54"/>
      <c r="E12" s="54"/>
      <c r="F12" s="54"/>
      <c r="G12" s="54"/>
      <c r="H12" s="141" t="s">
        <v>11</v>
      </c>
      <c r="I12" s="140" t="s">
        <v>92</v>
      </c>
      <c r="J12" s="87">
        <v>0</v>
      </c>
      <c r="K12" s="87">
        <v>0</v>
      </c>
      <c r="L12" s="87">
        <v>0</v>
      </c>
      <c r="M12" s="87">
        <v>0</v>
      </c>
      <c r="N12" s="87">
        <v>0</v>
      </c>
      <c r="O12" s="87">
        <v>0</v>
      </c>
    </row>
    <row r="13" spans="1:16" ht="25.5" x14ac:dyDescent="0.25">
      <c r="A13" s="165"/>
      <c r="B13" s="165"/>
      <c r="C13" s="169"/>
      <c r="D13" s="142"/>
      <c r="E13" s="142"/>
      <c r="F13" s="142"/>
      <c r="G13" s="142"/>
      <c r="H13" s="141" t="s">
        <v>12</v>
      </c>
      <c r="I13" s="140" t="s">
        <v>92</v>
      </c>
      <c r="J13" s="87">
        <v>178903.5</v>
      </c>
      <c r="K13" s="87">
        <v>178903.5</v>
      </c>
      <c r="L13" s="87">
        <v>178903.5</v>
      </c>
      <c r="M13" s="87">
        <v>178903.5</v>
      </c>
      <c r="N13" s="87">
        <v>178903.5</v>
      </c>
      <c r="O13" s="87">
        <v>178903.5</v>
      </c>
    </row>
    <row r="14" spans="1:16" x14ac:dyDescent="0.25">
      <c r="A14" s="165" t="s">
        <v>88</v>
      </c>
      <c r="B14" s="165"/>
      <c r="C14" s="165"/>
      <c r="D14" s="165"/>
      <c r="E14" s="165"/>
      <c r="F14" s="165"/>
      <c r="G14" s="165"/>
      <c r="H14" s="23"/>
      <c r="I14" s="140"/>
      <c r="J14" s="94">
        <v>28</v>
      </c>
      <c r="K14" s="94">
        <v>28</v>
      </c>
      <c r="L14" s="94">
        <v>28</v>
      </c>
      <c r="M14" s="94">
        <v>28</v>
      </c>
      <c r="N14" s="94">
        <v>28</v>
      </c>
      <c r="O14" s="94">
        <v>28</v>
      </c>
    </row>
    <row r="15" spans="1:16" x14ac:dyDescent="0.25">
      <c r="A15" s="165" t="s">
        <v>89</v>
      </c>
      <c r="B15" s="165"/>
      <c r="C15" s="165"/>
      <c r="D15" s="165"/>
      <c r="E15" s="165"/>
      <c r="F15" s="165"/>
      <c r="G15" s="165"/>
      <c r="H15" s="23"/>
      <c r="I15" s="140"/>
      <c r="J15" s="94">
        <v>100</v>
      </c>
      <c r="K15" s="94">
        <v>100</v>
      </c>
      <c r="L15" s="94">
        <v>100</v>
      </c>
      <c r="M15" s="94">
        <v>100</v>
      </c>
      <c r="N15" s="94">
        <v>100</v>
      </c>
      <c r="O15" s="94">
        <v>100</v>
      </c>
    </row>
    <row r="16" spans="1:16" x14ac:dyDescent="0.25">
      <c r="A16" s="166" t="s">
        <v>51</v>
      </c>
      <c r="B16" s="166" t="s">
        <v>90</v>
      </c>
      <c r="C16" s="166"/>
      <c r="D16" s="142"/>
      <c r="E16" s="142"/>
      <c r="F16" s="142"/>
      <c r="G16" s="142"/>
      <c r="H16" s="141" t="s">
        <v>9</v>
      </c>
      <c r="I16" s="140" t="s">
        <v>92</v>
      </c>
      <c r="J16" s="87">
        <f t="shared" ref="J16:O16" si="2">J17+J18+J19</f>
        <v>76</v>
      </c>
      <c r="K16" s="87">
        <f t="shared" si="2"/>
        <v>76</v>
      </c>
      <c r="L16" s="87">
        <f t="shared" si="2"/>
        <v>76</v>
      </c>
      <c r="M16" s="87">
        <f t="shared" si="2"/>
        <v>76</v>
      </c>
      <c r="N16" s="87">
        <f t="shared" si="2"/>
        <v>76</v>
      </c>
      <c r="O16" s="87">
        <f t="shared" si="2"/>
        <v>76</v>
      </c>
    </row>
    <row r="17" spans="1:15" ht="25.5" x14ac:dyDescent="0.25">
      <c r="A17" s="166"/>
      <c r="B17" s="166"/>
      <c r="C17" s="166"/>
      <c r="D17" s="142"/>
      <c r="E17" s="142"/>
      <c r="F17" s="142"/>
      <c r="G17" s="142"/>
      <c r="H17" s="141" t="s">
        <v>10</v>
      </c>
      <c r="I17" s="140" t="s">
        <v>92</v>
      </c>
      <c r="J17" s="87">
        <v>0</v>
      </c>
      <c r="K17" s="87">
        <v>0</v>
      </c>
      <c r="L17" s="87">
        <v>0</v>
      </c>
      <c r="M17" s="87">
        <v>0</v>
      </c>
      <c r="N17" s="87">
        <v>0</v>
      </c>
      <c r="O17" s="87">
        <v>0</v>
      </c>
    </row>
    <row r="18" spans="1:15" ht="38.25" x14ac:dyDescent="0.25">
      <c r="A18" s="166"/>
      <c r="B18" s="166"/>
      <c r="C18" s="166"/>
      <c r="D18" s="140">
        <v>881</v>
      </c>
      <c r="E18" s="140">
        <v>405</v>
      </c>
      <c r="F18" s="140" t="s">
        <v>194</v>
      </c>
      <c r="G18" s="140">
        <v>600</v>
      </c>
      <c r="H18" s="141" t="s">
        <v>11</v>
      </c>
      <c r="I18" s="140" t="s">
        <v>92</v>
      </c>
      <c r="J18" s="87">
        <v>0</v>
      </c>
      <c r="K18" s="87">
        <v>0</v>
      </c>
      <c r="L18" s="87">
        <v>0</v>
      </c>
      <c r="M18" s="87">
        <v>0</v>
      </c>
      <c r="N18" s="87">
        <v>0</v>
      </c>
      <c r="O18" s="87">
        <v>0</v>
      </c>
    </row>
    <row r="19" spans="1:15" ht="25.5" x14ac:dyDescent="0.25">
      <c r="A19" s="166"/>
      <c r="B19" s="166"/>
      <c r="C19" s="166"/>
      <c r="D19" s="142"/>
      <c r="E19" s="142"/>
      <c r="F19" s="142"/>
      <c r="G19" s="142"/>
      <c r="H19" s="141" t="s">
        <v>12</v>
      </c>
      <c r="I19" s="140" t="s">
        <v>92</v>
      </c>
      <c r="J19" s="87">
        <v>76</v>
      </c>
      <c r="K19" s="87">
        <v>76</v>
      </c>
      <c r="L19" s="87">
        <v>76</v>
      </c>
      <c r="M19" s="87">
        <v>76</v>
      </c>
      <c r="N19" s="87">
        <v>76</v>
      </c>
      <c r="O19" s="87">
        <v>76</v>
      </c>
    </row>
    <row r="20" spans="1:15" x14ac:dyDescent="0.25">
      <c r="A20" s="166" t="s">
        <v>95</v>
      </c>
      <c r="B20" s="166" t="s">
        <v>27</v>
      </c>
      <c r="C20" s="166"/>
      <c r="D20" s="142"/>
      <c r="E20" s="142"/>
      <c r="F20" s="142"/>
      <c r="G20" s="142"/>
      <c r="H20" s="141" t="s">
        <v>9</v>
      </c>
      <c r="I20" s="140" t="s">
        <v>92</v>
      </c>
      <c r="J20" s="87">
        <f t="shared" ref="J20:O20" si="3">J21+J22+J23</f>
        <v>0</v>
      </c>
      <c r="K20" s="87">
        <f t="shared" si="3"/>
        <v>0</v>
      </c>
      <c r="L20" s="87">
        <f t="shared" si="3"/>
        <v>0</v>
      </c>
      <c r="M20" s="87">
        <f t="shared" si="3"/>
        <v>0</v>
      </c>
      <c r="N20" s="87">
        <f t="shared" si="3"/>
        <v>0</v>
      </c>
      <c r="O20" s="87">
        <f t="shared" si="3"/>
        <v>0</v>
      </c>
    </row>
    <row r="21" spans="1:15" ht="25.5" x14ac:dyDescent="0.25">
      <c r="A21" s="166"/>
      <c r="B21" s="166"/>
      <c r="C21" s="166"/>
      <c r="D21" s="142"/>
      <c r="E21" s="142"/>
      <c r="F21" s="142"/>
      <c r="G21" s="142"/>
      <c r="H21" s="141" t="s">
        <v>10</v>
      </c>
      <c r="I21" s="140" t="s">
        <v>92</v>
      </c>
      <c r="J21" s="87">
        <v>0</v>
      </c>
      <c r="K21" s="87">
        <v>0</v>
      </c>
      <c r="L21" s="87">
        <v>0</v>
      </c>
      <c r="M21" s="87">
        <v>0</v>
      </c>
      <c r="N21" s="87">
        <v>0</v>
      </c>
      <c r="O21" s="87">
        <v>0</v>
      </c>
    </row>
    <row r="22" spans="1:15" ht="38.25" x14ac:dyDescent="0.25">
      <c r="A22" s="166"/>
      <c r="B22" s="166"/>
      <c r="C22" s="166"/>
      <c r="D22" s="142"/>
      <c r="E22" s="142"/>
      <c r="F22" s="142"/>
      <c r="G22" s="142"/>
      <c r="H22" s="141" t="s">
        <v>11</v>
      </c>
      <c r="I22" s="140" t="s">
        <v>92</v>
      </c>
      <c r="J22" s="87">
        <v>0</v>
      </c>
      <c r="K22" s="87">
        <v>0</v>
      </c>
      <c r="L22" s="87">
        <v>0</v>
      </c>
      <c r="M22" s="87">
        <v>0</v>
      </c>
      <c r="N22" s="87">
        <v>0</v>
      </c>
      <c r="O22" s="87">
        <v>0</v>
      </c>
    </row>
    <row r="23" spans="1:15" ht="25.5" x14ac:dyDescent="0.25">
      <c r="A23" s="166"/>
      <c r="B23" s="166"/>
      <c r="C23" s="166"/>
      <c r="D23" s="142"/>
      <c r="E23" s="142"/>
      <c r="F23" s="142"/>
      <c r="G23" s="142"/>
      <c r="H23" s="141" t="s">
        <v>12</v>
      </c>
      <c r="I23" s="140" t="s">
        <v>92</v>
      </c>
      <c r="J23" s="87">
        <v>0</v>
      </c>
      <c r="K23" s="87">
        <v>0</v>
      </c>
      <c r="L23" s="87">
        <v>0</v>
      </c>
      <c r="M23" s="87">
        <v>0</v>
      </c>
      <c r="N23" s="87">
        <v>0</v>
      </c>
      <c r="O23" s="87">
        <v>0</v>
      </c>
    </row>
    <row r="24" spans="1:15" ht="19.5" customHeight="1" x14ac:dyDescent="0.25">
      <c r="A24" s="166" t="s">
        <v>96</v>
      </c>
      <c r="B24" s="166" t="s">
        <v>62</v>
      </c>
      <c r="C24" s="166"/>
      <c r="D24" s="142"/>
      <c r="E24" s="142"/>
      <c r="F24" s="142"/>
      <c r="G24" s="142"/>
      <c r="H24" s="141" t="s">
        <v>9</v>
      </c>
      <c r="I24" s="140" t="s">
        <v>92</v>
      </c>
      <c r="J24" s="87">
        <f t="shared" ref="J24:O24" si="4">J25+J26+J27</f>
        <v>178827.5</v>
      </c>
      <c r="K24" s="87">
        <f t="shared" si="4"/>
        <v>178827.5</v>
      </c>
      <c r="L24" s="87">
        <f t="shared" si="4"/>
        <v>178827.5</v>
      </c>
      <c r="M24" s="87">
        <f t="shared" si="4"/>
        <v>178827.5</v>
      </c>
      <c r="N24" s="87">
        <f t="shared" si="4"/>
        <v>178827.5</v>
      </c>
      <c r="O24" s="87">
        <f t="shared" si="4"/>
        <v>178827.5</v>
      </c>
    </row>
    <row r="25" spans="1:15" ht="25.5" x14ac:dyDescent="0.25">
      <c r="A25" s="166"/>
      <c r="B25" s="166"/>
      <c r="C25" s="166"/>
      <c r="D25" s="142"/>
      <c r="E25" s="142"/>
      <c r="F25" s="142"/>
      <c r="G25" s="142"/>
      <c r="H25" s="141" t="s">
        <v>10</v>
      </c>
      <c r="I25" s="140" t="s">
        <v>92</v>
      </c>
      <c r="J25" s="87">
        <v>0</v>
      </c>
      <c r="K25" s="87">
        <v>0</v>
      </c>
      <c r="L25" s="87">
        <v>0</v>
      </c>
      <c r="M25" s="87">
        <v>0</v>
      </c>
      <c r="N25" s="87">
        <v>0</v>
      </c>
      <c r="O25" s="87">
        <v>0</v>
      </c>
    </row>
    <row r="26" spans="1:15" ht="46.5" customHeight="1" x14ac:dyDescent="0.25">
      <c r="A26" s="166"/>
      <c r="B26" s="166"/>
      <c r="C26" s="166"/>
      <c r="D26" s="142"/>
      <c r="E26" s="142"/>
      <c r="F26" s="142"/>
      <c r="G26" s="142"/>
      <c r="H26" s="141" t="s">
        <v>11</v>
      </c>
      <c r="I26" s="140" t="s">
        <v>92</v>
      </c>
      <c r="J26" s="87">
        <v>0</v>
      </c>
      <c r="K26" s="87">
        <v>0</v>
      </c>
      <c r="L26" s="87">
        <v>0</v>
      </c>
      <c r="M26" s="87">
        <v>0</v>
      </c>
      <c r="N26" s="87">
        <v>0</v>
      </c>
      <c r="O26" s="87">
        <v>0</v>
      </c>
    </row>
    <row r="27" spans="1:15" ht="43.5" customHeight="1" x14ac:dyDescent="0.25">
      <c r="A27" s="166"/>
      <c r="B27" s="166"/>
      <c r="C27" s="166"/>
      <c r="D27" s="142"/>
      <c r="E27" s="142"/>
      <c r="F27" s="142"/>
      <c r="G27" s="142"/>
      <c r="H27" s="141" t="s">
        <v>12</v>
      </c>
      <c r="I27" s="140" t="s">
        <v>92</v>
      </c>
      <c r="J27" s="87">
        <v>178827.5</v>
      </c>
      <c r="K27" s="87">
        <v>178827.5</v>
      </c>
      <c r="L27" s="87">
        <v>178827.5</v>
      </c>
      <c r="M27" s="87">
        <v>178827.5</v>
      </c>
      <c r="N27" s="87">
        <v>178827.5</v>
      </c>
      <c r="O27" s="87">
        <v>178827.5</v>
      </c>
    </row>
    <row r="28" spans="1:15" x14ac:dyDescent="0.25">
      <c r="A28" s="166" t="s">
        <v>97</v>
      </c>
      <c r="B28" s="166" t="s">
        <v>98</v>
      </c>
      <c r="C28" s="141"/>
      <c r="D28" s="142"/>
      <c r="E28" s="142"/>
      <c r="F28" s="142"/>
      <c r="G28" s="142"/>
      <c r="H28" s="141" t="s">
        <v>9</v>
      </c>
      <c r="I28" s="140"/>
      <c r="J28" s="87">
        <f t="shared" ref="J28:O28" si="5">J29+J30+J31</f>
        <v>0</v>
      </c>
      <c r="K28" s="87">
        <f t="shared" si="5"/>
        <v>0</v>
      </c>
      <c r="L28" s="87">
        <f t="shared" si="5"/>
        <v>0</v>
      </c>
      <c r="M28" s="87">
        <f t="shared" si="5"/>
        <v>0</v>
      </c>
      <c r="N28" s="87">
        <f t="shared" si="5"/>
        <v>0</v>
      </c>
      <c r="O28" s="87">
        <f t="shared" si="5"/>
        <v>0</v>
      </c>
    </row>
    <row r="29" spans="1:15" ht="25.5" x14ac:dyDescent="0.25">
      <c r="A29" s="166"/>
      <c r="B29" s="166"/>
      <c r="C29" s="149"/>
      <c r="D29" s="142"/>
      <c r="E29" s="142"/>
      <c r="F29" s="142"/>
      <c r="G29" s="142"/>
      <c r="H29" s="141" t="s">
        <v>10</v>
      </c>
      <c r="I29" s="140" t="s">
        <v>92</v>
      </c>
      <c r="J29" s="87">
        <v>0</v>
      </c>
      <c r="K29" s="87">
        <v>0</v>
      </c>
      <c r="L29" s="87">
        <v>0</v>
      </c>
      <c r="M29" s="87">
        <v>0</v>
      </c>
      <c r="N29" s="87">
        <v>0</v>
      </c>
      <c r="O29" s="87">
        <v>0</v>
      </c>
    </row>
    <row r="30" spans="1:15" ht="38.25" x14ac:dyDescent="0.25">
      <c r="A30" s="166"/>
      <c r="B30" s="166"/>
      <c r="C30" s="149"/>
      <c r="D30" s="142"/>
      <c r="E30" s="142"/>
      <c r="F30" s="142"/>
      <c r="G30" s="142"/>
      <c r="H30" s="141" t="s">
        <v>11</v>
      </c>
      <c r="I30" s="140" t="s">
        <v>92</v>
      </c>
      <c r="J30" s="87">
        <v>0</v>
      </c>
      <c r="K30" s="87">
        <v>0</v>
      </c>
      <c r="L30" s="87">
        <v>0</v>
      </c>
      <c r="M30" s="87">
        <v>0</v>
      </c>
      <c r="N30" s="87">
        <v>0</v>
      </c>
      <c r="O30" s="87">
        <v>0</v>
      </c>
    </row>
    <row r="31" spans="1:15" ht="25.5" x14ac:dyDescent="0.25">
      <c r="A31" s="166"/>
      <c r="B31" s="166"/>
      <c r="C31" s="149"/>
      <c r="D31" s="142"/>
      <c r="E31" s="142"/>
      <c r="F31" s="142"/>
      <c r="G31" s="142"/>
      <c r="H31" s="141" t="s">
        <v>12</v>
      </c>
      <c r="I31" s="140" t="s">
        <v>92</v>
      </c>
      <c r="J31" s="87">
        <v>0</v>
      </c>
      <c r="K31" s="87">
        <v>0</v>
      </c>
      <c r="L31" s="87">
        <v>0</v>
      </c>
      <c r="M31" s="87">
        <v>0</v>
      </c>
      <c r="N31" s="87">
        <v>0</v>
      </c>
      <c r="O31" s="87">
        <v>0</v>
      </c>
    </row>
    <row r="32" spans="1:15" x14ac:dyDescent="0.25">
      <c r="A32" s="165" t="s">
        <v>43</v>
      </c>
      <c r="B32" s="165" t="s">
        <v>83</v>
      </c>
      <c r="C32" s="165"/>
      <c r="D32" s="54"/>
      <c r="E32" s="54"/>
      <c r="F32" s="54"/>
      <c r="G32" s="54"/>
      <c r="H32" s="139" t="s">
        <v>9</v>
      </c>
      <c r="I32" s="140" t="s">
        <v>92</v>
      </c>
      <c r="J32" s="87">
        <f t="shared" ref="J32:O32" si="6">J33+J34+J35</f>
        <v>431272.6</v>
      </c>
      <c r="K32" s="87">
        <f t="shared" si="6"/>
        <v>455307.1</v>
      </c>
      <c r="L32" s="87">
        <f t="shared" si="6"/>
        <v>455307.1</v>
      </c>
      <c r="M32" s="87">
        <f t="shared" si="6"/>
        <v>458113.7</v>
      </c>
      <c r="N32" s="87">
        <f t="shared" si="6"/>
        <v>450039.99</v>
      </c>
      <c r="O32" s="87">
        <f t="shared" si="6"/>
        <v>414553.2</v>
      </c>
    </row>
    <row r="33" spans="1:15" ht="25.5" x14ac:dyDescent="0.25">
      <c r="A33" s="165"/>
      <c r="B33" s="165"/>
      <c r="C33" s="165"/>
      <c r="D33" s="54"/>
      <c r="E33" s="54"/>
      <c r="F33" s="54"/>
      <c r="G33" s="54"/>
      <c r="H33" s="139" t="s">
        <v>10</v>
      </c>
      <c r="I33" s="140" t="s">
        <v>92</v>
      </c>
      <c r="J33" s="87">
        <v>0</v>
      </c>
      <c r="K33" s="87">
        <v>0</v>
      </c>
      <c r="L33" s="87">
        <v>0</v>
      </c>
      <c r="M33" s="87">
        <v>0</v>
      </c>
      <c r="N33" s="87">
        <v>0</v>
      </c>
      <c r="O33" s="87">
        <v>0</v>
      </c>
    </row>
    <row r="34" spans="1:15" ht="38.25" x14ac:dyDescent="0.25">
      <c r="A34" s="165"/>
      <c r="B34" s="165"/>
      <c r="C34" s="165"/>
      <c r="D34" s="54">
        <v>881</v>
      </c>
      <c r="E34" s="54">
        <v>405</v>
      </c>
      <c r="F34" s="54" t="s">
        <v>194</v>
      </c>
      <c r="G34" s="54" t="s">
        <v>451</v>
      </c>
      <c r="H34" s="139" t="s">
        <v>11</v>
      </c>
      <c r="I34" s="140" t="s">
        <v>92</v>
      </c>
      <c r="J34" s="87">
        <f>J45+J49+J53+J57+J61+J65</f>
        <v>256272.6</v>
      </c>
      <c r="K34" s="87">
        <v>275307.09999999998</v>
      </c>
      <c r="L34" s="87">
        <v>275307.09999999998</v>
      </c>
      <c r="M34" s="87">
        <v>278113.7</v>
      </c>
      <c r="N34" s="87">
        <f>N45+N49+N53+N57+N61+N65</f>
        <v>270039.99</v>
      </c>
      <c r="O34" s="87">
        <v>271553.2</v>
      </c>
    </row>
    <row r="35" spans="1:15" ht="25.5" x14ac:dyDescent="0.25">
      <c r="A35" s="165"/>
      <c r="B35" s="165"/>
      <c r="C35" s="165"/>
      <c r="D35" s="139"/>
      <c r="E35" s="139"/>
      <c r="F35" s="139"/>
      <c r="G35" s="139"/>
      <c r="H35" s="139" t="s">
        <v>12</v>
      </c>
      <c r="I35" s="140" t="s">
        <v>92</v>
      </c>
      <c r="J35" s="87">
        <f>J46+J50+J54+J58+J62+J66</f>
        <v>175000</v>
      </c>
      <c r="K35" s="87">
        <v>180000</v>
      </c>
      <c r="L35" s="87">
        <v>180000</v>
      </c>
      <c r="M35" s="87">
        <v>180000</v>
      </c>
      <c r="N35" s="87">
        <v>180000</v>
      </c>
      <c r="O35" s="87">
        <v>143000</v>
      </c>
    </row>
    <row r="36" spans="1:15" ht="17.25" customHeight="1" x14ac:dyDescent="0.25">
      <c r="A36" s="165" t="s">
        <v>82</v>
      </c>
      <c r="B36" s="165"/>
      <c r="C36" s="165"/>
      <c r="D36" s="165"/>
      <c r="E36" s="165"/>
      <c r="F36" s="165"/>
      <c r="G36" s="165"/>
      <c r="H36" s="139"/>
      <c r="I36" s="140"/>
      <c r="J36" s="94">
        <v>100</v>
      </c>
      <c r="K36" s="94">
        <v>100</v>
      </c>
      <c r="L36" s="94">
        <v>100</v>
      </c>
      <c r="M36" s="94">
        <v>100</v>
      </c>
      <c r="N36" s="94">
        <v>100</v>
      </c>
      <c r="O36" s="94">
        <v>100</v>
      </c>
    </row>
    <row r="37" spans="1:15" x14ac:dyDescent="0.25">
      <c r="A37" s="165" t="s">
        <v>84</v>
      </c>
      <c r="B37" s="165"/>
      <c r="C37" s="165"/>
      <c r="D37" s="165"/>
      <c r="E37" s="165"/>
      <c r="F37" s="165"/>
      <c r="G37" s="165"/>
      <c r="H37" s="139"/>
      <c r="I37" s="140"/>
      <c r="J37" s="94">
        <v>100</v>
      </c>
      <c r="K37" s="94">
        <v>100</v>
      </c>
      <c r="L37" s="94">
        <v>100</v>
      </c>
      <c r="M37" s="94">
        <v>100</v>
      </c>
      <c r="N37" s="94">
        <v>100</v>
      </c>
      <c r="O37" s="94">
        <v>100</v>
      </c>
    </row>
    <row r="38" spans="1:15" ht="31.5" customHeight="1" x14ac:dyDescent="0.25">
      <c r="A38" s="165" t="s">
        <v>99</v>
      </c>
      <c r="B38" s="165"/>
      <c r="C38" s="165"/>
      <c r="D38" s="165"/>
      <c r="E38" s="165"/>
      <c r="F38" s="165"/>
      <c r="G38" s="165"/>
      <c r="H38" s="139"/>
      <c r="I38" s="140"/>
      <c r="J38" s="94">
        <v>100</v>
      </c>
      <c r="K38" s="94">
        <v>100</v>
      </c>
      <c r="L38" s="94">
        <v>100</v>
      </c>
      <c r="M38" s="94">
        <v>100</v>
      </c>
      <c r="N38" s="94">
        <v>100</v>
      </c>
      <c r="O38" s="94">
        <v>100</v>
      </c>
    </row>
    <row r="39" spans="1:15" x14ac:dyDescent="0.25">
      <c r="A39" s="165" t="s">
        <v>44</v>
      </c>
      <c r="B39" s="165" t="s">
        <v>436</v>
      </c>
      <c r="C39" s="165"/>
      <c r="D39" s="139"/>
      <c r="E39" s="139"/>
      <c r="F39" s="139"/>
      <c r="G39" s="139"/>
      <c r="H39" s="139" t="s">
        <v>9</v>
      </c>
      <c r="I39" s="140" t="s">
        <v>92</v>
      </c>
      <c r="J39" s="87">
        <f t="shared" ref="J39:O39" si="7">J40+J41+J42</f>
        <v>0</v>
      </c>
      <c r="K39" s="87">
        <f t="shared" si="7"/>
        <v>0</v>
      </c>
      <c r="L39" s="87">
        <f t="shared" si="7"/>
        <v>0</v>
      </c>
      <c r="M39" s="87">
        <f t="shared" si="7"/>
        <v>0</v>
      </c>
      <c r="N39" s="87">
        <f t="shared" si="7"/>
        <v>0</v>
      </c>
      <c r="O39" s="87">
        <f t="shared" si="7"/>
        <v>0</v>
      </c>
    </row>
    <row r="40" spans="1:15" ht="25.5" x14ac:dyDescent="0.25">
      <c r="A40" s="165"/>
      <c r="B40" s="165"/>
      <c r="C40" s="165"/>
      <c r="D40" s="140"/>
      <c r="E40" s="140"/>
      <c r="F40" s="140"/>
      <c r="G40" s="140"/>
      <c r="H40" s="139" t="s">
        <v>10</v>
      </c>
      <c r="I40" s="140" t="s">
        <v>92</v>
      </c>
      <c r="J40" s="87">
        <v>0</v>
      </c>
      <c r="K40" s="87">
        <v>0</v>
      </c>
      <c r="L40" s="87">
        <v>0</v>
      </c>
      <c r="M40" s="87">
        <v>0</v>
      </c>
      <c r="N40" s="87">
        <v>0</v>
      </c>
      <c r="O40" s="87">
        <v>0</v>
      </c>
    </row>
    <row r="41" spans="1:15" ht="38.25" x14ac:dyDescent="0.25">
      <c r="A41" s="165"/>
      <c r="B41" s="165"/>
      <c r="C41" s="165"/>
      <c r="D41" s="140">
        <v>881</v>
      </c>
      <c r="E41" s="140">
        <v>405</v>
      </c>
      <c r="F41" s="140" t="s">
        <v>435</v>
      </c>
      <c r="G41" s="140">
        <v>612</v>
      </c>
      <c r="H41" s="139" t="s">
        <v>11</v>
      </c>
      <c r="I41" s="140" t="s">
        <v>92</v>
      </c>
      <c r="J41" s="87">
        <v>0</v>
      </c>
      <c r="K41" s="87">
        <v>0</v>
      </c>
      <c r="L41" s="87">
        <v>0</v>
      </c>
      <c r="M41" s="87">
        <v>0</v>
      </c>
      <c r="N41" s="87">
        <v>0</v>
      </c>
      <c r="O41" s="87">
        <v>0</v>
      </c>
    </row>
    <row r="42" spans="1:15" ht="25.5" x14ac:dyDescent="0.25">
      <c r="A42" s="165"/>
      <c r="B42" s="165"/>
      <c r="C42" s="165"/>
      <c r="D42" s="140"/>
      <c r="E42" s="140"/>
      <c r="F42" s="140"/>
      <c r="G42" s="140"/>
      <c r="H42" s="139" t="s">
        <v>12</v>
      </c>
      <c r="I42" s="140" t="s">
        <v>92</v>
      </c>
      <c r="J42" s="87">
        <v>0</v>
      </c>
      <c r="K42" s="87">
        <v>0</v>
      </c>
      <c r="L42" s="87">
        <v>0</v>
      </c>
      <c r="M42" s="87">
        <v>0</v>
      </c>
      <c r="N42" s="87">
        <v>0</v>
      </c>
      <c r="O42" s="87">
        <v>0</v>
      </c>
    </row>
    <row r="43" spans="1:15" x14ac:dyDescent="0.25">
      <c r="A43" s="165" t="s">
        <v>45</v>
      </c>
      <c r="B43" s="165" t="s">
        <v>173</v>
      </c>
      <c r="C43" s="165"/>
      <c r="D43" s="140"/>
      <c r="E43" s="140"/>
      <c r="F43" s="140"/>
      <c r="G43" s="140"/>
      <c r="H43" s="139" t="s">
        <v>9</v>
      </c>
      <c r="I43" s="140" t="s">
        <v>92</v>
      </c>
      <c r="J43" s="87">
        <f t="shared" ref="J43:O43" si="8">J44+J45+J46</f>
        <v>300</v>
      </c>
      <c r="K43" s="87">
        <f t="shared" si="8"/>
        <v>300</v>
      </c>
      <c r="L43" s="87">
        <f t="shared" si="8"/>
        <v>300</v>
      </c>
      <c r="M43" s="87">
        <f t="shared" si="8"/>
        <v>300</v>
      </c>
      <c r="N43" s="87">
        <f t="shared" si="8"/>
        <v>300</v>
      </c>
      <c r="O43" s="87">
        <f t="shared" si="8"/>
        <v>300</v>
      </c>
    </row>
    <row r="44" spans="1:15" ht="25.5" x14ac:dyDescent="0.25">
      <c r="A44" s="165"/>
      <c r="B44" s="165"/>
      <c r="C44" s="165"/>
      <c r="D44" s="140"/>
      <c r="E44" s="140"/>
      <c r="F44" s="140"/>
      <c r="G44" s="140"/>
      <c r="H44" s="139" t="s">
        <v>10</v>
      </c>
      <c r="I44" s="140" t="s">
        <v>92</v>
      </c>
      <c r="J44" s="87">
        <v>0</v>
      </c>
      <c r="K44" s="87">
        <v>0</v>
      </c>
      <c r="L44" s="87">
        <v>0</v>
      </c>
      <c r="M44" s="87">
        <v>0</v>
      </c>
      <c r="N44" s="87">
        <v>0</v>
      </c>
      <c r="O44" s="87">
        <v>0</v>
      </c>
    </row>
    <row r="45" spans="1:15" ht="38.25" x14ac:dyDescent="0.25">
      <c r="A45" s="165"/>
      <c r="B45" s="165"/>
      <c r="C45" s="165"/>
      <c r="D45" s="140">
        <v>881</v>
      </c>
      <c r="E45" s="140">
        <v>405</v>
      </c>
      <c r="F45" s="140" t="s">
        <v>196</v>
      </c>
      <c r="G45" s="140">
        <v>600</v>
      </c>
      <c r="H45" s="139" t="s">
        <v>11</v>
      </c>
      <c r="I45" s="140" t="s">
        <v>92</v>
      </c>
      <c r="J45" s="87">
        <v>300</v>
      </c>
      <c r="K45" s="87">
        <v>300</v>
      </c>
      <c r="L45" s="87">
        <v>300</v>
      </c>
      <c r="M45" s="87">
        <v>300</v>
      </c>
      <c r="N45" s="87">
        <v>300</v>
      </c>
      <c r="O45" s="87">
        <v>300</v>
      </c>
    </row>
    <row r="46" spans="1:15" ht="25.5" x14ac:dyDescent="0.25">
      <c r="A46" s="165"/>
      <c r="B46" s="165"/>
      <c r="C46" s="165"/>
      <c r="D46" s="140"/>
      <c r="E46" s="140"/>
      <c r="F46" s="140"/>
      <c r="G46" s="140"/>
      <c r="H46" s="139" t="s">
        <v>12</v>
      </c>
      <c r="I46" s="140" t="s">
        <v>92</v>
      </c>
      <c r="J46" s="87">
        <v>0</v>
      </c>
      <c r="K46" s="87">
        <v>0</v>
      </c>
      <c r="L46" s="87">
        <v>0</v>
      </c>
      <c r="M46" s="87">
        <v>0</v>
      </c>
      <c r="N46" s="87">
        <v>0</v>
      </c>
      <c r="O46" s="87">
        <v>0</v>
      </c>
    </row>
    <row r="47" spans="1:15" x14ac:dyDescent="0.25">
      <c r="A47" s="165" t="s">
        <v>192</v>
      </c>
      <c r="B47" s="165" t="s">
        <v>20</v>
      </c>
      <c r="C47" s="169"/>
      <c r="D47" s="140"/>
      <c r="E47" s="140"/>
      <c r="F47" s="140"/>
      <c r="G47" s="140"/>
      <c r="H47" s="139" t="s">
        <v>9</v>
      </c>
      <c r="I47" s="140" t="s">
        <v>92</v>
      </c>
      <c r="J47" s="87">
        <f t="shared" ref="J47:O47" si="9">J48+J49+J50</f>
        <v>11114.7</v>
      </c>
      <c r="K47" s="87">
        <f t="shared" si="9"/>
        <v>20340.900000000001</v>
      </c>
      <c r="L47" s="87">
        <f t="shared" si="9"/>
        <v>20340.900000000001</v>
      </c>
      <c r="M47" s="87">
        <f t="shared" si="9"/>
        <v>19955.400000000001</v>
      </c>
      <c r="N47" s="87">
        <f t="shared" si="9"/>
        <v>19953.07</v>
      </c>
      <c r="O47" s="87">
        <f t="shared" si="9"/>
        <v>2543.6</v>
      </c>
    </row>
    <row r="48" spans="1:15" ht="25.5" x14ac:dyDescent="0.25">
      <c r="A48" s="165"/>
      <c r="B48" s="165"/>
      <c r="C48" s="169"/>
      <c r="D48" s="140"/>
      <c r="E48" s="140"/>
      <c r="F48" s="140"/>
      <c r="G48" s="140"/>
      <c r="H48" s="139" t="s">
        <v>10</v>
      </c>
      <c r="I48" s="140" t="s">
        <v>92</v>
      </c>
      <c r="J48" s="87">
        <v>0</v>
      </c>
      <c r="K48" s="87">
        <v>0</v>
      </c>
      <c r="L48" s="87">
        <v>0</v>
      </c>
      <c r="M48" s="87">
        <v>0</v>
      </c>
      <c r="N48" s="87">
        <v>0</v>
      </c>
      <c r="O48" s="87">
        <v>0</v>
      </c>
    </row>
    <row r="49" spans="1:15" ht="38.25" x14ac:dyDescent="0.25">
      <c r="A49" s="165"/>
      <c r="B49" s="165"/>
      <c r="C49" s="169"/>
      <c r="D49" s="140">
        <v>881</v>
      </c>
      <c r="E49" s="140">
        <v>405</v>
      </c>
      <c r="F49" s="140" t="s">
        <v>197</v>
      </c>
      <c r="G49" s="140" t="s">
        <v>452</v>
      </c>
      <c r="H49" s="139" t="s">
        <v>11</v>
      </c>
      <c r="I49" s="140" t="s">
        <v>92</v>
      </c>
      <c r="J49" s="87">
        <v>11114.7</v>
      </c>
      <c r="K49" s="87">
        <v>20340.900000000001</v>
      </c>
      <c r="L49" s="87">
        <v>20340.900000000001</v>
      </c>
      <c r="M49" s="87">
        <v>19955.400000000001</v>
      </c>
      <c r="N49" s="87">
        <v>19953.07</v>
      </c>
      <c r="O49" s="87">
        <v>2543.6</v>
      </c>
    </row>
    <row r="50" spans="1:15" ht="25.5" x14ac:dyDescent="0.25">
      <c r="A50" s="165"/>
      <c r="B50" s="165"/>
      <c r="C50" s="169"/>
      <c r="D50" s="140"/>
      <c r="E50" s="140"/>
      <c r="F50" s="140"/>
      <c r="G50" s="140"/>
      <c r="H50" s="139" t="s">
        <v>12</v>
      </c>
      <c r="I50" s="140" t="s">
        <v>92</v>
      </c>
      <c r="J50" s="87">
        <v>0</v>
      </c>
      <c r="K50" s="87">
        <v>0</v>
      </c>
      <c r="L50" s="87">
        <v>0</v>
      </c>
      <c r="M50" s="87">
        <v>0</v>
      </c>
      <c r="N50" s="87">
        <v>0</v>
      </c>
      <c r="O50" s="87">
        <v>0</v>
      </c>
    </row>
    <row r="51" spans="1:15" ht="25.5" customHeight="1" x14ac:dyDescent="0.25">
      <c r="A51" s="165" t="s">
        <v>193</v>
      </c>
      <c r="B51" s="165" t="s">
        <v>200</v>
      </c>
      <c r="C51" s="169"/>
      <c r="D51" s="140"/>
      <c r="E51" s="140"/>
      <c r="F51" s="140"/>
      <c r="G51" s="140"/>
      <c r="H51" s="139" t="s">
        <v>9</v>
      </c>
      <c r="I51" s="140" t="s">
        <v>92</v>
      </c>
      <c r="J51" s="87">
        <f t="shared" ref="J51:O51" si="10">J52+J53+J54</f>
        <v>8915.7999999999993</v>
      </c>
      <c r="K51" s="87">
        <f t="shared" si="10"/>
        <v>10596.3</v>
      </c>
      <c r="L51" s="87">
        <f t="shared" si="10"/>
        <v>10596.3</v>
      </c>
      <c r="M51" s="87">
        <f t="shared" si="10"/>
        <v>13528.6</v>
      </c>
      <c r="N51" s="87">
        <f t="shared" si="10"/>
        <v>12350.42</v>
      </c>
      <c r="O51" s="87">
        <f t="shared" si="10"/>
        <v>10596.3</v>
      </c>
    </row>
    <row r="52" spans="1:15" ht="25.5" x14ac:dyDescent="0.25">
      <c r="A52" s="165"/>
      <c r="B52" s="165"/>
      <c r="C52" s="169"/>
      <c r="D52" s="140"/>
      <c r="E52" s="140"/>
      <c r="F52" s="140"/>
      <c r="G52" s="140"/>
      <c r="H52" s="139" t="s">
        <v>10</v>
      </c>
      <c r="I52" s="140" t="s">
        <v>92</v>
      </c>
      <c r="J52" s="87">
        <v>0</v>
      </c>
      <c r="K52" s="87">
        <v>0</v>
      </c>
      <c r="L52" s="87">
        <v>0</v>
      </c>
      <c r="M52" s="87">
        <v>0</v>
      </c>
      <c r="N52" s="87">
        <v>0</v>
      </c>
      <c r="O52" s="87">
        <v>0</v>
      </c>
    </row>
    <row r="53" spans="1:15" ht="75" customHeight="1" x14ac:dyDescent="0.25">
      <c r="A53" s="165"/>
      <c r="B53" s="165"/>
      <c r="C53" s="169"/>
      <c r="D53" s="140">
        <v>881</v>
      </c>
      <c r="E53" s="140">
        <v>405</v>
      </c>
      <c r="F53" s="140" t="s">
        <v>199</v>
      </c>
      <c r="G53" s="140">
        <v>530</v>
      </c>
      <c r="H53" s="139" t="s">
        <v>11</v>
      </c>
      <c r="I53" s="140" t="s">
        <v>92</v>
      </c>
      <c r="J53" s="87">
        <v>8915.7999999999993</v>
      </c>
      <c r="K53" s="87">
        <v>10596.3</v>
      </c>
      <c r="L53" s="87">
        <v>10596.3</v>
      </c>
      <c r="M53" s="87">
        <v>13528.6</v>
      </c>
      <c r="N53" s="87">
        <v>12350.42</v>
      </c>
      <c r="O53" s="87">
        <v>10596.3</v>
      </c>
    </row>
    <row r="54" spans="1:15" ht="32.25" customHeight="1" x14ac:dyDescent="0.25">
      <c r="A54" s="165"/>
      <c r="B54" s="165"/>
      <c r="C54" s="169"/>
      <c r="D54" s="140"/>
      <c r="E54" s="140"/>
      <c r="F54" s="140"/>
      <c r="G54" s="140"/>
      <c r="H54" s="139" t="s">
        <v>12</v>
      </c>
      <c r="I54" s="140" t="s">
        <v>92</v>
      </c>
      <c r="J54" s="87">
        <v>0</v>
      </c>
      <c r="K54" s="87">
        <v>0</v>
      </c>
      <c r="L54" s="87">
        <v>0</v>
      </c>
      <c r="M54" s="87">
        <v>0</v>
      </c>
      <c r="N54" s="87">
        <v>0</v>
      </c>
      <c r="O54" s="87">
        <v>0</v>
      </c>
    </row>
    <row r="55" spans="1:15" x14ac:dyDescent="0.25">
      <c r="A55" s="165" t="s">
        <v>198</v>
      </c>
      <c r="B55" s="165" t="s">
        <v>201</v>
      </c>
      <c r="C55" s="169"/>
      <c r="D55" s="140"/>
      <c r="E55" s="140"/>
      <c r="F55" s="140"/>
      <c r="G55" s="140"/>
      <c r="H55" s="139" t="s">
        <v>9</v>
      </c>
      <c r="I55" s="140" t="s">
        <v>92</v>
      </c>
      <c r="J55" s="87">
        <f t="shared" ref="J55:O55" si="11">J56+J57+J58</f>
        <v>403508.1</v>
      </c>
      <c r="K55" s="87">
        <f t="shared" si="11"/>
        <v>417176.7</v>
      </c>
      <c r="L55" s="87">
        <f t="shared" si="11"/>
        <v>417176.7</v>
      </c>
      <c r="M55" s="87">
        <f t="shared" si="11"/>
        <v>417436.5</v>
      </c>
      <c r="N55" s="87">
        <f t="shared" si="11"/>
        <v>417436.5</v>
      </c>
      <c r="O55" s="87">
        <f t="shared" si="11"/>
        <v>401113.3</v>
      </c>
    </row>
    <row r="56" spans="1:15" ht="25.5" x14ac:dyDescent="0.25">
      <c r="A56" s="165"/>
      <c r="B56" s="165"/>
      <c r="C56" s="169"/>
      <c r="D56" s="140"/>
      <c r="E56" s="140"/>
      <c r="F56" s="140"/>
      <c r="G56" s="140"/>
      <c r="H56" s="139" t="s">
        <v>10</v>
      </c>
      <c r="I56" s="140" t="s">
        <v>92</v>
      </c>
      <c r="J56" s="87">
        <v>0</v>
      </c>
      <c r="K56" s="87">
        <v>0</v>
      </c>
      <c r="L56" s="87">
        <v>0</v>
      </c>
      <c r="M56" s="87">
        <v>0</v>
      </c>
      <c r="N56" s="87">
        <v>0</v>
      </c>
      <c r="O56" s="87">
        <v>0</v>
      </c>
    </row>
    <row r="57" spans="1:15" ht="38.25" x14ac:dyDescent="0.25">
      <c r="A57" s="165"/>
      <c r="B57" s="165"/>
      <c r="C57" s="169"/>
      <c r="D57" s="140">
        <v>881</v>
      </c>
      <c r="E57" s="140">
        <v>405</v>
      </c>
      <c r="F57" s="140" t="s">
        <v>202</v>
      </c>
      <c r="G57" s="140">
        <v>600</v>
      </c>
      <c r="H57" s="139" t="s">
        <v>11</v>
      </c>
      <c r="I57" s="140" t="s">
        <v>92</v>
      </c>
      <c r="J57" s="87">
        <v>228508.1</v>
      </c>
      <c r="K57" s="87">
        <v>237176.7</v>
      </c>
      <c r="L57" s="87">
        <v>237176.7</v>
      </c>
      <c r="M57" s="87">
        <v>237436.5</v>
      </c>
      <c r="N57" s="87">
        <v>237436.5</v>
      </c>
      <c r="O57" s="87">
        <v>258113.3</v>
      </c>
    </row>
    <row r="58" spans="1:15" ht="25.5" x14ac:dyDescent="0.25">
      <c r="A58" s="165"/>
      <c r="B58" s="165"/>
      <c r="C58" s="169"/>
      <c r="D58" s="140"/>
      <c r="E58" s="140"/>
      <c r="F58" s="140"/>
      <c r="G58" s="140"/>
      <c r="H58" s="139" t="s">
        <v>12</v>
      </c>
      <c r="I58" s="140" t="s">
        <v>92</v>
      </c>
      <c r="J58" s="87">
        <v>175000</v>
      </c>
      <c r="K58" s="87">
        <v>180000</v>
      </c>
      <c r="L58" s="87">
        <v>180000</v>
      </c>
      <c r="M58" s="87">
        <v>180000</v>
      </c>
      <c r="N58" s="87">
        <v>180000</v>
      </c>
      <c r="O58" s="87">
        <v>143000</v>
      </c>
    </row>
    <row r="59" spans="1:15" x14ac:dyDescent="0.25">
      <c r="A59" s="165" t="s">
        <v>434</v>
      </c>
      <c r="B59" s="165" t="s">
        <v>433</v>
      </c>
      <c r="C59" s="169"/>
      <c r="D59" s="140"/>
      <c r="E59" s="140"/>
      <c r="F59" s="140"/>
      <c r="G59" s="140"/>
      <c r="H59" s="139" t="s">
        <v>9</v>
      </c>
      <c r="I59" s="140" t="s">
        <v>92</v>
      </c>
      <c r="J59" s="87">
        <f t="shared" ref="J59:O59" si="12">J60+J61+J62</f>
        <v>0</v>
      </c>
      <c r="K59" s="87">
        <f t="shared" si="12"/>
        <v>0</v>
      </c>
      <c r="L59" s="87">
        <f t="shared" si="12"/>
        <v>0</v>
      </c>
      <c r="M59" s="87">
        <f t="shared" si="12"/>
        <v>0</v>
      </c>
      <c r="N59" s="87">
        <f t="shared" si="12"/>
        <v>0</v>
      </c>
      <c r="O59" s="87">
        <f t="shared" si="12"/>
        <v>0</v>
      </c>
    </row>
    <row r="60" spans="1:15" ht="25.5" x14ac:dyDescent="0.25">
      <c r="A60" s="165"/>
      <c r="B60" s="165"/>
      <c r="C60" s="169"/>
      <c r="D60" s="140"/>
      <c r="E60" s="140"/>
      <c r="F60" s="140"/>
      <c r="G60" s="140"/>
      <c r="H60" s="139" t="s">
        <v>10</v>
      </c>
      <c r="I60" s="140" t="s">
        <v>92</v>
      </c>
      <c r="J60" s="87">
        <v>0</v>
      </c>
      <c r="K60" s="87">
        <v>0</v>
      </c>
      <c r="L60" s="87">
        <v>0</v>
      </c>
      <c r="M60" s="87">
        <v>0</v>
      </c>
      <c r="N60" s="87">
        <v>0</v>
      </c>
      <c r="O60" s="87">
        <v>0</v>
      </c>
    </row>
    <row r="61" spans="1:15" ht="38.25" x14ac:dyDescent="0.25">
      <c r="A61" s="165"/>
      <c r="B61" s="165"/>
      <c r="C61" s="169"/>
      <c r="D61" s="140">
        <v>881</v>
      </c>
      <c r="E61" s="140">
        <v>405</v>
      </c>
      <c r="F61" s="140" t="s">
        <v>17</v>
      </c>
      <c r="G61" s="140">
        <v>600</v>
      </c>
      <c r="H61" s="139" t="s">
        <v>11</v>
      </c>
      <c r="I61" s="140" t="s">
        <v>92</v>
      </c>
      <c r="J61" s="87">
        <v>0</v>
      </c>
      <c r="K61" s="87">
        <v>0</v>
      </c>
      <c r="L61" s="87">
        <v>0</v>
      </c>
      <c r="M61" s="87">
        <v>0</v>
      </c>
      <c r="N61" s="87">
        <v>0</v>
      </c>
      <c r="O61" s="87">
        <v>0</v>
      </c>
    </row>
    <row r="62" spans="1:15" ht="25.5" x14ac:dyDescent="0.25">
      <c r="A62" s="165"/>
      <c r="B62" s="165"/>
      <c r="C62" s="169"/>
      <c r="D62" s="140"/>
      <c r="E62" s="140"/>
      <c r="F62" s="140"/>
      <c r="G62" s="140"/>
      <c r="H62" s="139" t="s">
        <v>12</v>
      </c>
      <c r="I62" s="140" t="s">
        <v>92</v>
      </c>
      <c r="J62" s="87">
        <v>0</v>
      </c>
      <c r="K62" s="87">
        <v>0</v>
      </c>
      <c r="L62" s="87">
        <v>0</v>
      </c>
      <c r="M62" s="87">
        <v>0</v>
      </c>
      <c r="N62" s="87">
        <v>0</v>
      </c>
      <c r="O62" s="87">
        <v>0</v>
      </c>
    </row>
    <row r="63" spans="1:15" x14ac:dyDescent="0.25">
      <c r="A63" s="165" t="s">
        <v>432</v>
      </c>
      <c r="B63" s="165" t="s">
        <v>431</v>
      </c>
      <c r="C63" s="169"/>
      <c r="D63" s="140"/>
      <c r="E63" s="140"/>
      <c r="F63" s="140"/>
      <c r="G63" s="140"/>
      <c r="H63" s="139" t="s">
        <v>9</v>
      </c>
      <c r="I63" s="140" t="s">
        <v>92</v>
      </c>
      <c r="J63" s="87">
        <f t="shared" ref="J63:O63" si="13">J64+J65+J66</f>
        <v>7434</v>
      </c>
      <c r="K63" s="87">
        <f t="shared" si="13"/>
        <v>0</v>
      </c>
      <c r="L63" s="87">
        <f t="shared" si="13"/>
        <v>0</v>
      </c>
      <c r="M63" s="87">
        <f t="shared" si="13"/>
        <v>0</v>
      </c>
      <c r="N63" s="87">
        <f t="shared" si="13"/>
        <v>0</v>
      </c>
      <c r="O63" s="87">
        <f t="shared" si="13"/>
        <v>0</v>
      </c>
    </row>
    <row r="64" spans="1:15" ht="25.5" x14ac:dyDescent="0.25">
      <c r="A64" s="165"/>
      <c r="B64" s="165"/>
      <c r="C64" s="169"/>
      <c r="D64" s="140"/>
      <c r="E64" s="140"/>
      <c r="F64" s="140"/>
      <c r="G64" s="140"/>
      <c r="H64" s="139" t="s">
        <v>10</v>
      </c>
      <c r="I64" s="140" t="s">
        <v>92</v>
      </c>
      <c r="J64" s="87">
        <v>0</v>
      </c>
      <c r="K64" s="87">
        <v>0</v>
      </c>
      <c r="L64" s="87">
        <v>0</v>
      </c>
      <c r="M64" s="87">
        <v>0</v>
      </c>
      <c r="N64" s="87">
        <v>0</v>
      </c>
      <c r="O64" s="87">
        <v>0</v>
      </c>
    </row>
    <row r="65" spans="1:15" ht="38.25" x14ac:dyDescent="0.25">
      <c r="A65" s="165"/>
      <c r="B65" s="165"/>
      <c r="C65" s="169"/>
      <c r="D65" s="140">
        <v>881</v>
      </c>
      <c r="E65" s="140">
        <v>405</v>
      </c>
      <c r="F65" s="140" t="s">
        <v>453</v>
      </c>
      <c r="G65" s="140">
        <v>600</v>
      </c>
      <c r="H65" s="139" t="s">
        <v>11</v>
      </c>
      <c r="I65" s="140" t="s">
        <v>92</v>
      </c>
      <c r="J65" s="87">
        <v>7434</v>
      </c>
      <c r="K65" s="87">
        <v>0</v>
      </c>
      <c r="L65" s="87">
        <v>0</v>
      </c>
      <c r="M65" s="87">
        <v>0</v>
      </c>
      <c r="N65" s="87">
        <v>0</v>
      </c>
      <c r="O65" s="87">
        <v>0</v>
      </c>
    </row>
    <row r="66" spans="1:15" ht="25.5" x14ac:dyDescent="0.25">
      <c r="A66" s="165"/>
      <c r="B66" s="165"/>
      <c r="C66" s="169"/>
      <c r="D66" s="140"/>
      <c r="E66" s="140"/>
      <c r="F66" s="140"/>
      <c r="G66" s="140"/>
      <c r="H66" s="139" t="s">
        <v>12</v>
      </c>
      <c r="I66" s="140" t="s">
        <v>92</v>
      </c>
      <c r="J66" s="87">
        <v>0</v>
      </c>
      <c r="K66" s="87">
        <v>0</v>
      </c>
      <c r="L66" s="87">
        <v>0</v>
      </c>
      <c r="M66" s="87">
        <v>0</v>
      </c>
      <c r="N66" s="87">
        <v>0</v>
      </c>
      <c r="O66" s="87">
        <v>0</v>
      </c>
    </row>
    <row r="67" spans="1:15" x14ac:dyDescent="0.25">
      <c r="A67" s="165" t="s">
        <v>454</v>
      </c>
      <c r="B67" s="165" t="s">
        <v>455</v>
      </c>
      <c r="C67" s="140"/>
      <c r="D67" s="140"/>
      <c r="E67" s="140"/>
      <c r="F67" s="140"/>
      <c r="G67" s="140"/>
      <c r="H67" s="139" t="s">
        <v>9</v>
      </c>
      <c r="I67" s="140" t="s">
        <v>92</v>
      </c>
      <c r="J67" s="87" t="s">
        <v>17</v>
      </c>
      <c r="K67" s="87">
        <f>K68+K69+K70</f>
        <v>0</v>
      </c>
      <c r="L67" s="87">
        <f>L68+L69+L70</f>
        <v>0</v>
      </c>
      <c r="M67" s="87">
        <f>M68+M69+M70</f>
        <v>0</v>
      </c>
      <c r="N67" s="87">
        <f>N68+N69+N70</f>
        <v>0</v>
      </c>
      <c r="O67" s="87">
        <f>O68+O69+O70</f>
        <v>0</v>
      </c>
    </row>
    <row r="68" spans="1:15" ht="25.5" x14ac:dyDescent="0.25">
      <c r="A68" s="165"/>
      <c r="B68" s="165"/>
      <c r="C68" s="140"/>
      <c r="D68" s="140"/>
      <c r="E68" s="140"/>
      <c r="F68" s="140"/>
      <c r="G68" s="140"/>
      <c r="H68" s="139" t="s">
        <v>10</v>
      </c>
      <c r="I68" s="140" t="s">
        <v>92</v>
      </c>
      <c r="J68" s="87" t="s">
        <v>17</v>
      </c>
      <c r="K68" s="87">
        <v>0</v>
      </c>
      <c r="L68" s="87">
        <v>0</v>
      </c>
      <c r="M68" s="87">
        <v>0</v>
      </c>
      <c r="N68" s="87">
        <v>0</v>
      </c>
      <c r="O68" s="87">
        <v>0</v>
      </c>
    </row>
    <row r="69" spans="1:15" ht="40.5" customHeight="1" x14ac:dyDescent="0.25">
      <c r="A69" s="165"/>
      <c r="B69" s="165"/>
      <c r="C69" s="140"/>
      <c r="D69" s="140">
        <v>881</v>
      </c>
      <c r="E69" s="140">
        <v>405</v>
      </c>
      <c r="F69" s="140" t="s">
        <v>456</v>
      </c>
      <c r="G69" s="140">
        <v>600</v>
      </c>
      <c r="H69" s="139" t="s">
        <v>11</v>
      </c>
      <c r="I69" s="140" t="s">
        <v>92</v>
      </c>
      <c r="J69" s="87" t="s">
        <v>17</v>
      </c>
      <c r="K69" s="87">
        <v>0</v>
      </c>
      <c r="L69" s="87">
        <v>0</v>
      </c>
      <c r="M69" s="87">
        <v>0</v>
      </c>
      <c r="N69" s="87">
        <v>0</v>
      </c>
      <c r="O69" s="87">
        <v>0</v>
      </c>
    </row>
    <row r="70" spans="1:15" ht="27.75" customHeight="1" x14ac:dyDescent="0.25">
      <c r="A70" s="165"/>
      <c r="B70" s="165"/>
      <c r="C70" s="140"/>
      <c r="D70" s="140"/>
      <c r="E70" s="140"/>
      <c r="F70" s="140"/>
      <c r="G70" s="140"/>
      <c r="H70" s="139" t="s">
        <v>12</v>
      </c>
      <c r="I70" s="140" t="s">
        <v>92</v>
      </c>
      <c r="J70" s="87" t="s">
        <v>17</v>
      </c>
      <c r="K70" s="87">
        <v>0</v>
      </c>
      <c r="L70" s="87">
        <v>0</v>
      </c>
      <c r="M70" s="87">
        <v>0</v>
      </c>
      <c r="N70" s="87">
        <v>0</v>
      </c>
      <c r="O70" s="87">
        <v>0</v>
      </c>
    </row>
    <row r="71" spans="1:15" ht="17.25" customHeight="1" x14ac:dyDescent="0.25">
      <c r="A71" s="165" t="s">
        <v>457</v>
      </c>
      <c r="B71" s="165" t="s">
        <v>458</v>
      </c>
      <c r="C71" s="140"/>
      <c r="D71" s="140"/>
      <c r="E71" s="140"/>
      <c r="F71" s="140"/>
      <c r="G71" s="140"/>
      <c r="H71" s="139" t="s">
        <v>9</v>
      </c>
      <c r="I71" s="140" t="s">
        <v>92</v>
      </c>
      <c r="J71" s="87" t="s">
        <v>17</v>
      </c>
      <c r="K71" s="87">
        <f>K72+K73+K74</f>
        <v>6893.2</v>
      </c>
      <c r="L71" s="87">
        <f>L72+L73+L74</f>
        <v>6893.2</v>
      </c>
      <c r="M71" s="87">
        <f>M72+M73+M74</f>
        <v>6893.2</v>
      </c>
      <c r="N71" s="87">
        <f>N72+N73+N74</f>
        <v>0</v>
      </c>
      <c r="O71" s="87">
        <f>O72+O73+O74</f>
        <v>0</v>
      </c>
    </row>
    <row r="72" spans="1:15" ht="25.5" customHeight="1" x14ac:dyDescent="0.25">
      <c r="A72" s="165"/>
      <c r="B72" s="165"/>
      <c r="C72" s="140"/>
      <c r="D72" s="140"/>
      <c r="E72" s="140"/>
      <c r="F72" s="140"/>
      <c r="G72" s="140"/>
      <c r="H72" s="139" t="s">
        <v>10</v>
      </c>
      <c r="I72" s="140" t="s">
        <v>92</v>
      </c>
      <c r="J72" s="87" t="s">
        <v>17</v>
      </c>
      <c r="K72" s="87">
        <v>0</v>
      </c>
      <c r="L72" s="87">
        <v>0</v>
      </c>
      <c r="M72" s="87">
        <v>0</v>
      </c>
      <c r="N72" s="87">
        <v>0</v>
      </c>
      <c r="O72" s="87">
        <v>0</v>
      </c>
    </row>
    <row r="73" spans="1:15" ht="42" customHeight="1" x14ac:dyDescent="0.25">
      <c r="A73" s="165"/>
      <c r="B73" s="165"/>
      <c r="C73" s="140"/>
      <c r="D73" s="140">
        <v>832</v>
      </c>
      <c r="E73" s="140">
        <v>405</v>
      </c>
      <c r="F73" s="140" t="s">
        <v>459</v>
      </c>
      <c r="G73" s="140">
        <v>414</v>
      </c>
      <c r="H73" s="139" t="s">
        <v>11</v>
      </c>
      <c r="I73" s="140" t="s">
        <v>92</v>
      </c>
      <c r="J73" s="87" t="s">
        <v>17</v>
      </c>
      <c r="K73" s="87">
        <v>6893.2</v>
      </c>
      <c r="L73" s="87">
        <v>6893.2</v>
      </c>
      <c r="M73" s="87">
        <v>6893.2</v>
      </c>
      <c r="N73" s="87">
        <v>0</v>
      </c>
      <c r="O73" s="87">
        <v>0</v>
      </c>
    </row>
    <row r="74" spans="1:15" ht="29.25" customHeight="1" x14ac:dyDescent="0.25">
      <c r="A74" s="165"/>
      <c r="B74" s="165"/>
      <c r="C74" s="140"/>
      <c r="D74" s="140"/>
      <c r="E74" s="140"/>
      <c r="F74" s="140"/>
      <c r="G74" s="140"/>
      <c r="H74" s="139" t="s">
        <v>12</v>
      </c>
      <c r="I74" s="140" t="s">
        <v>92</v>
      </c>
      <c r="J74" s="87" t="s">
        <v>17</v>
      </c>
      <c r="K74" s="87">
        <v>0</v>
      </c>
      <c r="L74" s="87">
        <v>0</v>
      </c>
      <c r="M74" s="87">
        <v>0</v>
      </c>
      <c r="N74" s="87">
        <v>0</v>
      </c>
      <c r="O74" s="87">
        <v>0</v>
      </c>
    </row>
    <row r="75" spans="1:15" x14ac:dyDescent="0.25">
      <c r="A75" s="165" t="s">
        <v>40</v>
      </c>
      <c r="B75" s="165" t="s">
        <v>524</v>
      </c>
      <c r="C75" s="165"/>
      <c r="D75" s="140"/>
      <c r="E75" s="140"/>
      <c r="F75" s="140"/>
      <c r="G75" s="140"/>
      <c r="H75" s="139" t="s">
        <v>9</v>
      </c>
      <c r="I75" s="140" t="s">
        <v>92</v>
      </c>
      <c r="J75" s="87">
        <f t="shared" ref="J75:O75" si="14">J76+J77+J78</f>
        <v>0</v>
      </c>
      <c r="K75" s="87">
        <f t="shared" si="14"/>
        <v>0</v>
      </c>
      <c r="L75" s="87">
        <f t="shared" si="14"/>
        <v>0</v>
      </c>
      <c r="M75" s="87">
        <f t="shared" si="14"/>
        <v>0</v>
      </c>
      <c r="N75" s="87">
        <f t="shared" si="14"/>
        <v>0</v>
      </c>
      <c r="O75" s="87">
        <f t="shared" si="14"/>
        <v>0</v>
      </c>
    </row>
    <row r="76" spans="1:15" ht="25.5" x14ac:dyDescent="0.25">
      <c r="A76" s="165"/>
      <c r="B76" s="165"/>
      <c r="C76" s="165"/>
      <c r="D76" s="140"/>
      <c r="E76" s="140"/>
      <c r="F76" s="140"/>
      <c r="G76" s="140"/>
      <c r="H76" s="139" t="s">
        <v>10</v>
      </c>
      <c r="I76" s="140" t="s">
        <v>92</v>
      </c>
      <c r="J76" s="87">
        <v>0</v>
      </c>
      <c r="K76" s="87">
        <v>0</v>
      </c>
      <c r="L76" s="87">
        <v>0</v>
      </c>
      <c r="M76" s="87">
        <v>0</v>
      </c>
      <c r="N76" s="87">
        <v>0</v>
      </c>
      <c r="O76" s="87">
        <v>0</v>
      </c>
    </row>
    <row r="77" spans="1:15" ht="38.25" x14ac:dyDescent="0.25">
      <c r="A77" s="165"/>
      <c r="B77" s="165"/>
      <c r="C77" s="165"/>
      <c r="D77" s="140">
        <v>881</v>
      </c>
      <c r="E77" s="140">
        <v>405</v>
      </c>
      <c r="F77" s="140" t="s">
        <v>203</v>
      </c>
      <c r="G77" s="140">
        <v>600</v>
      </c>
      <c r="H77" s="139" t="s">
        <v>11</v>
      </c>
      <c r="I77" s="140" t="s">
        <v>92</v>
      </c>
      <c r="J77" s="87">
        <f t="shared" ref="J77:O77" si="15">J82+J86</f>
        <v>0</v>
      </c>
      <c r="K77" s="87">
        <f t="shared" si="15"/>
        <v>0</v>
      </c>
      <c r="L77" s="87">
        <f t="shared" si="15"/>
        <v>0</v>
      </c>
      <c r="M77" s="87">
        <f t="shared" si="15"/>
        <v>0</v>
      </c>
      <c r="N77" s="87">
        <f t="shared" si="15"/>
        <v>0</v>
      </c>
      <c r="O77" s="87">
        <f t="shared" si="15"/>
        <v>0</v>
      </c>
    </row>
    <row r="78" spans="1:15" ht="25.5" x14ac:dyDescent="0.25">
      <c r="A78" s="165"/>
      <c r="B78" s="165"/>
      <c r="C78" s="165"/>
      <c r="D78" s="139"/>
      <c r="E78" s="139"/>
      <c r="F78" s="139"/>
      <c r="G78" s="139"/>
      <c r="H78" s="139" t="s">
        <v>12</v>
      </c>
      <c r="I78" s="140" t="s">
        <v>92</v>
      </c>
      <c r="J78" s="87">
        <v>0</v>
      </c>
      <c r="K78" s="87">
        <v>0</v>
      </c>
      <c r="L78" s="87">
        <v>0</v>
      </c>
      <c r="M78" s="87">
        <v>0</v>
      </c>
      <c r="N78" s="87">
        <v>0</v>
      </c>
      <c r="O78" s="87">
        <v>0</v>
      </c>
    </row>
    <row r="79" spans="1:15" ht="30" customHeight="1" x14ac:dyDescent="0.25">
      <c r="A79" s="165" t="s">
        <v>81</v>
      </c>
      <c r="B79" s="165"/>
      <c r="C79" s="165"/>
      <c r="D79" s="165"/>
      <c r="E79" s="165"/>
      <c r="F79" s="165"/>
      <c r="G79" s="165"/>
      <c r="H79" s="139"/>
      <c r="I79" s="140"/>
      <c r="J79" s="94">
        <v>100</v>
      </c>
      <c r="K79" s="94">
        <v>100</v>
      </c>
      <c r="L79" s="94">
        <v>100</v>
      </c>
      <c r="M79" s="94">
        <v>100</v>
      </c>
      <c r="N79" s="94">
        <v>100</v>
      </c>
      <c r="O79" s="94">
        <v>100</v>
      </c>
    </row>
    <row r="80" spans="1:15" x14ac:dyDescent="0.25">
      <c r="A80" s="165" t="s">
        <v>52</v>
      </c>
      <c r="B80" s="165" t="s">
        <v>14</v>
      </c>
      <c r="C80" s="165"/>
      <c r="D80" s="139"/>
      <c r="E80" s="139"/>
      <c r="F80" s="139"/>
      <c r="G80" s="139"/>
      <c r="H80" s="139" t="s">
        <v>9</v>
      </c>
      <c r="I80" s="140" t="s">
        <v>92</v>
      </c>
      <c r="J80" s="87">
        <f t="shared" ref="J80:O80" si="16">J81+J82+J83</f>
        <v>0</v>
      </c>
      <c r="K80" s="87">
        <f t="shared" si="16"/>
        <v>0</v>
      </c>
      <c r="L80" s="87">
        <f t="shared" si="16"/>
        <v>0</v>
      </c>
      <c r="M80" s="87">
        <f t="shared" si="16"/>
        <v>0</v>
      </c>
      <c r="N80" s="87">
        <f t="shared" si="16"/>
        <v>0</v>
      </c>
      <c r="O80" s="87">
        <f t="shared" si="16"/>
        <v>0</v>
      </c>
    </row>
    <row r="81" spans="1:15" ht="25.5" x14ac:dyDescent="0.25">
      <c r="A81" s="165"/>
      <c r="B81" s="165"/>
      <c r="C81" s="165"/>
      <c r="D81" s="139"/>
      <c r="E81" s="139"/>
      <c r="F81" s="139"/>
      <c r="G81" s="139"/>
      <c r="H81" s="139" t="s">
        <v>10</v>
      </c>
      <c r="I81" s="140" t="s">
        <v>92</v>
      </c>
      <c r="J81" s="87">
        <v>0</v>
      </c>
      <c r="K81" s="87">
        <v>0</v>
      </c>
      <c r="L81" s="87">
        <v>0</v>
      </c>
      <c r="M81" s="87">
        <v>0</v>
      </c>
      <c r="N81" s="87">
        <v>0</v>
      </c>
      <c r="O81" s="87">
        <v>0</v>
      </c>
    </row>
    <row r="82" spans="1:15" ht="38.25" x14ac:dyDescent="0.25">
      <c r="A82" s="165"/>
      <c r="B82" s="165"/>
      <c r="C82" s="165"/>
      <c r="D82" s="140">
        <v>881</v>
      </c>
      <c r="E82" s="140">
        <v>405</v>
      </c>
      <c r="F82" s="140" t="s">
        <v>206</v>
      </c>
      <c r="G82" s="140">
        <v>600</v>
      </c>
      <c r="H82" s="139" t="s">
        <v>11</v>
      </c>
      <c r="I82" s="140" t="s">
        <v>92</v>
      </c>
      <c r="J82" s="87">
        <v>0</v>
      </c>
      <c r="K82" s="87">
        <v>0</v>
      </c>
      <c r="L82" s="87">
        <v>0</v>
      </c>
      <c r="M82" s="87">
        <v>0</v>
      </c>
      <c r="N82" s="87">
        <v>0</v>
      </c>
      <c r="O82" s="87">
        <v>0</v>
      </c>
    </row>
    <row r="83" spans="1:15" ht="25.5" x14ac:dyDescent="0.25">
      <c r="A83" s="165"/>
      <c r="B83" s="165"/>
      <c r="C83" s="165"/>
      <c r="D83" s="139"/>
      <c r="E83" s="139"/>
      <c r="F83" s="139"/>
      <c r="G83" s="139"/>
      <c r="H83" s="139" t="s">
        <v>12</v>
      </c>
      <c r="I83" s="140" t="s">
        <v>92</v>
      </c>
      <c r="J83" s="87">
        <v>0</v>
      </c>
      <c r="K83" s="87">
        <v>0</v>
      </c>
      <c r="L83" s="87">
        <v>0</v>
      </c>
      <c r="M83" s="87">
        <v>0</v>
      </c>
      <c r="N83" s="87">
        <v>0</v>
      </c>
      <c r="O83" s="87">
        <v>0</v>
      </c>
    </row>
    <row r="84" spans="1:15" x14ac:dyDescent="0.25">
      <c r="A84" s="165" t="s">
        <v>53</v>
      </c>
      <c r="B84" s="165" t="s">
        <v>430</v>
      </c>
      <c r="C84" s="165"/>
      <c r="D84" s="139"/>
      <c r="E84" s="139"/>
      <c r="F84" s="139"/>
      <c r="G84" s="139"/>
      <c r="H84" s="139" t="s">
        <v>9</v>
      </c>
      <c r="I84" s="140" t="s">
        <v>92</v>
      </c>
      <c r="J84" s="87">
        <f t="shared" ref="J84:O84" si="17">J85+J86+J87</f>
        <v>0</v>
      </c>
      <c r="K84" s="87">
        <f t="shared" si="17"/>
        <v>0</v>
      </c>
      <c r="L84" s="87">
        <f t="shared" si="17"/>
        <v>0</v>
      </c>
      <c r="M84" s="87">
        <f t="shared" si="17"/>
        <v>0</v>
      </c>
      <c r="N84" s="87">
        <f t="shared" si="17"/>
        <v>0</v>
      </c>
      <c r="O84" s="87">
        <f t="shared" si="17"/>
        <v>0</v>
      </c>
    </row>
    <row r="85" spans="1:15" ht="25.5" x14ac:dyDescent="0.25">
      <c r="A85" s="165"/>
      <c r="B85" s="165"/>
      <c r="C85" s="165"/>
      <c r="D85" s="139"/>
      <c r="E85" s="139"/>
      <c r="F85" s="139"/>
      <c r="G85" s="139"/>
      <c r="H85" s="139" t="s">
        <v>10</v>
      </c>
      <c r="I85" s="140" t="s">
        <v>92</v>
      </c>
      <c r="J85" s="87">
        <v>0</v>
      </c>
      <c r="K85" s="87">
        <v>0</v>
      </c>
      <c r="L85" s="87">
        <v>0</v>
      </c>
      <c r="M85" s="87">
        <v>0</v>
      </c>
      <c r="N85" s="87">
        <v>0</v>
      </c>
      <c r="O85" s="87">
        <v>0</v>
      </c>
    </row>
    <row r="86" spans="1:15" ht="38.25" x14ac:dyDescent="0.25">
      <c r="A86" s="165"/>
      <c r="B86" s="165"/>
      <c r="C86" s="165"/>
      <c r="D86" s="140">
        <v>881</v>
      </c>
      <c r="E86" s="140">
        <v>405</v>
      </c>
      <c r="F86" s="140" t="s">
        <v>429</v>
      </c>
      <c r="G86" s="140">
        <v>600</v>
      </c>
      <c r="H86" s="139" t="s">
        <v>11</v>
      </c>
      <c r="I86" s="140" t="s">
        <v>92</v>
      </c>
      <c r="J86" s="87">
        <v>0</v>
      </c>
      <c r="K86" s="87">
        <v>0</v>
      </c>
      <c r="L86" s="87">
        <v>0</v>
      </c>
      <c r="M86" s="87">
        <v>0</v>
      </c>
      <c r="N86" s="87">
        <v>0</v>
      </c>
      <c r="O86" s="87">
        <v>0</v>
      </c>
    </row>
    <row r="87" spans="1:15" ht="25.5" x14ac:dyDescent="0.25">
      <c r="A87" s="165"/>
      <c r="B87" s="165"/>
      <c r="C87" s="165"/>
      <c r="D87" s="139"/>
      <c r="E87" s="139"/>
      <c r="F87" s="139"/>
      <c r="G87" s="139"/>
      <c r="H87" s="139" t="s">
        <v>12</v>
      </c>
      <c r="I87" s="140" t="s">
        <v>92</v>
      </c>
      <c r="J87" s="87">
        <v>0</v>
      </c>
      <c r="K87" s="87">
        <v>0</v>
      </c>
      <c r="L87" s="87">
        <v>0</v>
      </c>
      <c r="M87" s="87">
        <v>0</v>
      </c>
      <c r="N87" s="87">
        <v>0</v>
      </c>
      <c r="O87" s="87">
        <v>0</v>
      </c>
    </row>
    <row r="88" spans="1:15" x14ac:dyDescent="0.25">
      <c r="A88" s="165" t="s">
        <v>57</v>
      </c>
      <c r="B88" s="165" t="s">
        <v>75</v>
      </c>
      <c r="C88" s="165"/>
      <c r="D88" s="139"/>
      <c r="E88" s="139"/>
      <c r="F88" s="139"/>
      <c r="G88" s="139"/>
      <c r="H88" s="139" t="s">
        <v>9</v>
      </c>
      <c r="I88" s="140" t="s">
        <v>92</v>
      </c>
      <c r="J88" s="87">
        <f t="shared" ref="J88:O88" si="18">J89+J90+J91</f>
        <v>10274.200000000001</v>
      </c>
      <c r="K88" s="87">
        <f t="shared" si="18"/>
        <v>100868.2</v>
      </c>
      <c r="L88" s="87">
        <f t="shared" si="18"/>
        <v>100868.2</v>
      </c>
      <c r="M88" s="87">
        <f t="shared" si="18"/>
        <v>106599.07</v>
      </c>
      <c r="N88" s="87">
        <f t="shared" si="18"/>
        <v>98948.26</v>
      </c>
      <c r="O88" s="87">
        <f t="shared" si="18"/>
        <v>50449.8</v>
      </c>
    </row>
    <row r="89" spans="1:15" ht="25.5" x14ac:dyDescent="0.25">
      <c r="A89" s="165"/>
      <c r="B89" s="165"/>
      <c r="C89" s="165"/>
      <c r="D89" s="139"/>
      <c r="E89" s="139"/>
      <c r="F89" s="139"/>
      <c r="G89" s="139"/>
      <c r="H89" s="139" t="s">
        <v>10</v>
      </c>
      <c r="I89" s="140" t="s">
        <v>92</v>
      </c>
      <c r="J89" s="87">
        <v>0</v>
      </c>
      <c r="K89" s="87">
        <v>0</v>
      </c>
      <c r="L89" s="87">
        <v>0</v>
      </c>
      <c r="M89" s="87">
        <v>0</v>
      </c>
      <c r="N89" s="87">
        <v>0</v>
      </c>
      <c r="O89" s="87">
        <v>0</v>
      </c>
    </row>
    <row r="90" spans="1:15" ht="38.25" x14ac:dyDescent="0.25">
      <c r="A90" s="165"/>
      <c r="B90" s="165"/>
      <c r="C90" s="165"/>
      <c r="D90" s="140">
        <v>881</v>
      </c>
      <c r="E90" s="140">
        <v>405</v>
      </c>
      <c r="F90" s="140" t="s">
        <v>207</v>
      </c>
      <c r="G90" s="140">
        <v>600</v>
      </c>
      <c r="H90" s="139" t="s">
        <v>11</v>
      </c>
      <c r="I90" s="140" t="s">
        <v>92</v>
      </c>
      <c r="J90" s="87">
        <v>10274.200000000001</v>
      </c>
      <c r="K90" s="87">
        <v>100868.2</v>
      </c>
      <c r="L90" s="87">
        <v>100868.2</v>
      </c>
      <c r="M90" s="87">
        <v>106599.07</v>
      </c>
      <c r="N90" s="87">
        <f>N95+N99+N103+N107+N111+N119+N125</f>
        <v>98948.26</v>
      </c>
      <c r="O90" s="87">
        <v>50449.8</v>
      </c>
    </row>
    <row r="91" spans="1:15" ht="25.5" x14ac:dyDescent="0.25">
      <c r="A91" s="165"/>
      <c r="B91" s="165"/>
      <c r="C91" s="165"/>
      <c r="D91" s="139"/>
      <c r="E91" s="139"/>
      <c r="F91" s="139"/>
      <c r="G91" s="139"/>
      <c r="H91" s="139" t="s">
        <v>12</v>
      </c>
      <c r="I91" s="140" t="s">
        <v>92</v>
      </c>
      <c r="J91" s="87">
        <v>0</v>
      </c>
      <c r="K91" s="87">
        <v>0</v>
      </c>
      <c r="L91" s="87">
        <v>0</v>
      </c>
      <c r="M91" s="87">
        <v>0</v>
      </c>
      <c r="N91" s="87">
        <v>0</v>
      </c>
      <c r="O91" s="87">
        <v>0</v>
      </c>
    </row>
    <row r="92" spans="1:15" ht="29.25" customHeight="1" x14ac:dyDescent="0.25">
      <c r="A92" s="165" t="s">
        <v>74</v>
      </c>
      <c r="B92" s="165"/>
      <c r="C92" s="165"/>
      <c r="D92" s="165"/>
      <c r="E92" s="165"/>
      <c r="F92" s="165"/>
      <c r="G92" s="165"/>
      <c r="H92" s="139"/>
      <c r="I92" s="140"/>
      <c r="J92" s="94">
        <v>50.5</v>
      </c>
      <c r="K92" s="94">
        <v>51</v>
      </c>
      <c r="L92" s="94">
        <v>51</v>
      </c>
      <c r="M92" s="94">
        <v>51</v>
      </c>
      <c r="N92" s="94">
        <v>51</v>
      </c>
      <c r="O92" s="94">
        <v>51.5</v>
      </c>
    </row>
    <row r="93" spans="1:15" x14ac:dyDescent="0.25">
      <c r="A93" s="165" t="s">
        <v>58</v>
      </c>
      <c r="B93" s="165" t="s">
        <v>208</v>
      </c>
      <c r="C93" s="165"/>
      <c r="D93" s="139"/>
      <c r="E93" s="139"/>
      <c r="F93" s="139"/>
      <c r="G93" s="139"/>
      <c r="H93" s="139" t="s">
        <v>9</v>
      </c>
      <c r="I93" s="140" t="s">
        <v>92</v>
      </c>
      <c r="J93" s="87">
        <f t="shared" ref="J93:O93" si="19">J94+J95+J96</f>
        <v>2261.6999999999998</v>
      </c>
      <c r="K93" s="87">
        <f t="shared" si="19"/>
        <v>3555.7</v>
      </c>
      <c r="L93" s="87">
        <f t="shared" si="19"/>
        <v>3555.7</v>
      </c>
      <c r="M93" s="87">
        <f t="shared" si="19"/>
        <v>3438.27</v>
      </c>
      <c r="N93" s="87">
        <f t="shared" si="19"/>
        <v>2489.5700000000002</v>
      </c>
      <c r="O93" s="87">
        <f t="shared" si="19"/>
        <v>0</v>
      </c>
    </row>
    <row r="94" spans="1:15" ht="25.5" x14ac:dyDescent="0.25">
      <c r="A94" s="165"/>
      <c r="B94" s="165"/>
      <c r="C94" s="165"/>
      <c r="D94" s="140"/>
      <c r="E94" s="140"/>
      <c r="F94" s="140"/>
      <c r="G94" s="139"/>
      <c r="H94" s="139" t="s">
        <v>10</v>
      </c>
      <c r="I94" s="140" t="s">
        <v>92</v>
      </c>
      <c r="J94" s="87">
        <v>0</v>
      </c>
      <c r="K94" s="87">
        <v>0</v>
      </c>
      <c r="L94" s="87">
        <v>0</v>
      </c>
      <c r="M94" s="87">
        <v>0</v>
      </c>
      <c r="N94" s="87">
        <v>0</v>
      </c>
      <c r="O94" s="87">
        <v>0</v>
      </c>
    </row>
    <row r="95" spans="1:15" ht="38.25" x14ac:dyDescent="0.25">
      <c r="A95" s="165"/>
      <c r="B95" s="165"/>
      <c r="C95" s="165"/>
      <c r="D95" s="140">
        <v>881</v>
      </c>
      <c r="E95" s="140">
        <v>405</v>
      </c>
      <c r="F95" s="140" t="s">
        <v>209</v>
      </c>
      <c r="G95" s="140">
        <v>612</v>
      </c>
      <c r="H95" s="139" t="s">
        <v>11</v>
      </c>
      <c r="I95" s="140" t="s">
        <v>92</v>
      </c>
      <c r="J95" s="87">
        <v>2261.6999999999998</v>
      </c>
      <c r="K95" s="87">
        <v>3555.7</v>
      </c>
      <c r="L95" s="87">
        <v>3555.7</v>
      </c>
      <c r="M95" s="87">
        <v>3438.27</v>
      </c>
      <c r="N95" s="87">
        <v>2489.5700000000002</v>
      </c>
      <c r="O95" s="87">
        <v>0</v>
      </c>
    </row>
    <row r="96" spans="1:15" ht="25.5" x14ac:dyDescent="0.25">
      <c r="A96" s="165"/>
      <c r="B96" s="165"/>
      <c r="C96" s="165"/>
      <c r="D96" s="140"/>
      <c r="E96" s="140"/>
      <c r="F96" s="140"/>
      <c r="G96" s="139"/>
      <c r="H96" s="139" t="s">
        <v>12</v>
      </c>
      <c r="I96" s="140" t="s">
        <v>92</v>
      </c>
      <c r="J96" s="87">
        <v>0</v>
      </c>
      <c r="K96" s="87">
        <v>0</v>
      </c>
      <c r="L96" s="87">
        <v>0</v>
      </c>
      <c r="M96" s="87">
        <v>0</v>
      </c>
      <c r="N96" s="87">
        <v>0</v>
      </c>
      <c r="O96" s="87">
        <v>0</v>
      </c>
    </row>
    <row r="97" spans="1:15" x14ac:dyDescent="0.25">
      <c r="A97" s="165" t="s">
        <v>80</v>
      </c>
      <c r="B97" s="165" t="s">
        <v>210</v>
      </c>
      <c r="C97" s="165"/>
      <c r="D97" s="140"/>
      <c r="E97" s="140"/>
      <c r="F97" s="140"/>
      <c r="G97" s="139"/>
      <c r="H97" s="139" t="s">
        <v>9</v>
      </c>
      <c r="I97" s="140" t="s">
        <v>92</v>
      </c>
      <c r="J97" s="87">
        <f t="shared" ref="J97:O97" si="20">J98+J99+J100</f>
        <v>6150</v>
      </c>
      <c r="K97" s="87">
        <f t="shared" si="20"/>
        <v>61718</v>
      </c>
      <c r="L97" s="87">
        <f t="shared" si="20"/>
        <v>61718</v>
      </c>
      <c r="M97" s="87">
        <f t="shared" si="20"/>
        <v>61852.2</v>
      </c>
      <c r="N97" s="87">
        <f t="shared" si="20"/>
        <v>56178.78</v>
      </c>
      <c r="O97" s="87">
        <f t="shared" si="20"/>
        <v>46423.9</v>
      </c>
    </row>
    <row r="98" spans="1:15" ht="25.5" x14ac:dyDescent="0.25">
      <c r="A98" s="165"/>
      <c r="B98" s="165"/>
      <c r="C98" s="165"/>
      <c r="D98" s="140"/>
      <c r="E98" s="140"/>
      <c r="F98" s="140"/>
      <c r="G98" s="139"/>
      <c r="H98" s="139" t="s">
        <v>10</v>
      </c>
      <c r="I98" s="140" t="s">
        <v>92</v>
      </c>
      <c r="J98" s="87">
        <v>0</v>
      </c>
      <c r="K98" s="87">
        <v>0</v>
      </c>
      <c r="L98" s="87">
        <v>0</v>
      </c>
      <c r="M98" s="87">
        <v>0</v>
      </c>
      <c r="N98" s="87">
        <v>0</v>
      </c>
      <c r="O98" s="87">
        <v>0</v>
      </c>
    </row>
    <row r="99" spans="1:15" ht="38.25" x14ac:dyDescent="0.25">
      <c r="A99" s="165"/>
      <c r="B99" s="165"/>
      <c r="C99" s="165"/>
      <c r="D99" s="140">
        <v>881</v>
      </c>
      <c r="E99" s="140">
        <v>405</v>
      </c>
      <c r="F99" s="140" t="s">
        <v>211</v>
      </c>
      <c r="G99" s="140">
        <v>612</v>
      </c>
      <c r="H99" s="139" t="s">
        <v>11</v>
      </c>
      <c r="I99" s="140" t="s">
        <v>92</v>
      </c>
      <c r="J99" s="87">
        <v>6150</v>
      </c>
      <c r="K99" s="87">
        <v>61718</v>
      </c>
      <c r="L99" s="87">
        <v>61718</v>
      </c>
      <c r="M99" s="87">
        <v>61852.2</v>
      </c>
      <c r="N99" s="87">
        <v>56178.78</v>
      </c>
      <c r="O99" s="87">
        <v>46423.9</v>
      </c>
    </row>
    <row r="100" spans="1:15" ht="25.5" x14ac:dyDescent="0.25">
      <c r="A100" s="165"/>
      <c r="B100" s="165"/>
      <c r="C100" s="165"/>
      <c r="D100" s="140"/>
      <c r="E100" s="140"/>
      <c r="F100" s="140"/>
      <c r="G100" s="139"/>
      <c r="H100" s="139" t="s">
        <v>12</v>
      </c>
      <c r="I100" s="140" t="s">
        <v>92</v>
      </c>
      <c r="J100" s="87">
        <v>0</v>
      </c>
      <c r="K100" s="87">
        <v>0</v>
      </c>
      <c r="L100" s="87">
        <v>0</v>
      </c>
      <c r="M100" s="87">
        <v>0</v>
      </c>
      <c r="N100" s="87">
        <v>0</v>
      </c>
      <c r="O100" s="87">
        <v>0</v>
      </c>
    </row>
    <row r="101" spans="1:15" x14ac:dyDescent="0.25">
      <c r="A101" s="165" t="s">
        <v>79</v>
      </c>
      <c r="B101" s="165" t="s">
        <v>212</v>
      </c>
      <c r="C101" s="165"/>
      <c r="D101" s="140"/>
      <c r="E101" s="140"/>
      <c r="F101" s="140"/>
      <c r="G101" s="139"/>
      <c r="H101" s="139" t="s">
        <v>9</v>
      </c>
      <c r="I101" s="140" t="s">
        <v>92</v>
      </c>
      <c r="J101" s="87">
        <f t="shared" ref="J101:O101" si="21">J102+J103+J104</f>
        <v>1862.5</v>
      </c>
      <c r="K101" s="87">
        <f t="shared" si="21"/>
        <v>35594.5</v>
      </c>
      <c r="L101" s="87">
        <f t="shared" si="21"/>
        <v>35594.5</v>
      </c>
      <c r="M101" s="87">
        <f t="shared" si="21"/>
        <v>38615.800000000003</v>
      </c>
      <c r="N101" s="87">
        <f t="shared" si="21"/>
        <v>37587.07</v>
      </c>
      <c r="O101" s="87">
        <f t="shared" si="21"/>
        <v>0</v>
      </c>
    </row>
    <row r="102" spans="1:15" ht="25.5" x14ac:dyDescent="0.25">
      <c r="A102" s="165"/>
      <c r="B102" s="165"/>
      <c r="C102" s="165"/>
      <c r="D102" s="140"/>
      <c r="E102" s="140"/>
      <c r="F102" s="140"/>
      <c r="G102" s="139"/>
      <c r="H102" s="139" t="s">
        <v>10</v>
      </c>
      <c r="I102" s="140" t="s">
        <v>92</v>
      </c>
      <c r="J102" s="87">
        <v>0</v>
      </c>
      <c r="K102" s="87">
        <v>0</v>
      </c>
      <c r="L102" s="87">
        <v>0</v>
      </c>
      <c r="M102" s="87">
        <v>0</v>
      </c>
      <c r="N102" s="87">
        <v>0</v>
      </c>
      <c r="O102" s="87">
        <v>0</v>
      </c>
    </row>
    <row r="103" spans="1:15" ht="38.25" x14ac:dyDescent="0.25">
      <c r="A103" s="165"/>
      <c r="B103" s="165"/>
      <c r="C103" s="165"/>
      <c r="D103" s="140">
        <v>881</v>
      </c>
      <c r="E103" s="140">
        <v>405</v>
      </c>
      <c r="F103" s="140" t="s">
        <v>213</v>
      </c>
      <c r="G103" s="140">
        <v>612</v>
      </c>
      <c r="H103" s="139" t="s">
        <v>11</v>
      </c>
      <c r="I103" s="140" t="s">
        <v>92</v>
      </c>
      <c r="J103" s="87">
        <v>1862.5</v>
      </c>
      <c r="K103" s="87">
        <v>35594.5</v>
      </c>
      <c r="L103" s="87">
        <v>35594.5</v>
      </c>
      <c r="M103" s="87">
        <v>38615.800000000003</v>
      </c>
      <c r="N103" s="87">
        <v>37587.07</v>
      </c>
      <c r="O103" s="87">
        <v>0</v>
      </c>
    </row>
    <row r="104" spans="1:15" ht="25.5" x14ac:dyDescent="0.25">
      <c r="A104" s="165"/>
      <c r="B104" s="165"/>
      <c r="C104" s="165"/>
      <c r="D104" s="140"/>
      <c r="E104" s="140"/>
      <c r="F104" s="140"/>
      <c r="G104" s="139"/>
      <c r="H104" s="139" t="s">
        <v>12</v>
      </c>
      <c r="I104" s="140" t="s">
        <v>92</v>
      </c>
      <c r="J104" s="87">
        <v>0</v>
      </c>
      <c r="K104" s="87">
        <v>0</v>
      </c>
      <c r="L104" s="87">
        <v>0</v>
      </c>
      <c r="M104" s="87">
        <v>0</v>
      </c>
      <c r="N104" s="87">
        <v>0</v>
      </c>
      <c r="O104" s="87">
        <v>0</v>
      </c>
    </row>
    <row r="105" spans="1:15" x14ac:dyDescent="0.25">
      <c r="A105" s="165" t="s">
        <v>78</v>
      </c>
      <c r="B105" s="165" t="s">
        <v>214</v>
      </c>
      <c r="C105" s="165"/>
      <c r="D105" s="140"/>
      <c r="E105" s="140"/>
      <c r="F105" s="140"/>
      <c r="G105" s="139"/>
      <c r="H105" s="139" t="s">
        <v>9</v>
      </c>
      <c r="I105" s="140" t="s">
        <v>92</v>
      </c>
      <c r="J105" s="87" t="s">
        <v>17</v>
      </c>
      <c r="K105" s="87">
        <f>K106+K107+K108</f>
        <v>0</v>
      </c>
      <c r="L105" s="87">
        <f>L106+L107+L108</f>
        <v>0</v>
      </c>
      <c r="M105" s="87">
        <f>M106+M107+M108</f>
        <v>0</v>
      </c>
      <c r="N105" s="87">
        <f>N106+N107+N108</f>
        <v>0</v>
      </c>
      <c r="O105" s="87">
        <f>O106+O107+O108</f>
        <v>0</v>
      </c>
    </row>
    <row r="106" spans="1:15" ht="25.5" x14ac:dyDescent="0.25">
      <c r="A106" s="165"/>
      <c r="B106" s="165"/>
      <c r="C106" s="165"/>
      <c r="D106" s="140"/>
      <c r="E106" s="140"/>
      <c r="F106" s="140"/>
      <c r="G106" s="139"/>
      <c r="H106" s="139" t="s">
        <v>10</v>
      </c>
      <c r="I106" s="140" t="s">
        <v>92</v>
      </c>
      <c r="J106" s="87" t="s">
        <v>17</v>
      </c>
      <c r="K106" s="87">
        <v>0</v>
      </c>
      <c r="L106" s="87">
        <v>0</v>
      </c>
      <c r="M106" s="87">
        <v>0</v>
      </c>
      <c r="N106" s="87">
        <v>0</v>
      </c>
      <c r="O106" s="87">
        <v>0</v>
      </c>
    </row>
    <row r="107" spans="1:15" ht="38.25" x14ac:dyDescent="0.25">
      <c r="A107" s="165"/>
      <c r="B107" s="165"/>
      <c r="C107" s="165"/>
      <c r="D107" s="140">
        <v>881</v>
      </c>
      <c r="E107" s="140">
        <v>405</v>
      </c>
      <c r="F107" s="140" t="s">
        <v>215</v>
      </c>
      <c r="G107" s="140">
        <v>612</v>
      </c>
      <c r="H107" s="139" t="s">
        <v>11</v>
      </c>
      <c r="I107" s="140" t="s">
        <v>92</v>
      </c>
      <c r="J107" s="87" t="s">
        <v>17</v>
      </c>
      <c r="K107" s="87">
        <v>0</v>
      </c>
      <c r="L107" s="87">
        <v>0</v>
      </c>
      <c r="M107" s="87">
        <v>0</v>
      </c>
      <c r="N107" s="87">
        <v>0</v>
      </c>
      <c r="O107" s="87">
        <v>0</v>
      </c>
    </row>
    <row r="108" spans="1:15" ht="25.5" x14ac:dyDescent="0.25">
      <c r="A108" s="165"/>
      <c r="B108" s="165"/>
      <c r="C108" s="165"/>
      <c r="D108" s="140"/>
      <c r="E108" s="140"/>
      <c r="F108" s="140"/>
      <c r="G108" s="139"/>
      <c r="H108" s="139" t="s">
        <v>12</v>
      </c>
      <c r="I108" s="140" t="s">
        <v>92</v>
      </c>
      <c r="J108" s="87" t="s">
        <v>17</v>
      </c>
      <c r="K108" s="87">
        <v>0</v>
      </c>
      <c r="L108" s="87">
        <v>0</v>
      </c>
      <c r="M108" s="87">
        <v>0</v>
      </c>
      <c r="N108" s="87">
        <v>0</v>
      </c>
      <c r="O108" s="87">
        <v>0</v>
      </c>
    </row>
    <row r="109" spans="1:15" x14ac:dyDescent="0.25">
      <c r="A109" s="165" t="s">
        <v>77</v>
      </c>
      <c r="B109" s="165" t="s">
        <v>216</v>
      </c>
      <c r="C109" s="165"/>
      <c r="D109" s="140"/>
      <c r="E109" s="140"/>
      <c r="F109" s="140"/>
      <c r="G109" s="140"/>
      <c r="H109" s="139" t="s">
        <v>9</v>
      </c>
      <c r="I109" s="140" t="s">
        <v>92</v>
      </c>
      <c r="J109" s="87" t="s">
        <v>17</v>
      </c>
      <c r="K109" s="87">
        <f>K110+K111+K112</f>
        <v>0</v>
      </c>
      <c r="L109" s="87">
        <f>L110+L111+L112</f>
        <v>0</v>
      </c>
      <c r="M109" s="87">
        <f>M110+M111+M112</f>
        <v>0</v>
      </c>
      <c r="N109" s="87">
        <f>N110+N111+N112</f>
        <v>0</v>
      </c>
      <c r="O109" s="87">
        <f>O110+O111+O112</f>
        <v>0</v>
      </c>
    </row>
    <row r="110" spans="1:15" ht="25.5" x14ac:dyDescent="0.25">
      <c r="A110" s="165"/>
      <c r="B110" s="165"/>
      <c r="C110" s="165"/>
      <c r="D110" s="140"/>
      <c r="E110" s="140"/>
      <c r="F110" s="140"/>
      <c r="G110" s="140"/>
      <c r="H110" s="139" t="s">
        <v>10</v>
      </c>
      <c r="I110" s="140" t="s">
        <v>92</v>
      </c>
      <c r="J110" s="87" t="s">
        <v>17</v>
      </c>
      <c r="K110" s="87">
        <v>0</v>
      </c>
      <c r="L110" s="87">
        <v>0</v>
      </c>
      <c r="M110" s="87">
        <v>0</v>
      </c>
      <c r="N110" s="87">
        <v>0</v>
      </c>
      <c r="O110" s="87">
        <v>0</v>
      </c>
    </row>
    <row r="111" spans="1:15" ht="38.25" x14ac:dyDescent="0.25">
      <c r="A111" s="165"/>
      <c r="B111" s="165"/>
      <c r="C111" s="165"/>
      <c r="D111" s="140">
        <v>881</v>
      </c>
      <c r="E111" s="140">
        <v>405</v>
      </c>
      <c r="F111" s="140" t="s">
        <v>217</v>
      </c>
      <c r="G111" s="140">
        <v>610</v>
      </c>
      <c r="H111" s="139" t="s">
        <v>11</v>
      </c>
      <c r="I111" s="140" t="s">
        <v>92</v>
      </c>
      <c r="J111" s="87" t="s">
        <v>17</v>
      </c>
      <c r="K111" s="87">
        <v>0</v>
      </c>
      <c r="L111" s="87">
        <v>0</v>
      </c>
      <c r="M111" s="87">
        <v>0</v>
      </c>
      <c r="N111" s="87">
        <v>0</v>
      </c>
      <c r="O111" s="87">
        <v>0</v>
      </c>
    </row>
    <row r="112" spans="1:15" ht="25.5" x14ac:dyDescent="0.25">
      <c r="A112" s="165"/>
      <c r="B112" s="165"/>
      <c r="C112" s="165"/>
      <c r="D112" s="140"/>
      <c r="E112" s="140"/>
      <c r="F112" s="140"/>
      <c r="G112" s="140"/>
      <c r="H112" s="139" t="s">
        <v>12</v>
      </c>
      <c r="I112" s="140" t="s">
        <v>92</v>
      </c>
      <c r="J112" s="87" t="s">
        <v>17</v>
      </c>
      <c r="K112" s="87">
        <v>0</v>
      </c>
      <c r="L112" s="87">
        <v>0</v>
      </c>
      <c r="M112" s="87">
        <v>0</v>
      </c>
      <c r="N112" s="87">
        <v>0</v>
      </c>
      <c r="O112" s="87">
        <v>0</v>
      </c>
    </row>
    <row r="113" spans="1:15" x14ac:dyDescent="0.25">
      <c r="A113" s="165" t="s">
        <v>76</v>
      </c>
      <c r="B113" s="165" t="s">
        <v>15</v>
      </c>
      <c r="C113" s="165"/>
      <c r="D113" s="140"/>
      <c r="E113" s="140"/>
      <c r="F113" s="140"/>
      <c r="G113" s="140"/>
      <c r="H113" s="139" t="s">
        <v>9</v>
      </c>
      <c r="I113" s="140" t="s">
        <v>92</v>
      </c>
      <c r="J113" s="87" t="s">
        <v>17</v>
      </c>
      <c r="K113" s="87">
        <f>K114+K115+K116</f>
        <v>0</v>
      </c>
      <c r="L113" s="87">
        <f>L114+L115+L116</f>
        <v>0</v>
      </c>
      <c r="M113" s="87">
        <f>M114+M115+M116</f>
        <v>0</v>
      </c>
      <c r="N113" s="87">
        <f>N114+N115+N116</f>
        <v>0</v>
      </c>
      <c r="O113" s="87">
        <f>O114+O115+O116</f>
        <v>0</v>
      </c>
    </row>
    <row r="114" spans="1:15" ht="25.5" x14ac:dyDescent="0.25">
      <c r="A114" s="165"/>
      <c r="B114" s="165"/>
      <c r="C114" s="165"/>
      <c r="D114" s="140"/>
      <c r="E114" s="140"/>
      <c r="F114" s="140"/>
      <c r="G114" s="140"/>
      <c r="H114" s="139" t="s">
        <v>10</v>
      </c>
      <c r="I114" s="140" t="s">
        <v>92</v>
      </c>
      <c r="J114" s="87" t="s">
        <v>17</v>
      </c>
      <c r="K114" s="87">
        <v>0</v>
      </c>
      <c r="L114" s="87">
        <v>0</v>
      </c>
      <c r="M114" s="87">
        <v>0</v>
      </c>
      <c r="N114" s="87">
        <v>0</v>
      </c>
      <c r="O114" s="87">
        <v>0</v>
      </c>
    </row>
    <row r="115" spans="1:15" ht="38.25" x14ac:dyDescent="0.25">
      <c r="A115" s="165"/>
      <c r="B115" s="165"/>
      <c r="C115" s="165"/>
      <c r="D115" s="140">
        <v>881</v>
      </c>
      <c r="E115" s="140">
        <v>405</v>
      </c>
      <c r="F115" s="140" t="s">
        <v>22</v>
      </c>
      <c r="G115" s="140">
        <v>600</v>
      </c>
      <c r="H115" s="139" t="s">
        <v>11</v>
      </c>
      <c r="I115" s="140" t="s">
        <v>92</v>
      </c>
      <c r="J115" s="87" t="s">
        <v>17</v>
      </c>
      <c r="K115" s="87">
        <v>0</v>
      </c>
      <c r="L115" s="87">
        <v>0</v>
      </c>
      <c r="M115" s="87">
        <v>0</v>
      </c>
      <c r="N115" s="87">
        <v>0</v>
      </c>
      <c r="O115" s="87">
        <v>0</v>
      </c>
    </row>
    <row r="116" spans="1:15" ht="25.5" x14ac:dyDescent="0.25">
      <c r="A116" s="165"/>
      <c r="B116" s="165"/>
      <c r="C116" s="165"/>
      <c r="D116" s="140"/>
      <c r="E116" s="140"/>
      <c r="F116" s="140"/>
      <c r="G116" s="140"/>
      <c r="H116" s="139" t="s">
        <v>12</v>
      </c>
      <c r="I116" s="140" t="s">
        <v>92</v>
      </c>
      <c r="J116" s="87" t="s">
        <v>17</v>
      </c>
      <c r="K116" s="87">
        <v>0</v>
      </c>
      <c r="L116" s="87">
        <v>0</v>
      </c>
      <c r="M116" s="87">
        <v>0</v>
      </c>
      <c r="N116" s="87">
        <v>0</v>
      </c>
      <c r="O116" s="87">
        <v>0</v>
      </c>
    </row>
    <row r="117" spans="1:15" ht="24" customHeight="1" x14ac:dyDescent="0.25">
      <c r="A117" s="165" t="s">
        <v>218</v>
      </c>
      <c r="B117" s="165" t="s">
        <v>518</v>
      </c>
      <c r="C117" s="165"/>
      <c r="D117" s="140"/>
      <c r="E117" s="140"/>
      <c r="F117" s="140"/>
      <c r="G117" s="140"/>
      <c r="H117" s="139" t="s">
        <v>9</v>
      </c>
      <c r="I117" s="140" t="s">
        <v>92</v>
      </c>
      <c r="J117" s="87">
        <f t="shared" ref="J117:O117" si="22">J118+J119+J120</f>
        <v>0</v>
      </c>
      <c r="K117" s="87">
        <f t="shared" si="22"/>
        <v>0</v>
      </c>
      <c r="L117" s="87">
        <f t="shared" si="22"/>
        <v>0</v>
      </c>
      <c r="M117" s="87">
        <f t="shared" si="22"/>
        <v>0</v>
      </c>
      <c r="N117" s="87">
        <f t="shared" si="22"/>
        <v>0</v>
      </c>
      <c r="O117" s="87">
        <f t="shared" si="22"/>
        <v>0</v>
      </c>
    </row>
    <row r="118" spans="1:15" ht="33" customHeight="1" x14ac:dyDescent="0.25">
      <c r="A118" s="165"/>
      <c r="B118" s="165"/>
      <c r="C118" s="165"/>
      <c r="D118" s="140"/>
      <c r="E118" s="140"/>
      <c r="F118" s="140"/>
      <c r="G118" s="140"/>
      <c r="H118" s="139" t="s">
        <v>10</v>
      </c>
      <c r="I118" s="140" t="s">
        <v>92</v>
      </c>
      <c r="J118" s="87">
        <v>0</v>
      </c>
      <c r="K118" s="87">
        <v>0</v>
      </c>
      <c r="L118" s="87">
        <v>0</v>
      </c>
      <c r="M118" s="87">
        <v>0</v>
      </c>
      <c r="N118" s="87">
        <v>0</v>
      </c>
      <c r="O118" s="87">
        <v>0</v>
      </c>
    </row>
    <row r="119" spans="1:15" ht="48.75" customHeight="1" x14ac:dyDescent="0.25">
      <c r="A119" s="165"/>
      <c r="B119" s="165"/>
      <c r="C119" s="165"/>
      <c r="D119" s="140">
        <v>881</v>
      </c>
      <c r="E119" s="140">
        <v>405</v>
      </c>
      <c r="F119" s="140" t="s">
        <v>219</v>
      </c>
      <c r="G119" s="140">
        <v>610</v>
      </c>
      <c r="H119" s="139" t="s">
        <v>11</v>
      </c>
      <c r="I119" s="140" t="s">
        <v>92</v>
      </c>
      <c r="J119" s="87">
        <v>0</v>
      </c>
      <c r="K119" s="87">
        <v>0</v>
      </c>
      <c r="L119" s="87">
        <v>0</v>
      </c>
      <c r="M119" s="87">
        <v>0</v>
      </c>
      <c r="N119" s="87">
        <v>0</v>
      </c>
      <c r="O119" s="87">
        <v>0</v>
      </c>
    </row>
    <row r="120" spans="1:15" ht="40.5" customHeight="1" x14ac:dyDescent="0.25">
      <c r="A120" s="165"/>
      <c r="B120" s="165"/>
      <c r="C120" s="165"/>
      <c r="D120" s="140"/>
      <c r="E120" s="140"/>
      <c r="F120" s="140"/>
      <c r="G120" s="140"/>
      <c r="H120" s="139" t="s">
        <v>12</v>
      </c>
      <c r="I120" s="140" t="s">
        <v>92</v>
      </c>
      <c r="J120" s="87">
        <v>0</v>
      </c>
      <c r="K120" s="87">
        <v>0</v>
      </c>
      <c r="L120" s="87">
        <v>0</v>
      </c>
      <c r="M120" s="87">
        <v>0</v>
      </c>
      <c r="N120" s="87">
        <v>0</v>
      </c>
      <c r="O120" s="87">
        <v>0</v>
      </c>
    </row>
    <row r="121" spans="1:15" x14ac:dyDescent="0.25">
      <c r="A121" s="165" t="s">
        <v>460</v>
      </c>
      <c r="B121" s="165" t="s">
        <v>517</v>
      </c>
      <c r="D121" s="140"/>
      <c r="E121" s="140"/>
      <c r="F121" s="140"/>
      <c r="G121" s="140"/>
      <c r="H121" s="139" t="s">
        <v>9</v>
      </c>
      <c r="I121" s="140" t="s">
        <v>92</v>
      </c>
      <c r="J121" s="87" t="s">
        <v>17</v>
      </c>
      <c r="K121" s="87" t="s">
        <v>17</v>
      </c>
      <c r="L121" s="87" t="s">
        <v>17</v>
      </c>
      <c r="M121" s="87" t="s">
        <v>17</v>
      </c>
      <c r="N121" s="87" t="s">
        <v>17</v>
      </c>
      <c r="O121" s="87">
        <f>O122+O123+O124</f>
        <v>4025.9</v>
      </c>
    </row>
    <row r="122" spans="1:15" ht="25.5" x14ac:dyDescent="0.25">
      <c r="A122" s="165"/>
      <c r="B122" s="165"/>
      <c r="D122" s="140"/>
      <c r="E122" s="140"/>
      <c r="F122" s="140"/>
      <c r="G122" s="140"/>
      <c r="H122" s="139" t="s">
        <v>10</v>
      </c>
      <c r="I122" s="140" t="s">
        <v>92</v>
      </c>
      <c r="J122" s="87" t="s">
        <v>17</v>
      </c>
      <c r="K122" s="87" t="s">
        <v>17</v>
      </c>
      <c r="L122" s="87" t="s">
        <v>17</v>
      </c>
      <c r="M122" s="87" t="s">
        <v>17</v>
      </c>
      <c r="N122" s="87" t="s">
        <v>17</v>
      </c>
      <c r="O122" s="87">
        <v>0</v>
      </c>
    </row>
    <row r="123" spans="1:15" ht="38.25" x14ac:dyDescent="0.25">
      <c r="A123" s="165"/>
      <c r="B123" s="165"/>
      <c r="D123" s="140">
        <v>881</v>
      </c>
      <c r="E123" s="140">
        <v>405</v>
      </c>
      <c r="F123" s="140" t="s">
        <v>219</v>
      </c>
      <c r="G123" s="140">
        <v>610</v>
      </c>
      <c r="H123" s="139" t="s">
        <v>11</v>
      </c>
      <c r="I123" s="140" t="s">
        <v>92</v>
      </c>
      <c r="J123" s="87" t="s">
        <v>17</v>
      </c>
      <c r="K123" s="87" t="s">
        <v>17</v>
      </c>
      <c r="L123" s="87" t="s">
        <v>17</v>
      </c>
      <c r="M123" s="87" t="s">
        <v>17</v>
      </c>
      <c r="N123" s="87" t="s">
        <v>17</v>
      </c>
      <c r="O123" s="87">
        <v>4025.9</v>
      </c>
    </row>
    <row r="124" spans="1:15" ht="25.5" x14ac:dyDescent="0.25">
      <c r="A124" s="165"/>
      <c r="B124" s="165"/>
      <c r="D124" s="140"/>
      <c r="E124" s="140"/>
      <c r="F124" s="140"/>
      <c r="G124" s="140"/>
      <c r="H124" s="139" t="s">
        <v>12</v>
      </c>
      <c r="I124" s="140" t="s">
        <v>92</v>
      </c>
      <c r="J124" s="87" t="s">
        <v>17</v>
      </c>
      <c r="K124" s="87" t="s">
        <v>17</v>
      </c>
      <c r="L124" s="87" t="s">
        <v>17</v>
      </c>
      <c r="M124" s="87" t="s">
        <v>17</v>
      </c>
      <c r="N124" s="87" t="s">
        <v>17</v>
      </c>
      <c r="O124" s="87">
        <v>0</v>
      </c>
    </row>
    <row r="125" spans="1:15" x14ac:dyDescent="0.25">
      <c r="A125" s="165" t="s">
        <v>461</v>
      </c>
      <c r="B125" s="165" t="s">
        <v>519</v>
      </c>
      <c r="D125" s="140"/>
      <c r="E125" s="140"/>
      <c r="F125" s="140"/>
      <c r="G125" s="140"/>
      <c r="H125" s="139" t="s">
        <v>9</v>
      </c>
      <c r="I125" s="140" t="s">
        <v>92</v>
      </c>
      <c r="J125" s="87" t="s">
        <v>17</v>
      </c>
      <c r="K125" s="87" t="s">
        <v>17</v>
      </c>
      <c r="L125" s="87" t="s">
        <v>17</v>
      </c>
      <c r="M125" s="87">
        <f>M126+M127+M128</f>
        <v>2692.8</v>
      </c>
      <c r="N125" s="87">
        <f>N126+N127+N128</f>
        <v>2692.84</v>
      </c>
      <c r="O125" s="87">
        <f>O126+O127+O128</f>
        <v>0</v>
      </c>
    </row>
    <row r="126" spans="1:15" ht="25.5" x14ac:dyDescent="0.25">
      <c r="A126" s="165"/>
      <c r="B126" s="165"/>
      <c r="D126" s="140"/>
      <c r="E126" s="140"/>
      <c r="F126" s="140"/>
      <c r="G126" s="140"/>
      <c r="H126" s="139" t="s">
        <v>10</v>
      </c>
      <c r="I126" s="140" t="s">
        <v>92</v>
      </c>
      <c r="J126" s="87" t="s">
        <v>17</v>
      </c>
      <c r="K126" s="87" t="s">
        <v>17</v>
      </c>
      <c r="L126" s="87" t="s">
        <v>17</v>
      </c>
      <c r="M126" s="87">
        <v>0</v>
      </c>
      <c r="N126" s="87">
        <v>0</v>
      </c>
      <c r="O126" s="87">
        <v>0</v>
      </c>
    </row>
    <row r="127" spans="1:15" ht="38.25" x14ac:dyDescent="0.25">
      <c r="A127" s="165"/>
      <c r="B127" s="165"/>
      <c r="D127" s="140">
        <v>881</v>
      </c>
      <c r="E127" s="140">
        <v>405</v>
      </c>
      <c r="F127" s="140" t="s">
        <v>462</v>
      </c>
      <c r="G127" s="140">
        <v>610</v>
      </c>
      <c r="H127" s="139" t="s">
        <v>11</v>
      </c>
      <c r="I127" s="140" t="s">
        <v>92</v>
      </c>
      <c r="J127" s="87" t="s">
        <v>17</v>
      </c>
      <c r="K127" s="87" t="s">
        <v>17</v>
      </c>
      <c r="L127" s="87" t="s">
        <v>17</v>
      </c>
      <c r="M127" s="87">
        <v>2692.8</v>
      </c>
      <c r="N127" s="210">
        <v>2692.84</v>
      </c>
      <c r="O127" s="87">
        <v>0</v>
      </c>
    </row>
    <row r="128" spans="1:15" ht="25.5" x14ac:dyDescent="0.25">
      <c r="A128" s="165"/>
      <c r="B128" s="165"/>
      <c r="D128" s="140"/>
      <c r="E128" s="140"/>
      <c r="F128" s="140"/>
      <c r="G128" s="140"/>
      <c r="H128" s="139" t="s">
        <v>12</v>
      </c>
      <c r="I128" s="140" t="s">
        <v>92</v>
      </c>
      <c r="J128" s="87" t="s">
        <v>17</v>
      </c>
      <c r="K128" s="87" t="s">
        <v>17</v>
      </c>
      <c r="L128" s="87" t="s">
        <v>17</v>
      </c>
      <c r="M128" s="87">
        <v>0</v>
      </c>
      <c r="N128" s="87">
        <v>0</v>
      </c>
      <c r="O128" s="87">
        <v>0</v>
      </c>
    </row>
  </sheetData>
  <mergeCells count="99">
    <mergeCell ref="A117:A120"/>
    <mergeCell ref="B117:B120"/>
    <mergeCell ref="C117:C120"/>
    <mergeCell ref="C6:C13"/>
    <mergeCell ref="A109:A112"/>
    <mergeCell ref="B109:B112"/>
    <mergeCell ref="C109:C112"/>
    <mergeCell ref="A113:A116"/>
    <mergeCell ref="B113:B116"/>
    <mergeCell ref="C113:C116"/>
    <mergeCell ref="A101:A104"/>
    <mergeCell ref="B101:B104"/>
    <mergeCell ref="C101:C104"/>
    <mergeCell ref="A105:A108"/>
    <mergeCell ref="B105:B108"/>
    <mergeCell ref="C105:C108"/>
    <mergeCell ref="A92:G92"/>
    <mergeCell ref="A93:A96"/>
    <mergeCell ref="B93:B96"/>
    <mergeCell ref="C93:C96"/>
    <mergeCell ref="A97:A100"/>
    <mergeCell ref="B97:B100"/>
    <mergeCell ref="C97:C100"/>
    <mergeCell ref="A79:G79"/>
    <mergeCell ref="A80:A83"/>
    <mergeCell ref="B80:B83"/>
    <mergeCell ref="C80:C83"/>
    <mergeCell ref="A88:A91"/>
    <mergeCell ref="B88:B91"/>
    <mergeCell ref="C88:C91"/>
    <mergeCell ref="A84:A87"/>
    <mergeCell ref="B84:B87"/>
    <mergeCell ref="C84:C87"/>
    <mergeCell ref="C51:C54"/>
    <mergeCell ref="A55:A58"/>
    <mergeCell ref="B55:B58"/>
    <mergeCell ref="C55:C58"/>
    <mergeCell ref="A75:A78"/>
    <mergeCell ref="B75:B78"/>
    <mergeCell ref="C75:C78"/>
    <mergeCell ref="A59:A62"/>
    <mergeCell ref="B59:B62"/>
    <mergeCell ref="C59:C62"/>
    <mergeCell ref="A63:A66"/>
    <mergeCell ref="B63:B66"/>
    <mergeCell ref="C63:C66"/>
    <mergeCell ref="A67:A70"/>
    <mergeCell ref="B67:B70"/>
    <mergeCell ref="A71:A74"/>
    <mergeCell ref="B71:B74"/>
    <mergeCell ref="A51:A54"/>
    <mergeCell ref="B51:B54"/>
    <mergeCell ref="A43:A46"/>
    <mergeCell ref="B43:B46"/>
    <mergeCell ref="A47:A50"/>
    <mergeCell ref="B47:B50"/>
    <mergeCell ref="C47:C50"/>
    <mergeCell ref="A20:A23"/>
    <mergeCell ref="B20:B23"/>
    <mergeCell ref="C20:C23"/>
    <mergeCell ref="B32:B35"/>
    <mergeCell ref="C32:C35"/>
    <mergeCell ref="A36:G36"/>
    <mergeCell ref="A37:G37"/>
    <mergeCell ref="A39:A42"/>
    <mergeCell ref="B39:B42"/>
    <mergeCell ref="C39:C42"/>
    <mergeCell ref="A32:A35"/>
    <mergeCell ref="A1:O1"/>
    <mergeCell ref="A2:A4"/>
    <mergeCell ref="B2:B4"/>
    <mergeCell ref="C2:C4"/>
    <mergeCell ref="D2:G3"/>
    <mergeCell ref="H2:H4"/>
    <mergeCell ref="I2:I4"/>
    <mergeCell ref="J2:J4"/>
    <mergeCell ref="K2:N3"/>
    <mergeCell ref="O2:O4"/>
    <mergeCell ref="A6:A9"/>
    <mergeCell ref="B6:B9"/>
    <mergeCell ref="A10:A13"/>
    <mergeCell ref="B10:B13"/>
    <mergeCell ref="A14:G14"/>
    <mergeCell ref="A125:A128"/>
    <mergeCell ref="B121:B124"/>
    <mergeCell ref="B125:B128"/>
    <mergeCell ref="A15:G15"/>
    <mergeCell ref="A16:A19"/>
    <mergeCell ref="B16:B19"/>
    <mergeCell ref="C16:C19"/>
    <mergeCell ref="A38:G38"/>
    <mergeCell ref="A24:A27"/>
    <mergeCell ref="B24:B27"/>
    <mergeCell ref="A121:A124"/>
    <mergeCell ref="C24:C27"/>
    <mergeCell ref="A28:A31"/>
    <mergeCell ref="B28:B31"/>
    <mergeCell ref="C29:C31"/>
    <mergeCell ref="C43:C46"/>
  </mergeCells>
  <pageMargins left="0.7" right="0.7" top="0.75" bottom="0.75" header="0.3" footer="0.3"/>
  <pageSetup paperSize="9" scale="64" fitToWidth="0" fitToHeight="0" orientation="landscape"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tabColor theme="6" tint="-0.499984740745262"/>
  </sheetPr>
  <dimension ref="A1:P62"/>
  <sheetViews>
    <sheetView view="pageBreakPreview" zoomScale="80" zoomScaleNormal="80" zoomScaleSheetLayoutView="80" workbookViewId="0">
      <selection activeCell="N6" sqref="N6:N7"/>
    </sheetView>
  </sheetViews>
  <sheetFormatPr defaultColWidth="9.140625" defaultRowHeight="12.75" outlineLevelRow="1" outlineLevelCol="1" x14ac:dyDescent="0.2"/>
  <cols>
    <col min="1" max="1" width="14.140625" style="2" customWidth="1"/>
    <col min="2" max="2" width="38.5703125" style="2" customWidth="1"/>
    <col min="3" max="3" width="14.28515625" style="2" customWidth="1" outlineLevel="1"/>
    <col min="4" max="4" width="10.85546875" style="2" customWidth="1" outlineLevel="1"/>
    <col min="5" max="5" width="9.7109375" style="2" customWidth="1" outlineLevel="1"/>
    <col min="6" max="6" width="9.42578125" style="2" customWidth="1" outlineLevel="1"/>
    <col min="7" max="7" width="8.85546875" style="2" customWidth="1" outlineLevel="1"/>
    <col min="8" max="8" width="17.5703125" style="2" customWidth="1" outlineLevel="1"/>
    <col min="9" max="9" width="11.42578125" style="2" customWidth="1" outlineLevel="1"/>
    <col min="10" max="10" width="13.5703125" style="2" customWidth="1"/>
    <col min="11" max="11" width="11.7109375" style="2" customWidth="1"/>
    <col min="12" max="12" width="12.5703125" style="2" customWidth="1"/>
    <col min="13" max="13" width="13.28515625" style="122" customWidth="1"/>
    <col min="14" max="14" width="10.7109375" style="122" customWidth="1"/>
    <col min="15" max="15" width="13" style="122" customWidth="1"/>
    <col min="16" max="16" width="11" style="2" customWidth="1"/>
    <col min="17" max="16384" width="9.140625" style="2"/>
  </cols>
  <sheetData>
    <row r="1" spans="1:16" ht="45.75" customHeight="1" x14ac:dyDescent="0.2">
      <c r="A1" s="175" t="s">
        <v>501</v>
      </c>
      <c r="B1" s="175"/>
      <c r="C1" s="175"/>
      <c r="D1" s="175"/>
      <c r="E1" s="175"/>
      <c r="F1" s="175"/>
      <c r="G1" s="175"/>
      <c r="H1" s="175"/>
      <c r="I1" s="175"/>
      <c r="J1" s="175"/>
      <c r="K1" s="175"/>
      <c r="L1" s="175"/>
      <c r="M1" s="175"/>
      <c r="N1" s="175"/>
      <c r="O1" s="175"/>
    </row>
    <row r="2" spans="1:16" ht="20.25" customHeight="1" x14ac:dyDescent="0.2">
      <c r="A2" s="149" t="s">
        <v>0</v>
      </c>
      <c r="B2" s="146" t="s">
        <v>94</v>
      </c>
      <c r="C2" s="149" t="s">
        <v>1</v>
      </c>
      <c r="D2" s="149" t="s">
        <v>16</v>
      </c>
      <c r="E2" s="149"/>
      <c r="F2" s="149"/>
      <c r="G2" s="149"/>
      <c r="H2" s="146" t="s">
        <v>100</v>
      </c>
      <c r="I2" s="176" t="s">
        <v>91</v>
      </c>
      <c r="J2" s="150" t="s">
        <v>141</v>
      </c>
      <c r="K2" s="178" t="s">
        <v>516</v>
      </c>
      <c r="L2" s="179"/>
      <c r="M2" s="179"/>
      <c r="N2" s="180"/>
      <c r="O2" s="169" t="s">
        <v>68</v>
      </c>
    </row>
    <row r="3" spans="1:16" ht="72.75" customHeight="1" x14ac:dyDescent="0.2">
      <c r="A3" s="149"/>
      <c r="B3" s="148"/>
      <c r="C3" s="149"/>
      <c r="D3" s="13" t="s">
        <v>3</v>
      </c>
      <c r="E3" s="13" t="s">
        <v>4</v>
      </c>
      <c r="F3" s="13" t="s">
        <v>5</v>
      </c>
      <c r="G3" s="13" t="s">
        <v>6</v>
      </c>
      <c r="H3" s="148"/>
      <c r="I3" s="177"/>
      <c r="J3" s="152"/>
      <c r="K3" s="117" t="s">
        <v>168</v>
      </c>
      <c r="L3" s="117" t="s">
        <v>69</v>
      </c>
      <c r="M3" s="117" t="s">
        <v>70</v>
      </c>
      <c r="N3" s="117" t="s">
        <v>169</v>
      </c>
      <c r="O3" s="169"/>
    </row>
    <row r="4" spans="1:16" x14ac:dyDescent="0.2">
      <c r="A4" s="9">
        <v>1</v>
      </c>
      <c r="B4" s="9">
        <v>2</v>
      </c>
      <c r="C4" s="9">
        <v>3</v>
      </c>
      <c r="D4" s="9">
        <v>4</v>
      </c>
      <c r="E4" s="9">
        <v>5</v>
      </c>
      <c r="F4" s="9">
        <v>6</v>
      </c>
      <c r="G4" s="9">
        <v>7</v>
      </c>
      <c r="H4" s="9">
        <v>8</v>
      </c>
      <c r="I4" s="9">
        <v>9</v>
      </c>
      <c r="J4" s="9">
        <v>10</v>
      </c>
      <c r="K4" s="58">
        <v>11</v>
      </c>
      <c r="L4" s="58">
        <v>12</v>
      </c>
      <c r="M4" s="58">
        <v>13</v>
      </c>
      <c r="N4" s="58">
        <v>14</v>
      </c>
      <c r="O4" s="58">
        <v>15</v>
      </c>
    </row>
    <row r="5" spans="1:16" x14ac:dyDescent="0.2">
      <c r="A5" s="166" t="s">
        <v>7</v>
      </c>
      <c r="B5" s="166" t="s">
        <v>164</v>
      </c>
      <c r="C5" s="166" t="s">
        <v>8</v>
      </c>
      <c r="D5" s="11"/>
      <c r="E5" s="11"/>
      <c r="F5" s="11"/>
      <c r="G5" s="11"/>
      <c r="H5" s="11" t="s">
        <v>9</v>
      </c>
      <c r="I5" s="14" t="s">
        <v>92</v>
      </c>
      <c r="J5" s="89">
        <f>J6+J7+J8</f>
        <v>163862.29999999999</v>
      </c>
      <c r="K5" s="89">
        <f t="shared" ref="K5:O5" si="0">K6+K7+K8</f>
        <v>203125.9</v>
      </c>
      <c r="L5" s="89">
        <f t="shared" si="0"/>
        <v>206954.6</v>
      </c>
      <c r="M5" s="89">
        <f t="shared" si="0"/>
        <v>182281.66</v>
      </c>
      <c r="N5" s="89">
        <f t="shared" si="0"/>
        <v>181795.1</v>
      </c>
      <c r="O5" s="89">
        <f t="shared" si="0"/>
        <v>187236.7</v>
      </c>
      <c r="P5" s="74"/>
    </row>
    <row r="6" spans="1:16" ht="25.5" x14ac:dyDescent="0.2">
      <c r="A6" s="166"/>
      <c r="B6" s="166"/>
      <c r="C6" s="166"/>
      <c r="D6" s="11"/>
      <c r="E6" s="11"/>
      <c r="F6" s="11"/>
      <c r="G6" s="11"/>
      <c r="H6" s="11" t="s">
        <v>10</v>
      </c>
      <c r="I6" s="14" t="s">
        <v>92</v>
      </c>
      <c r="J6" s="89">
        <f>J10+J32</f>
        <v>1724</v>
      </c>
      <c r="K6" s="89">
        <f t="shared" ref="K6:M6" si="1">K10+K32+K46</f>
        <v>23462.400000000001</v>
      </c>
      <c r="L6" s="89">
        <f t="shared" si="1"/>
        <v>25186.400000000001</v>
      </c>
      <c r="M6" s="89">
        <f t="shared" si="1"/>
        <v>2830.6</v>
      </c>
      <c r="N6" s="89">
        <f>N10+N32+N46</f>
        <v>2344.91</v>
      </c>
      <c r="O6" s="89">
        <f>O10+O32+O46</f>
        <v>7472</v>
      </c>
    </row>
    <row r="7" spans="1:16" ht="38.25" x14ac:dyDescent="0.2">
      <c r="A7" s="166"/>
      <c r="B7" s="166"/>
      <c r="C7" s="166"/>
      <c r="D7" s="13" t="s">
        <v>17</v>
      </c>
      <c r="E7" s="13">
        <v>405</v>
      </c>
      <c r="F7" s="13" t="s">
        <v>174</v>
      </c>
      <c r="G7" s="13" t="s">
        <v>17</v>
      </c>
      <c r="H7" s="11" t="s">
        <v>11</v>
      </c>
      <c r="I7" s="14" t="s">
        <v>92</v>
      </c>
      <c r="J7" s="89">
        <f>J11+J33</f>
        <v>22711.8</v>
      </c>
      <c r="K7" s="89">
        <f t="shared" ref="K7:M7" si="2">K11+K33+K47</f>
        <v>237</v>
      </c>
      <c r="L7" s="89">
        <f t="shared" si="2"/>
        <v>2341.6999999999998</v>
      </c>
      <c r="M7" s="89">
        <f t="shared" si="2"/>
        <v>24.56</v>
      </c>
      <c r="N7" s="89">
        <f>N11+N33+N47</f>
        <v>23.69</v>
      </c>
      <c r="O7" s="89">
        <f>O11+O33+O47</f>
        <v>338.2</v>
      </c>
    </row>
    <row r="8" spans="1:16" ht="25.5" x14ac:dyDescent="0.2">
      <c r="A8" s="166"/>
      <c r="B8" s="166"/>
      <c r="C8" s="166"/>
      <c r="D8" s="11"/>
      <c r="E8" s="11"/>
      <c r="F8" s="11"/>
      <c r="G8" s="11"/>
      <c r="H8" s="11" t="s">
        <v>12</v>
      </c>
      <c r="I8" s="14" t="s">
        <v>92</v>
      </c>
      <c r="J8" s="89">
        <f t="shared" ref="J8:O8" si="3">J12+J34</f>
        <v>139426.5</v>
      </c>
      <c r="K8" s="89">
        <f t="shared" ref="K8:M8" si="4">K12+K34+K48</f>
        <v>179426.5</v>
      </c>
      <c r="L8" s="89">
        <f t="shared" si="4"/>
        <v>179426.5</v>
      </c>
      <c r="M8" s="89">
        <f t="shared" si="4"/>
        <v>179426.5</v>
      </c>
      <c r="N8" s="89">
        <f>N12+N34+N48</f>
        <v>179426.5</v>
      </c>
      <c r="O8" s="89">
        <f>O12+O34+O48</f>
        <v>179426.5</v>
      </c>
    </row>
    <row r="9" spans="1:16" ht="27" customHeight="1" x14ac:dyDescent="0.2">
      <c r="A9" s="166" t="s">
        <v>43</v>
      </c>
      <c r="B9" s="166" t="s">
        <v>165</v>
      </c>
      <c r="C9" s="166"/>
      <c r="D9" s="11"/>
      <c r="E9" s="11"/>
      <c r="F9" s="11"/>
      <c r="G9" s="11"/>
      <c r="H9" s="11" t="s">
        <v>9</v>
      </c>
      <c r="I9" s="14" t="s">
        <v>92</v>
      </c>
      <c r="J9" s="89">
        <f>J10+J11+J12</f>
        <v>161697.29999999999</v>
      </c>
      <c r="K9" s="89">
        <f t="shared" ref="K9:O9" si="5">K10+K11+K12</f>
        <v>137261.5</v>
      </c>
      <c r="L9" s="89">
        <f t="shared" si="5"/>
        <v>141090.20000000001</v>
      </c>
      <c r="M9" s="89">
        <f t="shared" si="5"/>
        <v>138417.37</v>
      </c>
      <c r="N9" s="89">
        <f t="shared" si="5"/>
        <v>138018.18</v>
      </c>
      <c r="O9" s="89">
        <f t="shared" si="5"/>
        <v>137524.20000000001</v>
      </c>
    </row>
    <row r="10" spans="1:16" ht="25.5" x14ac:dyDescent="0.2">
      <c r="A10" s="166"/>
      <c r="B10" s="166"/>
      <c r="C10" s="166"/>
      <c r="D10" s="13">
        <v>882</v>
      </c>
      <c r="E10" s="13">
        <v>405</v>
      </c>
      <c r="F10" s="13" t="s">
        <v>175</v>
      </c>
      <c r="G10" s="13">
        <v>800</v>
      </c>
      <c r="H10" s="11" t="s">
        <v>10</v>
      </c>
      <c r="I10" s="14" t="s">
        <v>92</v>
      </c>
      <c r="J10" s="89">
        <v>1724</v>
      </c>
      <c r="K10" s="89">
        <v>0</v>
      </c>
      <c r="L10" s="89">
        <v>1724</v>
      </c>
      <c r="M10" s="89">
        <v>1148.3</v>
      </c>
      <c r="N10" s="89">
        <f>N16+N24+N28</f>
        <v>749.11</v>
      </c>
      <c r="O10" s="89">
        <v>0</v>
      </c>
    </row>
    <row r="11" spans="1:16" ht="38.25" x14ac:dyDescent="0.2">
      <c r="A11" s="166"/>
      <c r="B11" s="166"/>
      <c r="C11" s="166"/>
      <c r="D11" s="13">
        <v>882</v>
      </c>
      <c r="E11" s="13">
        <v>405</v>
      </c>
      <c r="F11" s="13" t="s">
        <v>175</v>
      </c>
      <c r="G11" s="13">
        <v>800</v>
      </c>
      <c r="H11" s="26" t="s">
        <v>11</v>
      </c>
      <c r="I11" s="14" t="s">
        <v>92</v>
      </c>
      <c r="J11" s="90">
        <v>22711.8</v>
      </c>
      <c r="K11" s="90">
        <v>0</v>
      </c>
      <c r="L11" s="90">
        <v>2104.6999999999998</v>
      </c>
      <c r="M11" s="90">
        <v>7.57</v>
      </c>
      <c r="N11" s="89">
        <f>N17+N25+N29</f>
        <v>7.57</v>
      </c>
      <c r="O11" s="90">
        <v>262.7</v>
      </c>
    </row>
    <row r="12" spans="1:16" ht="44.25" customHeight="1" x14ac:dyDescent="0.2">
      <c r="A12" s="166"/>
      <c r="B12" s="166"/>
      <c r="C12" s="166"/>
      <c r="D12" s="11"/>
      <c r="E12" s="11"/>
      <c r="F12" s="11"/>
      <c r="G12" s="11"/>
      <c r="H12" s="11" t="s">
        <v>12</v>
      </c>
      <c r="I12" s="14" t="s">
        <v>92</v>
      </c>
      <c r="J12" s="89">
        <v>137261.5</v>
      </c>
      <c r="K12" s="89">
        <v>137261.5</v>
      </c>
      <c r="L12" s="89">
        <v>137261.5</v>
      </c>
      <c r="M12" s="89">
        <v>137261.5</v>
      </c>
      <c r="N12" s="89">
        <v>137261.5</v>
      </c>
      <c r="O12" s="89">
        <v>137261.5</v>
      </c>
    </row>
    <row r="13" spans="1:16" ht="27" customHeight="1" x14ac:dyDescent="0.2">
      <c r="A13" s="174" t="s">
        <v>167</v>
      </c>
      <c r="B13" s="174"/>
      <c r="C13" s="174"/>
      <c r="D13" s="174"/>
      <c r="E13" s="174"/>
      <c r="F13" s="174"/>
      <c r="G13" s="174"/>
      <c r="H13" s="11"/>
      <c r="I13" s="14"/>
      <c r="J13" s="92">
        <v>192.7</v>
      </c>
      <c r="K13" s="92">
        <v>300</v>
      </c>
      <c r="L13" s="92">
        <v>300</v>
      </c>
      <c r="M13" s="92">
        <v>100</v>
      </c>
      <c r="N13" s="92">
        <v>115.1</v>
      </c>
      <c r="O13" s="92">
        <v>190</v>
      </c>
    </row>
    <row r="14" spans="1:16" x14ac:dyDescent="0.2">
      <c r="A14" s="174" t="s">
        <v>222</v>
      </c>
      <c r="B14" s="174"/>
      <c r="C14" s="174"/>
      <c r="D14" s="174"/>
      <c r="E14" s="174"/>
      <c r="F14" s="174"/>
      <c r="G14" s="174"/>
      <c r="H14" s="11"/>
      <c r="I14" s="14"/>
      <c r="J14" s="92">
        <v>11.7</v>
      </c>
      <c r="K14" s="92" t="s">
        <v>17</v>
      </c>
      <c r="L14" s="92" t="s">
        <v>17</v>
      </c>
      <c r="M14" s="92" t="s">
        <v>17</v>
      </c>
      <c r="N14" s="92" t="s">
        <v>17</v>
      </c>
      <c r="O14" s="92" t="s">
        <v>17</v>
      </c>
    </row>
    <row r="15" spans="1:16" ht="22.5" customHeight="1" outlineLevel="1" x14ac:dyDescent="0.2">
      <c r="A15" s="171" t="s">
        <v>166</v>
      </c>
      <c r="B15" s="171" t="s">
        <v>221</v>
      </c>
      <c r="C15" s="171"/>
      <c r="D15" s="11"/>
      <c r="E15" s="11"/>
      <c r="F15" s="11"/>
      <c r="G15" s="11"/>
      <c r="H15" s="11" t="s">
        <v>9</v>
      </c>
      <c r="I15" s="14" t="s">
        <v>92</v>
      </c>
      <c r="J15" s="89">
        <f>J16+J17+J18</f>
        <v>161697.29999999999</v>
      </c>
      <c r="K15" s="89">
        <f t="shared" ref="K15:O15" si="6">K16+K17+K18</f>
        <v>137261.5</v>
      </c>
      <c r="L15" s="89">
        <f t="shared" si="6"/>
        <v>141090.20000000001</v>
      </c>
      <c r="M15" s="89">
        <f t="shared" si="6"/>
        <v>137261.5</v>
      </c>
      <c r="N15" s="89">
        <f t="shared" si="6"/>
        <v>137261.5</v>
      </c>
      <c r="O15" s="89">
        <f t="shared" si="6"/>
        <v>137261.5</v>
      </c>
    </row>
    <row r="16" spans="1:16" ht="25.5" outlineLevel="1" x14ac:dyDescent="0.2">
      <c r="A16" s="172"/>
      <c r="B16" s="172"/>
      <c r="C16" s="172"/>
      <c r="D16" s="49">
        <v>882</v>
      </c>
      <c r="E16" s="49">
        <v>405</v>
      </c>
      <c r="F16" s="49" t="s">
        <v>350</v>
      </c>
      <c r="G16" s="49">
        <v>800</v>
      </c>
      <c r="H16" s="11" t="s">
        <v>10</v>
      </c>
      <c r="I16" s="14" t="s">
        <v>92</v>
      </c>
      <c r="J16" s="89">
        <v>1724</v>
      </c>
      <c r="K16" s="87">
        <v>0</v>
      </c>
      <c r="L16" s="87">
        <v>1724</v>
      </c>
      <c r="M16" s="87">
        <v>0</v>
      </c>
      <c r="N16" s="87">
        <v>0</v>
      </c>
      <c r="O16" s="87">
        <v>0</v>
      </c>
    </row>
    <row r="17" spans="1:15" ht="51" outlineLevel="1" x14ac:dyDescent="0.2">
      <c r="A17" s="172"/>
      <c r="B17" s="172"/>
      <c r="C17" s="172"/>
      <c r="D17" s="49">
        <v>882</v>
      </c>
      <c r="E17" s="49">
        <v>405</v>
      </c>
      <c r="F17" s="49" t="s">
        <v>351</v>
      </c>
      <c r="G17" s="49">
        <v>800</v>
      </c>
      <c r="H17" s="11" t="s">
        <v>11</v>
      </c>
      <c r="I17" s="24" t="s">
        <v>92</v>
      </c>
      <c r="J17" s="91">
        <v>22711.8</v>
      </c>
      <c r="K17" s="87">
        <v>0</v>
      </c>
      <c r="L17" s="87">
        <v>2104.6999999999998</v>
      </c>
      <c r="M17" s="87">
        <v>0</v>
      </c>
      <c r="N17" s="87">
        <v>0</v>
      </c>
      <c r="O17" s="87">
        <v>0</v>
      </c>
    </row>
    <row r="18" spans="1:15" ht="25.5" outlineLevel="1" x14ac:dyDescent="0.2">
      <c r="A18" s="172"/>
      <c r="B18" s="173"/>
      <c r="C18" s="173"/>
      <c r="D18" s="8"/>
      <c r="E18" s="8"/>
      <c r="F18" s="8"/>
      <c r="G18" s="8"/>
      <c r="H18" s="11" t="s">
        <v>12</v>
      </c>
      <c r="I18" s="14" t="s">
        <v>92</v>
      </c>
      <c r="J18" s="89">
        <v>137261.5</v>
      </c>
      <c r="K18" s="89">
        <v>137261.5</v>
      </c>
      <c r="L18" s="89">
        <v>137261.5</v>
      </c>
      <c r="M18" s="89">
        <v>137261.5</v>
      </c>
      <c r="N18" s="89">
        <v>137261.5</v>
      </c>
      <c r="O18" s="87">
        <v>137261.5</v>
      </c>
    </row>
    <row r="19" spans="1:15" outlineLevel="1" x14ac:dyDescent="0.2">
      <c r="A19" s="171" t="s">
        <v>287</v>
      </c>
      <c r="B19" s="171" t="s">
        <v>286</v>
      </c>
      <c r="C19" s="149"/>
      <c r="D19" s="8"/>
      <c r="E19" s="8"/>
      <c r="F19" s="8"/>
      <c r="G19" s="8"/>
      <c r="H19" s="56" t="s">
        <v>9</v>
      </c>
      <c r="I19" s="31" t="s">
        <v>92</v>
      </c>
      <c r="J19" s="89">
        <f>J20+J21+J22</f>
        <v>0</v>
      </c>
      <c r="K19" s="89">
        <f t="shared" ref="K19:O19" si="7">K20+K21+K22</f>
        <v>0</v>
      </c>
      <c r="L19" s="89">
        <f t="shared" si="7"/>
        <v>0</v>
      </c>
      <c r="M19" s="89">
        <f t="shared" si="7"/>
        <v>0</v>
      </c>
      <c r="N19" s="89">
        <f t="shared" si="7"/>
        <v>0</v>
      </c>
      <c r="O19" s="89">
        <f t="shared" si="7"/>
        <v>0</v>
      </c>
    </row>
    <row r="20" spans="1:15" ht="25.5" outlineLevel="1" x14ac:dyDescent="0.2">
      <c r="A20" s="172"/>
      <c r="B20" s="172"/>
      <c r="C20" s="149"/>
      <c r="D20" s="8"/>
      <c r="E20" s="8"/>
      <c r="F20" s="8"/>
      <c r="G20" s="8"/>
      <c r="H20" s="56" t="s">
        <v>10</v>
      </c>
      <c r="I20" s="31" t="s">
        <v>92</v>
      </c>
      <c r="J20" s="89">
        <v>0</v>
      </c>
      <c r="K20" s="89">
        <v>0</v>
      </c>
      <c r="L20" s="89">
        <v>0</v>
      </c>
      <c r="M20" s="89">
        <v>0</v>
      </c>
      <c r="N20" s="89">
        <v>0</v>
      </c>
      <c r="O20" s="87">
        <v>0</v>
      </c>
    </row>
    <row r="21" spans="1:15" ht="38.25" outlineLevel="1" x14ac:dyDescent="0.2">
      <c r="A21" s="172"/>
      <c r="B21" s="172"/>
      <c r="C21" s="149"/>
      <c r="D21" s="57">
        <v>882</v>
      </c>
      <c r="E21" s="57">
        <v>405</v>
      </c>
      <c r="F21" s="57" t="s">
        <v>285</v>
      </c>
      <c r="G21" s="57">
        <v>800</v>
      </c>
      <c r="H21" s="56" t="s">
        <v>11</v>
      </c>
      <c r="I21" s="31" t="s">
        <v>92</v>
      </c>
      <c r="J21" s="89">
        <v>0</v>
      </c>
      <c r="K21" s="89">
        <v>0</v>
      </c>
      <c r="L21" s="89">
        <v>0</v>
      </c>
      <c r="M21" s="89">
        <v>0</v>
      </c>
      <c r="N21" s="89">
        <v>0</v>
      </c>
      <c r="O21" s="87">
        <v>0</v>
      </c>
    </row>
    <row r="22" spans="1:15" ht="25.5" outlineLevel="1" x14ac:dyDescent="0.2">
      <c r="A22" s="172"/>
      <c r="B22" s="173"/>
      <c r="C22" s="149"/>
      <c r="D22" s="8"/>
      <c r="E22" s="8"/>
      <c r="F22" s="8"/>
      <c r="G22" s="8"/>
      <c r="H22" s="56" t="s">
        <v>12</v>
      </c>
      <c r="I22" s="31" t="s">
        <v>92</v>
      </c>
      <c r="J22" s="89">
        <v>0</v>
      </c>
      <c r="K22" s="89">
        <v>0</v>
      </c>
      <c r="L22" s="89">
        <v>0</v>
      </c>
      <c r="M22" s="89">
        <v>0</v>
      </c>
      <c r="N22" s="89">
        <v>0</v>
      </c>
      <c r="O22" s="87">
        <v>0</v>
      </c>
    </row>
    <row r="23" spans="1:15" outlineLevel="1" x14ac:dyDescent="0.2">
      <c r="A23" s="171" t="s">
        <v>45</v>
      </c>
      <c r="B23" s="171" t="s">
        <v>220</v>
      </c>
      <c r="C23" s="46"/>
      <c r="D23" s="8"/>
      <c r="E23" s="8"/>
      <c r="F23" s="8"/>
      <c r="G23" s="8"/>
      <c r="H23" s="44" t="s">
        <v>9</v>
      </c>
      <c r="I23" s="31" t="s">
        <v>92</v>
      </c>
      <c r="J23" s="89">
        <v>0</v>
      </c>
      <c r="K23" s="89">
        <v>0</v>
      </c>
      <c r="L23" s="89">
        <v>0</v>
      </c>
      <c r="M23" s="89">
        <v>0</v>
      </c>
      <c r="N23" s="89">
        <v>0</v>
      </c>
      <c r="O23" s="89">
        <v>0</v>
      </c>
    </row>
    <row r="24" spans="1:15" ht="25.5" outlineLevel="1" x14ac:dyDescent="0.2">
      <c r="A24" s="172"/>
      <c r="B24" s="172"/>
      <c r="C24" s="46"/>
      <c r="D24" s="8"/>
      <c r="E24" s="8"/>
      <c r="F24" s="8"/>
      <c r="G24" s="8"/>
      <c r="H24" s="44" t="s">
        <v>10</v>
      </c>
      <c r="I24" s="31" t="s">
        <v>92</v>
      </c>
      <c r="J24" s="89">
        <v>0</v>
      </c>
      <c r="K24" s="89">
        <v>0</v>
      </c>
      <c r="L24" s="89">
        <v>0</v>
      </c>
      <c r="M24" s="89">
        <v>0</v>
      </c>
      <c r="N24" s="89">
        <v>0</v>
      </c>
      <c r="O24" s="87">
        <v>0</v>
      </c>
    </row>
    <row r="25" spans="1:15" ht="38.25" outlineLevel="1" x14ac:dyDescent="0.2">
      <c r="A25" s="172"/>
      <c r="B25" s="172"/>
      <c r="C25" s="46"/>
      <c r="D25" s="8"/>
      <c r="E25" s="8"/>
      <c r="F25" s="8"/>
      <c r="G25" s="8"/>
      <c r="H25" s="44" t="s">
        <v>11</v>
      </c>
      <c r="I25" s="31" t="s">
        <v>92</v>
      </c>
      <c r="J25" s="89">
        <v>0</v>
      </c>
      <c r="K25" s="89">
        <v>0</v>
      </c>
      <c r="L25" s="89">
        <v>0</v>
      </c>
      <c r="M25" s="89">
        <v>0</v>
      </c>
      <c r="N25" s="89">
        <v>0</v>
      </c>
      <c r="O25" s="87">
        <v>0</v>
      </c>
    </row>
    <row r="26" spans="1:15" ht="25.5" outlineLevel="1" x14ac:dyDescent="0.2">
      <c r="A26" s="172"/>
      <c r="B26" s="173"/>
      <c r="C26" s="46"/>
      <c r="D26" s="8"/>
      <c r="E26" s="8"/>
      <c r="F26" s="8"/>
      <c r="G26" s="8"/>
      <c r="H26" s="44" t="s">
        <v>12</v>
      </c>
      <c r="I26" s="31" t="s">
        <v>92</v>
      </c>
      <c r="J26" s="89">
        <v>0</v>
      </c>
      <c r="K26" s="89">
        <v>0</v>
      </c>
      <c r="L26" s="89">
        <v>0</v>
      </c>
      <c r="M26" s="89">
        <v>0</v>
      </c>
      <c r="N26" s="89">
        <v>0</v>
      </c>
      <c r="O26" s="87">
        <v>0</v>
      </c>
    </row>
    <row r="27" spans="1:15" outlineLevel="1" x14ac:dyDescent="0.2">
      <c r="A27" s="171" t="s">
        <v>192</v>
      </c>
      <c r="B27" s="171" t="s">
        <v>341</v>
      </c>
      <c r="C27" s="146"/>
      <c r="D27" s="8"/>
      <c r="E27" s="8"/>
      <c r="F27" s="8"/>
      <c r="G27" s="8"/>
      <c r="H27" s="67" t="s">
        <v>9</v>
      </c>
      <c r="I27" s="31" t="s">
        <v>92</v>
      </c>
      <c r="J27" s="89" t="s">
        <v>17</v>
      </c>
      <c r="K27" s="89">
        <f>K28+K29+K30</f>
        <v>25000</v>
      </c>
      <c r="L27" s="89">
        <f>L28+L29+L30</f>
        <v>25000</v>
      </c>
      <c r="M27" s="89">
        <f t="shared" ref="M27:O27" si="8">M28+M29+M30</f>
        <v>26155.87</v>
      </c>
      <c r="N27" s="89">
        <f t="shared" si="8"/>
        <v>25756.68</v>
      </c>
      <c r="O27" s="89">
        <f t="shared" si="8"/>
        <v>20262.7</v>
      </c>
    </row>
    <row r="28" spans="1:15" ht="25.5" outlineLevel="1" x14ac:dyDescent="0.2">
      <c r="A28" s="172"/>
      <c r="B28" s="172"/>
      <c r="C28" s="147"/>
      <c r="D28" s="8"/>
      <c r="E28" s="8"/>
      <c r="F28" s="8"/>
      <c r="G28" s="8"/>
      <c r="H28" s="67" t="s">
        <v>10</v>
      </c>
      <c r="I28" s="31" t="s">
        <v>92</v>
      </c>
      <c r="J28" s="89" t="s">
        <v>17</v>
      </c>
      <c r="K28" s="89">
        <v>0</v>
      </c>
      <c r="L28" s="89">
        <v>0</v>
      </c>
      <c r="M28" s="89">
        <v>1148.3</v>
      </c>
      <c r="N28" s="89">
        <v>749.11</v>
      </c>
      <c r="O28" s="87">
        <v>0</v>
      </c>
    </row>
    <row r="29" spans="1:15" ht="38.25" outlineLevel="1" x14ac:dyDescent="0.2">
      <c r="A29" s="172"/>
      <c r="B29" s="172"/>
      <c r="C29" s="147"/>
      <c r="D29" s="34">
        <v>882</v>
      </c>
      <c r="E29" s="34">
        <v>405</v>
      </c>
      <c r="F29" s="34" t="s">
        <v>342</v>
      </c>
      <c r="G29" s="34">
        <v>800</v>
      </c>
      <c r="H29" s="67" t="s">
        <v>11</v>
      </c>
      <c r="I29" s="31" t="s">
        <v>92</v>
      </c>
      <c r="J29" s="89" t="s">
        <v>17</v>
      </c>
      <c r="K29" s="89">
        <v>0</v>
      </c>
      <c r="L29" s="89">
        <v>0</v>
      </c>
      <c r="M29" s="89">
        <v>7.57</v>
      </c>
      <c r="N29" s="89">
        <v>7.57</v>
      </c>
      <c r="O29" s="87">
        <v>262.7</v>
      </c>
    </row>
    <row r="30" spans="1:15" ht="25.5" outlineLevel="1" x14ac:dyDescent="0.2">
      <c r="A30" s="172"/>
      <c r="B30" s="173"/>
      <c r="C30" s="148"/>
      <c r="D30" s="8"/>
      <c r="E30" s="8"/>
      <c r="F30" s="8"/>
      <c r="G30" s="8"/>
      <c r="H30" s="67" t="s">
        <v>12</v>
      </c>
      <c r="I30" s="31" t="s">
        <v>92</v>
      </c>
      <c r="J30" s="89" t="s">
        <v>17</v>
      </c>
      <c r="K30" s="89">
        <v>25000</v>
      </c>
      <c r="L30" s="89">
        <v>25000</v>
      </c>
      <c r="M30" s="89">
        <v>25000</v>
      </c>
      <c r="N30" s="89">
        <v>25000</v>
      </c>
      <c r="O30" s="87">
        <v>20000</v>
      </c>
    </row>
    <row r="31" spans="1:15" outlineLevel="1" x14ac:dyDescent="0.2">
      <c r="A31" s="166" t="s">
        <v>40</v>
      </c>
      <c r="B31" s="171" t="s">
        <v>183</v>
      </c>
      <c r="C31" s="171"/>
      <c r="D31" s="8"/>
      <c r="E31" s="8"/>
      <c r="F31" s="8"/>
      <c r="G31" s="8"/>
      <c r="H31" s="11" t="s">
        <v>9</v>
      </c>
      <c r="I31" s="14" t="s">
        <v>92</v>
      </c>
      <c r="J31" s="89">
        <f>J32+J33+J34</f>
        <v>2165</v>
      </c>
      <c r="K31" s="89">
        <f t="shared" ref="K31:O31" si="9">K32+K33+K34</f>
        <v>2165</v>
      </c>
      <c r="L31" s="89">
        <f t="shared" si="9"/>
        <v>2165</v>
      </c>
      <c r="M31" s="89">
        <f t="shared" si="9"/>
        <v>2165</v>
      </c>
      <c r="N31" s="89">
        <f t="shared" si="9"/>
        <v>2165</v>
      </c>
      <c r="O31" s="89">
        <f t="shared" si="9"/>
        <v>2165</v>
      </c>
    </row>
    <row r="32" spans="1:15" ht="25.5" outlineLevel="1" x14ac:dyDescent="0.2">
      <c r="A32" s="166"/>
      <c r="B32" s="172"/>
      <c r="C32" s="172"/>
      <c r="D32" s="49">
        <v>882</v>
      </c>
      <c r="E32" s="49">
        <v>405</v>
      </c>
      <c r="F32" s="49" t="s">
        <v>26</v>
      </c>
      <c r="G32" s="49">
        <v>810</v>
      </c>
      <c r="H32" s="11" t="s">
        <v>10</v>
      </c>
      <c r="I32" s="14" t="s">
        <v>92</v>
      </c>
      <c r="J32" s="89">
        <f>J38+J42</f>
        <v>0</v>
      </c>
      <c r="K32" s="89">
        <f t="shared" ref="K32:O32" si="10">K38+K42</f>
        <v>0</v>
      </c>
      <c r="L32" s="89">
        <f t="shared" si="10"/>
        <v>0</v>
      </c>
      <c r="M32" s="89">
        <f t="shared" si="10"/>
        <v>0</v>
      </c>
      <c r="N32" s="89">
        <f t="shared" si="10"/>
        <v>0</v>
      </c>
      <c r="O32" s="89">
        <f t="shared" si="10"/>
        <v>0</v>
      </c>
    </row>
    <row r="33" spans="1:15" ht="38.25" outlineLevel="1" x14ac:dyDescent="0.2">
      <c r="A33" s="166"/>
      <c r="B33" s="172"/>
      <c r="C33" s="172"/>
      <c r="D33" s="49">
        <v>882</v>
      </c>
      <c r="E33" s="49">
        <v>405</v>
      </c>
      <c r="F33" s="49" t="s">
        <v>25</v>
      </c>
      <c r="G33" s="49">
        <v>810</v>
      </c>
      <c r="H33" s="11" t="s">
        <v>11</v>
      </c>
      <c r="I33" s="14" t="s">
        <v>92</v>
      </c>
      <c r="J33" s="89">
        <f t="shared" ref="J33:O34" si="11">J39+J43</f>
        <v>0</v>
      </c>
      <c r="K33" s="89">
        <f t="shared" si="11"/>
        <v>0</v>
      </c>
      <c r="L33" s="89">
        <f t="shared" si="11"/>
        <v>0</v>
      </c>
      <c r="M33" s="89">
        <f t="shared" si="11"/>
        <v>0</v>
      </c>
      <c r="N33" s="89">
        <f t="shared" si="11"/>
        <v>0</v>
      </c>
      <c r="O33" s="89">
        <f t="shared" si="11"/>
        <v>0</v>
      </c>
    </row>
    <row r="34" spans="1:15" ht="25.5" outlineLevel="1" x14ac:dyDescent="0.2">
      <c r="A34" s="166"/>
      <c r="B34" s="173"/>
      <c r="C34" s="173"/>
      <c r="D34" s="11"/>
      <c r="E34" s="11"/>
      <c r="F34" s="11"/>
      <c r="G34" s="11"/>
      <c r="H34" s="11" t="s">
        <v>12</v>
      </c>
      <c r="I34" s="14" t="s">
        <v>92</v>
      </c>
      <c r="J34" s="89">
        <f t="shared" si="11"/>
        <v>2165</v>
      </c>
      <c r="K34" s="89">
        <f t="shared" si="11"/>
        <v>2165</v>
      </c>
      <c r="L34" s="89">
        <f t="shared" si="11"/>
        <v>2165</v>
      </c>
      <c r="M34" s="89">
        <f t="shared" si="11"/>
        <v>2165</v>
      </c>
      <c r="N34" s="89">
        <f t="shared" si="11"/>
        <v>2165</v>
      </c>
      <c r="O34" s="89">
        <f t="shared" si="11"/>
        <v>2165</v>
      </c>
    </row>
    <row r="35" spans="1:15" ht="29.25" customHeight="1" outlineLevel="1" x14ac:dyDescent="0.2">
      <c r="A35" s="174" t="s">
        <v>167</v>
      </c>
      <c r="B35" s="174"/>
      <c r="C35" s="174"/>
      <c r="D35" s="174"/>
      <c r="E35" s="174"/>
      <c r="F35" s="174"/>
      <c r="G35" s="174"/>
      <c r="H35" s="11"/>
      <c r="I35" s="14"/>
      <c r="J35" s="92">
        <v>192.7</v>
      </c>
      <c r="K35" s="94">
        <v>300</v>
      </c>
      <c r="L35" s="94">
        <v>300</v>
      </c>
      <c r="M35" s="94">
        <v>100</v>
      </c>
      <c r="N35" s="94">
        <v>115.1</v>
      </c>
      <c r="O35" s="94">
        <v>190</v>
      </c>
    </row>
    <row r="36" spans="1:15" ht="17.25" customHeight="1" outlineLevel="1" x14ac:dyDescent="0.2">
      <c r="A36" s="181" t="s">
        <v>288</v>
      </c>
      <c r="B36" s="182"/>
      <c r="C36" s="182"/>
      <c r="D36" s="182"/>
      <c r="E36" s="182"/>
      <c r="F36" s="182"/>
      <c r="G36" s="183"/>
      <c r="H36" s="56"/>
      <c r="I36" s="31"/>
      <c r="J36" s="92">
        <v>3.7</v>
      </c>
      <c r="K36" s="94">
        <v>1.7</v>
      </c>
      <c r="L36" s="94">
        <v>1.7</v>
      </c>
      <c r="M36" s="94">
        <v>1.7</v>
      </c>
      <c r="N36" s="94">
        <v>1.095</v>
      </c>
      <c r="O36" s="94">
        <v>2</v>
      </c>
    </row>
    <row r="37" spans="1:15" x14ac:dyDescent="0.2">
      <c r="A37" s="166" t="s">
        <v>343</v>
      </c>
      <c r="B37" s="166" t="s">
        <v>344</v>
      </c>
      <c r="C37" s="166"/>
      <c r="D37" s="8"/>
      <c r="E37" s="8"/>
      <c r="F37" s="8"/>
      <c r="G37" s="8"/>
      <c r="H37" s="11" t="s">
        <v>9</v>
      </c>
      <c r="I37" s="14" t="s">
        <v>92</v>
      </c>
      <c r="J37" s="89">
        <v>2165</v>
      </c>
      <c r="K37" s="89">
        <v>2165</v>
      </c>
      <c r="L37" s="89">
        <v>2165</v>
      </c>
      <c r="M37" s="89">
        <v>2165</v>
      </c>
      <c r="N37" s="89">
        <v>2165</v>
      </c>
      <c r="O37" s="89">
        <v>2165</v>
      </c>
    </row>
    <row r="38" spans="1:15" ht="25.5" x14ac:dyDescent="0.2">
      <c r="A38" s="166"/>
      <c r="B38" s="166"/>
      <c r="C38" s="166"/>
      <c r="D38" s="49">
        <v>882</v>
      </c>
      <c r="E38" s="49">
        <v>405</v>
      </c>
      <c r="F38" s="49" t="s">
        <v>26</v>
      </c>
      <c r="G38" s="49">
        <v>810</v>
      </c>
      <c r="H38" s="11" t="s">
        <v>10</v>
      </c>
      <c r="I38" s="14" t="s">
        <v>92</v>
      </c>
      <c r="J38" s="89">
        <v>0</v>
      </c>
      <c r="K38" s="89">
        <v>0</v>
      </c>
      <c r="L38" s="89">
        <v>0</v>
      </c>
      <c r="M38" s="89">
        <v>0</v>
      </c>
      <c r="N38" s="89">
        <v>0</v>
      </c>
      <c r="O38" s="89">
        <v>0</v>
      </c>
    </row>
    <row r="39" spans="1:15" ht="38.25" x14ac:dyDescent="0.2">
      <c r="A39" s="166"/>
      <c r="B39" s="166"/>
      <c r="C39" s="166"/>
      <c r="D39" s="49">
        <v>882</v>
      </c>
      <c r="E39" s="49">
        <v>405</v>
      </c>
      <c r="F39" s="49" t="s">
        <v>25</v>
      </c>
      <c r="G39" s="49">
        <v>810</v>
      </c>
      <c r="H39" s="11" t="s">
        <v>11</v>
      </c>
      <c r="I39" s="14" t="s">
        <v>92</v>
      </c>
      <c r="J39" s="89">
        <v>0</v>
      </c>
      <c r="K39" s="89">
        <v>0</v>
      </c>
      <c r="L39" s="89">
        <v>0</v>
      </c>
      <c r="M39" s="89">
        <v>0</v>
      </c>
      <c r="N39" s="89">
        <v>0</v>
      </c>
      <c r="O39" s="89">
        <v>0</v>
      </c>
    </row>
    <row r="40" spans="1:15" ht="25.5" x14ac:dyDescent="0.2">
      <c r="A40" s="166"/>
      <c r="B40" s="166"/>
      <c r="C40" s="166"/>
      <c r="D40" s="8"/>
      <c r="E40" s="8"/>
      <c r="F40" s="8"/>
      <c r="G40" s="8"/>
      <c r="H40" s="11" t="s">
        <v>12</v>
      </c>
      <c r="I40" s="14" t="s">
        <v>92</v>
      </c>
      <c r="J40" s="89">
        <v>2165</v>
      </c>
      <c r="K40" s="89">
        <v>2165</v>
      </c>
      <c r="L40" s="89">
        <v>2165</v>
      </c>
      <c r="M40" s="89">
        <v>2165</v>
      </c>
      <c r="N40" s="89">
        <v>2165</v>
      </c>
      <c r="O40" s="89">
        <v>2165</v>
      </c>
    </row>
    <row r="41" spans="1:15" x14ac:dyDescent="0.2">
      <c r="A41" s="166" t="s">
        <v>53</v>
      </c>
      <c r="B41" s="166" t="s">
        <v>344</v>
      </c>
      <c r="C41" s="166"/>
      <c r="D41" s="52"/>
      <c r="E41" s="52"/>
      <c r="F41" s="52"/>
      <c r="G41" s="52"/>
      <c r="H41" s="67" t="s">
        <v>9</v>
      </c>
      <c r="I41" s="31" t="s">
        <v>92</v>
      </c>
      <c r="J41" s="89">
        <v>0</v>
      </c>
      <c r="K41" s="89">
        <v>0</v>
      </c>
      <c r="L41" s="89">
        <v>0</v>
      </c>
      <c r="M41" s="89">
        <v>0</v>
      </c>
      <c r="N41" s="89">
        <v>0</v>
      </c>
      <c r="O41" s="89">
        <v>0</v>
      </c>
    </row>
    <row r="42" spans="1:15" ht="25.5" x14ac:dyDescent="0.2">
      <c r="A42" s="166"/>
      <c r="B42" s="166"/>
      <c r="C42" s="166"/>
      <c r="D42" s="52"/>
      <c r="E42" s="52"/>
      <c r="F42" s="52"/>
      <c r="G42" s="52"/>
      <c r="H42" s="67" t="s">
        <v>10</v>
      </c>
      <c r="I42" s="31" t="s">
        <v>92</v>
      </c>
      <c r="J42" s="89">
        <v>0</v>
      </c>
      <c r="K42" s="89">
        <v>0</v>
      </c>
      <c r="L42" s="89">
        <v>0</v>
      </c>
      <c r="M42" s="89">
        <v>0</v>
      </c>
      <c r="N42" s="89">
        <v>0</v>
      </c>
      <c r="O42" s="89">
        <v>0</v>
      </c>
    </row>
    <row r="43" spans="1:15" ht="38.25" x14ac:dyDescent="0.2">
      <c r="A43" s="166"/>
      <c r="B43" s="166"/>
      <c r="C43" s="166"/>
      <c r="D43" s="52"/>
      <c r="E43" s="52"/>
      <c r="F43" s="52"/>
      <c r="G43" s="52"/>
      <c r="H43" s="67" t="s">
        <v>11</v>
      </c>
      <c r="I43" s="31" t="s">
        <v>92</v>
      </c>
      <c r="J43" s="89">
        <v>0</v>
      </c>
      <c r="K43" s="89">
        <v>0</v>
      </c>
      <c r="L43" s="89">
        <v>0</v>
      </c>
      <c r="M43" s="89">
        <v>0</v>
      </c>
      <c r="N43" s="89">
        <v>0</v>
      </c>
      <c r="O43" s="89">
        <v>0</v>
      </c>
    </row>
    <row r="44" spans="1:15" ht="25.5" x14ac:dyDescent="0.2">
      <c r="A44" s="166"/>
      <c r="B44" s="166"/>
      <c r="C44" s="166"/>
      <c r="D44" s="52"/>
      <c r="E44" s="52"/>
      <c r="F44" s="52"/>
      <c r="G44" s="52"/>
      <c r="H44" s="67" t="s">
        <v>12</v>
      </c>
      <c r="I44" s="31" t="s">
        <v>92</v>
      </c>
      <c r="J44" s="89">
        <v>0</v>
      </c>
      <c r="K44" s="89">
        <v>0</v>
      </c>
      <c r="L44" s="89">
        <v>0</v>
      </c>
      <c r="M44" s="89">
        <v>0</v>
      </c>
      <c r="N44" s="89">
        <v>0</v>
      </c>
      <c r="O44" s="89">
        <v>0</v>
      </c>
    </row>
    <row r="45" spans="1:15" x14ac:dyDescent="0.2">
      <c r="A45" s="166" t="s">
        <v>57</v>
      </c>
      <c r="B45" s="166" t="s">
        <v>345</v>
      </c>
      <c r="C45" s="184"/>
      <c r="D45" s="52"/>
      <c r="E45" s="52"/>
      <c r="F45" s="52"/>
      <c r="G45" s="52"/>
      <c r="H45" s="67" t="s">
        <v>9</v>
      </c>
      <c r="I45" s="31" t="s">
        <v>92</v>
      </c>
      <c r="J45" s="89" t="s">
        <v>17</v>
      </c>
      <c r="K45" s="89">
        <f>K46+K47+K48</f>
        <v>63699.4</v>
      </c>
      <c r="L45" s="89">
        <f t="shared" ref="L45:M45" si="12">L46+L47+L48</f>
        <v>63699.4</v>
      </c>
      <c r="M45" s="89">
        <f t="shared" si="12"/>
        <v>41699.29</v>
      </c>
      <c r="N45" s="89">
        <f t="shared" ref="N45" si="13">N46+N47+N48</f>
        <v>41611.919999999998</v>
      </c>
      <c r="O45" s="89">
        <f t="shared" ref="O45" si="14">O46+O47+O48</f>
        <v>47547.5</v>
      </c>
    </row>
    <row r="46" spans="1:15" ht="25.5" x14ac:dyDescent="0.2">
      <c r="A46" s="166"/>
      <c r="B46" s="166"/>
      <c r="C46" s="184"/>
      <c r="D46" s="52"/>
      <c r="E46" s="52"/>
      <c r="F46" s="52"/>
      <c r="G46" s="52"/>
      <c r="H46" s="67" t="s">
        <v>10</v>
      </c>
      <c r="I46" s="31" t="s">
        <v>92</v>
      </c>
      <c r="J46" s="89" t="s">
        <v>17</v>
      </c>
      <c r="K46" s="89">
        <f>K52</f>
        <v>23462.400000000001</v>
      </c>
      <c r="L46" s="89">
        <f t="shared" ref="L46" si="15">L52</f>
        <v>23462.400000000001</v>
      </c>
      <c r="M46" s="89">
        <v>1682.3</v>
      </c>
      <c r="N46" s="89">
        <f>N52</f>
        <v>1595.8</v>
      </c>
      <c r="O46" s="89">
        <v>7472</v>
      </c>
    </row>
    <row r="47" spans="1:15" ht="38.25" x14ac:dyDescent="0.2">
      <c r="A47" s="166"/>
      <c r="B47" s="166"/>
      <c r="C47" s="184"/>
      <c r="D47" s="52"/>
      <c r="E47" s="52"/>
      <c r="F47" s="68" t="s">
        <v>346</v>
      </c>
      <c r="G47" s="52"/>
      <c r="H47" s="67" t="s">
        <v>11</v>
      </c>
      <c r="I47" s="31" t="s">
        <v>92</v>
      </c>
      <c r="J47" s="89" t="s">
        <v>17</v>
      </c>
      <c r="K47" s="89">
        <f t="shared" ref="K47:L48" si="16">K53</f>
        <v>237</v>
      </c>
      <c r="L47" s="89">
        <f t="shared" si="16"/>
        <v>237</v>
      </c>
      <c r="M47" s="89">
        <v>16.989999999999998</v>
      </c>
      <c r="N47" s="89">
        <f>N53</f>
        <v>16.12</v>
      </c>
      <c r="O47" s="89">
        <v>75.5</v>
      </c>
    </row>
    <row r="48" spans="1:15" ht="25.5" x14ac:dyDescent="0.2">
      <c r="A48" s="166"/>
      <c r="B48" s="166"/>
      <c r="C48" s="184"/>
      <c r="D48" s="52"/>
      <c r="E48" s="52"/>
      <c r="F48" s="52"/>
      <c r="G48" s="52"/>
      <c r="H48" s="67" t="s">
        <v>12</v>
      </c>
      <c r="I48" s="31" t="s">
        <v>92</v>
      </c>
      <c r="J48" s="89" t="s">
        <v>17</v>
      </c>
      <c r="K48" s="89">
        <f t="shared" si="16"/>
        <v>40000</v>
      </c>
      <c r="L48" s="89">
        <f t="shared" si="16"/>
        <v>40000</v>
      </c>
      <c r="M48" s="89">
        <v>40000</v>
      </c>
      <c r="N48" s="89">
        <v>40000</v>
      </c>
      <c r="O48" s="89">
        <v>40000</v>
      </c>
    </row>
    <row r="49" spans="1:15" ht="55.5" customHeight="1" x14ac:dyDescent="0.2">
      <c r="A49" s="174" t="s">
        <v>348</v>
      </c>
      <c r="B49" s="174"/>
      <c r="C49" s="174"/>
      <c r="D49" s="174"/>
      <c r="E49" s="174"/>
      <c r="F49" s="174"/>
      <c r="G49" s="174"/>
      <c r="H49" s="52"/>
      <c r="I49" s="52"/>
      <c r="J49" s="89" t="s">
        <v>17</v>
      </c>
      <c r="K49" s="89">
        <v>7.2</v>
      </c>
      <c r="L49" s="89">
        <v>7.2</v>
      </c>
      <c r="M49" s="89">
        <v>7.2</v>
      </c>
      <c r="N49" s="89">
        <v>7.2</v>
      </c>
      <c r="O49" s="95">
        <v>22.9</v>
      </c>
    </row>
    <row r="50" spans="1:15" ht="19.5" customHeight="1" x14ac:dyDescent="0.2">
      <c r="A50" s="174" t="s">
        <v>347</v>
      </c>
      <c r="B50" s="174"/>
      <c r="C50" s="174"/>
      <c r="D50" s="174"/>
      <c r="E50" s="174"/>
      <c r="F50" s="174"/>
      <c r="G50" s="174"/>
      <c r="H50" s="52"/>
      <c r="I50" s="52"/>
      <c r="J50" s="89" t="s">
        <v>17</v>
      </c>
      <c r="K50" s="89">
        <v>5.2</v>
      </c>
      <c r="L50" s="89">
        <v>5.2</v>
      </c>
      <c r="M50" s="89">
        <v>5.2</v>
      </c>
      <c r="N50" s="89">
        <v>7.1</v>
      </c>
      <c r="O50" s="95">
        <v>5</v>
      </c>
    </row>
    <row r="51" spans="1:15" x14ac:dyDescent="0.2">
      <c r="A51" s="166" t="s">
        <v>58</v>
      </c>
      <c r="B51" s="166" t="s">
        <v>349</v>
      </c>
      <c r="C51" s="184"/>
      <c r="D51" s="52"/>
      <c r="E51" s="52"/>
      <c r="F51" s="52"/>
      <c r="G51" s="52"/>
      <c r="H51" s="69" t="s">
        <v>9</v>
      </c>
      <c r="I51" s="72" t="s">
        <v>92</v>
      </c>
      <c r="J51" s="89" t="s">
        <v>17</v>
      </c>
      <c r="K51" s="89">
        <f>K52+K53+K54</f>
        <v>63699.4</v>
      </c>
      <c r="L51" s="89">
        <f t="shared" ref="L51:M51" si="17">L52+L53+L54</f>
        <v>63699.4</v>
      </c>
      <c r="M51" s="89">
        <f t="shared" si="17"/>
        <v>41699.29</v>
      </c>
      <c r="N51" s="89">
        <f t="shared" ref="N51" si="18">N52+N53+N54</f>
        <v>41611.919999999998</v>
      </c>
      <c r="O51" s="89">
        <f t="shared" ref="O51" si="19">O52+O53+O54</f>
        <v>47547.5</v>
      </c>
    </row>
    <row r="52" spans="1:15" ht="25.5" x14ac:dyDescent="0.2">
      <c r="A52" s="166"/>
      <c r="B52" s="166"/>
      <c r="C52" s="184"/>
      <c r="D52" s="52"/>
      <c r="E52" s="52"/>
      <c r="F52" s="52"/>
      <c r="G52" s="52"/>
      <c r="H52" s="67" t="s">
        <v>10</v>
      </c>
      <c r="I52" s="31" t="s">
        <v>92</v>
      </c>
      <c r="J52" s="89" t="s">
        <v>17</v>
      </c>
      <c r="K52" s="89">
        <v>23462.400000000001</v>
      </c>
      <c r="L52" s="89">
        <v>23462.400000000001</v>
      </c>
      <c r="M52" s="89">
        <v>1682.3</v>
      </c>
      <c r="N52" s="89">
        <v>1595.8</v>
      </c>
      <c r="O52" s="89">
        <v>7472</v>
      </c>
    </row>
    <row r="53" spans="1:15" ht="38.25" x14ac:dyDescent="0.2">
      <c r="A53" s="166"/>
      <c r="B53" s="166"/>
      <c r="C53" s="184"/>
      <c r="D53" s="68">
        <v>882</v>
      </c>
      <c r="E53" s="68">
        <v>405</v>
      </c>
      <c r="F53" s="110" t="s">
        <v>463</v>
      </c>
      <c r="G53" s="68">
        <v>521</v>
      </c>
      <c r="H53" s="67" t="s">
        <v>11</v>
      </c>
      <c r="I53" s="31" t="s">
        <v>92</v>
      </c>
      <c r="J53" s="89" t="s">
        <v>17</v>
      </c>
      <c r="K53" s="89">
        <v>237</v>
      </c>
      <c r="L53" s="89">
        <v>237</v>
      </c>
      <c r="M53" s="89">
        <v>16.989999999999998</v>
      </c>
      <c r="N53" s="89">
        <v>16.12</v>
      </c>
      <c r="O53" s="89">
        <v>75.5</v>
      </c>
    </row>
    <row r="54" spans="1:15" ht="25.5" x14ac:dyDescent="0.2">
      <c r="A54" s="166"/>
      <c r="B54" s="166"/>
      <c r="C54" s="184"/>
      <c r="D54" s="52"/>
      <c r="E54" s="52"/>
      <c r="F54" s="52"/>
      <c r="G54" s="52"/>
      <c r="H54" s="67" t="s">
        <v>12</v>
      </c>
      <c r="I54" s="31" t="s">
        <v>92</v>
      </c>
      <c r="J54" s="89" t="s">
        <v>17</v>
      </c>
      <c r="K54" s="89">
        <v>40000</v>
      </c>
      <c r="L54" s="89">
        <v>40000</v>
      </c>
      <c r="M54" s="89">
        <v>40000</v>
      </c>
      <c r="N54" s="89">
        <v>40000</v>
      </c>
      <c r="O54" s="89">
        <v>40000</v>
      </c>
    </row>
    <row r="62" spans="1:15" ht="15" x14ac:dyDescent="0.25">
      <c r="C62" s="27"/>
    </row>
  </sheetData>
  <mergeCells count="48">
    <mergeCell ref="A51:A54"/>
    <mergeCell ref="B51:B54"/>
    <mergeCell ref="C51:C54"/>
    <mergeCell ref="A45:A48"/>
    <mergeCell ref="B45:B48"/>
    <mergeCell ref="C45:C48"/>
    <mergeCell ref="A49:G49"/>
    <mergeCell ref="A50:G50"/>
    <mergeCell ref="A27:A30"/>
    <mergeCell ref="B27:B30"/>
    <mergeCell ref="C27:C30"/>
    <mergeCell ref="A41:A44"/>
    <mergeCell ref="B41:B44"/>
    <mergeCell ref="C41:C44"/>
    <mergeCell ref="A37:A40"/>
    <mergeCell ref="C37:C40"/>
    <mergeCell ref="B31:B34"/>
    <mergeCell ref="C31:C34"/>
    <mergeCell ref="B37:B40"/>
    <mergeCell ref="A31:A34"/>
    <mergeCell ref="A35:G35"/>
    <mergeCell ref="A36:G36"/>
    <mergeCell ref="A1:O1"/>
    <mergeCell ref="A5:A8"/>
    <mergeCell ref="B5:B8"/>
    <mergeCell ref="C5:C8"/>
    <mergeCell ref="H2:H3"/>
    <mergeCell ref="I2:I3"/>
    <mergeCell ref="J2:J3"/>
    <mergeCell ref="K2:N2"/>
    <mergeCell ref="O2:O3"/>
    <mergeCell ref="A13:G13"/>
    <mergeCell ref="A14:G14"/>
    <mergeCell ref="B9:B12"/>
    <mergeCell ref="C9:C12"/>
    <mergeCell ref="A2:A3"/>
    <mergeCell ref="C2:C3"/>
    <mergeCell ref="D2:G2"/>
    <mergeCell ref="B2:B3"/>
    <mergeCell ref="A9:A12"/>
    <mergeCell ref="A15:A18"/>
    <mergeCell ref="B15:B18"/>
    <mergeCell ref="C15:C18"/>
    <mergeCell ref="A23:A26"/>
    <mergeCell ref="B23:B26"/>
    <mergeCell ref="A19:A22"/>
    <mergeCell ref="B19:B22"/>
    <mergeCell ref="C19:C22"/>
  </mergeCells>
  <printOptions horizontalCentered="1"/>
  <pageMargins left="0.7" right="0.7" top="0.75" bottom="0.75" header="0.3" footer="0.3"/>
  <pageSetup paperSize="9" scale="59" orientation="landscape"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Q328"/>
  <sheetViews>
    <sheetView view="pageBreakPreview" zoomScale="80" zoomScaleNormal="80" zoomScaleSheetLayoutView="80" workbookViewId="0">
      <selection activeCell="N7" sqref="N7"/>
    </sheetView>
  </sheetViews>
  <sheetFormatPr defaultColWidth="9.140625" defaultRowHeight="15" outlineLevelCol="1" x14ac:dyDescent="0.25"/>
  <cols>
    <col min="1" max="1" width="14.42578125" style="1" customWidth="1"/>
    <col min="2" max="2" width="34.28515625" style="1" customWidth="1"/>
    <col min="3" max="3" width="15.140625" style="1" customWidth="1" outlineLevel="1"/>
    <col min="4" max="4" width="12" style="1" customWidth="1" outlineLevel="1"/>
    <col min="5" max="5" width="10.28515625" style="1" customWidth="1" outlineLevel="1"/>
    <col min="6" max="6" width="9.85546875" style="1" customWidth="1"/>
    <col min="7" max="7" width="9.7109375" style="1" customWidth="1" outlineLevel="1"/>
    <col min="8" max="8" width="17.7109375" style="1" customWidth="1" outlineLevel="1"/>
    <col min="9" max="9" width="11.5703125" style="1" customWidth="1" outlineLevel="1"/>
    <col min="10" max="10" width="13.28515625" style="27" customWidth="1"/>
    <col min="11" max="11" width="12.42578125" style="128" customWidth="1"/>
    <col min="12" max="12" width="12.28515625" style="128" customWidth="1"/>
    <col min="13" max="13" width="12.5703125" style="128" customWidth="1"/>
    <col min="14" max="14" width="12.7109375" style="129" customWidth="1"/>
    <col min="15" max="15" width="13.140625" style="129" customWidth="1"/>
    <col min="16" max="16" width="11.7109375" style="1" customWidth="1"/>
    <col min="17" max="17" width="12.140625" style="1" customWidth="1"/>
    <col min="18" max="16384" width="9.140625" style="1"/>
  </cols>
  <sheetData>
    <row r="1" spans="1:17" ht="48.75" customHeight="1" x14ac:dyDescent="0.25">
      <c r="A1" s="195" t="s">
        <v>501</v>
      </c>
      <c r="B1" s="195"/>
      <c r="C1" s="195"/>
      <c r="D1" s="195"/>
      <c r="E1" s="195"/>
      <c r="F1" s="195"/>
      <c r="G1" s="195"/>
      <c r="H1" s="195"/>
      <c r="I1" s="195"/>
      <c r="J1" s="195"/>
      <c r="K1" s="195"/>
      <c r="L1" s="195"/>
      <c r="M1" s="195"/>
      <c r="N1" s="195"/>
      <c r="O1" s="195"/>
    </row>
    <row r="2" spans="1:17" x14ac:dyDescent="0.25">
      <c r="A2" s="185" t="s">
        <v>0</v>
      </c>
      <c r="B2" s="185" t="s">
        <v>93</v>
      </c>
      <c r="C2" s="169" t="s">
        <v>1</v>
      </c>
      <c r="D2" s="149" t="s">
        <v>16</v>
      </c>
      <c r="E2" s="149"/>
      <c r="F2" s="149"/>
      <c r="G2" s="149"/>
      <c r="H2" s="185" t="s">
        <v>21</v>
      </c>
      <c r="I2" s="176" t="s">
        <v>91</v>
      </c>
      <c r="J2" s="169" t="s">
        <v>170</v>
      </c>
      <c r="K2" s="153" t="s">
        <v>516</v>
      </c>
      <c r="L2" s="153"/>
      <c r="M2" s="153"/>
      <c r="N2" s="153"/>
      <c r="O2" s="192" t="s">
        <v>68</v>
      </c>
    </row>
    <row r="3" spans="1:17" x14ac:dyDescent="0.25">
      <c r="A3" s="189"/>
      <c r="B3" s="189"/>
      <c r="C3" s="153"/>
      <c r="D3" s="146" t="s">
        <v>3</v>
      </c>
      <c r="E3" s="146" t="s">
        <v>4</v>
      </c>
      <c r="F3" s="146" t="s">
        <v>5</v>
      </c>
      <c r="G3" s="146" t="s">
        <v>6</v>
      </c>
      <c r="H3" s="189"/>
      <c r="I3" s="177"/>
      <c r="J3" s="153"/>
      <c r="K3" s="153"/>
      <c r="L3" s="153"/>
      <c r="M3" s="153"/>
      <c r="N3" s="153"/>
      <c r="O3" s="193"/>
    </row>
    <row r="4" spans="1:17" ht="67.5" customHeight="1" x14ac:dyDescent="0.25">
      <c r="A4" s="190"/>
      <c r="B4" s="190"/>
      <c r="C4" s="170"/>
      <c r="D4" s="148"/>
      <c r="E4" s="148"/>
      <c r="F4" s="148"/>
      <c r="G4" s="148"/>
      <c r="H4" s="190"/>
      <c r="I4" s="191"/>
      <c r="J4" s="170"/>
      <c r="K4" s="116" t="s">
        <v>168</v>
      </c>
      <c r="L4" s="116" t="s">
        <v>69</v>
      </c>
      <c r="M4" s="116" t="s">
        <v>70</v>
      </c>
      <c r="N4" s="132" t="s">
        <v>169</v>
      </c>
      <c r="O4" s="194"/>
    </row>
    <row r="5" spans="1:17" x14ac:dyDescent="0.25">
      <c r="A5" s="9">
        <v>1</v>
      </c>
      <c r="B5" s="9">
        <v>2</v>
      </c>
      <c r="C5" s="9">
        <v>3</v>
      </c>
      <c r="D5" s="9">
        <v>4</v>
      </c>
      <c r="E5" s="9">
        <v>5</v>
      </c>
      <c r="F5" s="9">
        <v>6</v>
      </c>
      <c r="G5" s="9">
        <v>7</v>
      </c>
      <c r="H5" s="9">
        <v>8</v>
      </c>
      <c r="I5" s="9">
        <v>9</v>
      </c>
      <c r="J5" s="58">
        <v>10</v>
      </c>
      <c r="K5" s="58">
        <v>11</v>
      </c>
      <c r="L5" s="58">
        <v>12</v>
      </c>
      <c r="M5" s="58">
        <v>13</v>
      </c>
      <c r="N5" s="53">
        <v>14</v>
      </c>
      <c r="O5" s="53">
        <v>15</v>
      </c>
    </row>
    <row r="6" spans="1:17" x14ac:dyDescent="0.25">
      <c r="A6" s="166" t="s">
        <v>7</v>
      </c>
      <c r="B6" s="166" t="s">
        <v>28</v>
      </c>
      <c r="C6" s="149" t="s">
        <v>42</v>
      </c>
      <c r="D6" s="13"/>
      <c r="E6" s="13"/>
      <c r="F6" s="13"/>
      <c r="G6" s="13"/>
      <c r="H6" s="11" t="s">
        <v>9</v>
      </c>
      <c r="I6" s="14" t="s">
        <v>92</v>
      </c>
      <c r="J6" s="89">
        <f>J7+J8+J9</f>
        <v>3161342.09</v>
      </c>
      <c r="K6" s="89">
        <f t="shared" ref="K6:O6" si="0">K7+K8+K9</f>
        <v>3473443.13</v>
      </c>
      <c r="L6" s="89">
        <f t="shared" si="0"/>
        <v>3473443.13</v>
      </c>
      <c r="M6" s="89">
        <f t="shared" si="0"/>
        <v>3694541.79</v>
      </c>
      <c r="N6" s="89">
        <f t="shared" si="0"/>
        <v>3693799.42</v>
      </c>
      <c r="O6" s="89">
        <f t="shared" si="0"/>
        <v>3211870.73</v>
      </c>
      <c r="Q6" s="66"/>
    </row>
    <row r="7" spans="1:17" ht="25.5" x14ac:dyDescent="0.25">
      <c r="A7" s="166"/>
      <c r="B7" s="166"/>
      <c r="C7" s="149"/>
      <c r="D7" s="10"/>
      <c r="E7" s="10"/>
      <c r="F7" s="10"/>
      <c r="G7" s="10"/>
      <c r="H7" s="11" t="s">
        <v>10</v>
      </c>
      <c r="I7" s="14" t="s">
        <v>92</v>
      </c>
      <c r="J7" s="89">
        <v>786901.2</v>
      </c>
      <c r="K7" s="89">
        <v>677371.1</v>
      </c>
      <c r="L7" s="89">
        <v>677371.1</v>
      </c>
      <c r="M7" s="89">
        <v>753502.1</v>
      </c>
      <c r="N7" s="211">
        <f>N11+N21+N33+N72+N103+N128+N151+N187+N195+N204+N225+N240+N249+N258+N267+N276+N285+N294+N307+N320</f>
        <v>752803.11</v>
      </c>
      <c r="O7" s="89">
        <v>930867.4</v>
      </c>
      <c r="P7" s="66"/>
      <c r="Q7" s="66"/>
    </row>
    <row r="8" spans="1:17" ht="38.25" x14ac:dyDescent="0.25">
      <c r="A8" s="166"/>
      <c r="B8" s="166"/>
      <c r="C8" s="149"/>
      <c r="D8" s="13">
        <v>882</v>
      </c>
      <c r="E8" s="13">
        <v>405</v>
      </c>
      <c r="F8" s="13" t="s">
        <v>29</v>
      </c>
      <c r="G8" s="13">
        <v>810</v>
      </c>
      <c r="H8" s="11" t="s">
        <v>11</v>
      </c>
      <c r="I8" s="14" t="s">
        <v>92</v>
      </c>
      <c r="J8" s="89">
        <v>866705.11</v>
      </c>
      <c r="K8" s="89">
        <v>836593.9</v>
      </c>
      <c r="L8" s="89">
        <v>836593.9</v>
      </c>
      <c r="M8" s="89">
        <v>881528.56</v>
      </c>
      <c r="N8" s="211">
        <f t="shared" ref="N8" si="1">N12+N22+N34+N73+N104+N129+N152+N188+N196+N205+N226+N241+N250+N259+N268+N277+N286+N295+N308+N321</f>
        <v>881485.17999999982</v>
      </c>
      <c r="O8" s="89">
        <v>616725.19999999995</v>
      </c>
      <c r="P8" s="66"/>
      <c r="Q8" s="66"/>
    </row>
    <row r="9" spans="1:17" ht="25.5" x14ac:dyDescent="0.25">
      <c r="A9" s="166"/>
      <c r="B9" s="166"/>
      <c r="C9" s="149"/>
      <c r="D9" s="21"/>
      <c r="E9" s="21"/>
      <c r="F9" s="21"/>
      <c r="G9" s="21"/>
      <c r="H9" s="11" t="s">
        <v>12</v>
      </c>
      <c r="I9" s="14" t="s">
        <v>92</v>
      </c>
      <c r="J9" s="89">
        <v>1507735.78</v>
      </c>
      <c r="K9" s="89">
        <v>1959478.13</v>
      </c>
      <c r="L9" s="89">
        <v>1959478.13</v>
      </c>
      <c r="M9" s="89">
        <v>2059511.13</v>
      </c>
      <c r="N9" s="89">
        <v>2059511.13</v>
      </c>
      <c r="O9" s="89">
        <v>1664278.13</v>
      </c>
      <c r="Q9" s="66"/>
    </row>
    <row r="10" spans="1:17" x14ac:dyDescent="0.25">
      <c r="A10" s="174" t="s">
        <v>101</v>
      </c>
      <c r="B10" s="174" t="s">
        <v>223</v>
      </c>
      <c r="C10" s="174"/>
      <c r="D10" s="21"/>
      <c r="E10" s="21"/>
      <c r="F10" s="21"/>
      <c r="G10" s="21"/>
      <c r="H10" s="11" t="s">
        <v>9</v>
      </c>
      <c r="I10" s="14" t="s">
        <v>92</v>
      </c>
      <c r="J10" s="89">
        <f>J11+J12+J13</f>
        <v>25271.15</v>
      </c>
      <c r="K10" s="89">
        <f t="shared" ref="K10:O10" si="2">K11+K12+K13</f>
        <v>26094.75</v>
      </c>
      <c r="L10" s="89">
        <f t="shared" si="2"/>
        <v>26094.75</v>
      </c>
      <c r="M10" s="89">
        <f t="shared" si="2"/>
        <v>26094.75</v>
      </c>
      <c r="N10" s="89">
        <f t="shared" si="2"/>
        <v>26094.75</v>
      </c>
      <c r="O10" s="89">
        <f t="shared" si="2"/>
        <v>31052.15</v>
      </c>
    </row>
    <row r="11" spans="1:17" ht="25.5" x14ac:dyDescent="0.25">
      <c r="A11" s="174"/>
      <c r="B11" s="174"/>
      <c r="C11" s="174"/>
      <c r="D11" s="21"/>
      <c r="E11" s="21"/>
      <c r="F11" s="21"/>
      <c r="G11" s="21"/>
      <c r="H11" s="11" t="s">
        <v>10</v>
      </c>
      <c r="I11" s="14" t="s">
        <v>92</v>
      </c>
      <c r="J11" s="89">
        <v>0</v>
      </c>
      <c r="K11" s="89">
        <v>0</v>
      </c>
      <c r="L11" s="89">
        <v>0</v>
      </c>
      <c r="M11" s="89">
        <v>0</v>
      </c>
      <c r="N11" s="89">
        <v>0</v>
      </c>
      <c r="O11" s="89">
        <v>0</v>
      </c>
    </row>
    <row r="12" spans="1:17" ht="38.25" x14ac:dyDescent="0.25">
      <c r="A12" s="174"/>
      <c r="B12" s="174"/>
      <c r="C12" s="174"/>
      <c r="D12" s="21"/>
      <c r="E12" s="21"/>
      <c r="F12" s="43" t="s">
        <v>224</v>
      </c>
      <c r="G12" s="21"/>
      <c r="H12" s="11" t="s">
        <v>11</v>
      </c>
      <c r="I12" s="14" t="s">
        <v>92</v>
      </c>
      <c r="J12" s="89">
        <v>12056.2</v>
      </c>
      <c r="K12" s="89">
        <v>12826.6</v>
      </c>
      <c r="L12" s="89">
        <v>12826.6</v>
      </c>
      <c r="M12" s="89">
        <v>12826.6</v>
      </c>
      <c r="N12" s="89">
        <v>12826.6</v>
      </c>
      <c r="O12" s="89">
        <v>17784</v>
      </c>
    </row>
    <row r="13" spans="1:17" ht="25.5" x14ac:dyDescent="0.25">
      <c r="A13" s="174"/>
      <c r="B13" s="174"/>
      <c r="C13" s="174"/>
      <c r="D13" s="21"/>
      <c r="E13" s="21"/>
      <c r="F13" s="21"/>
      <c r="G13" s="21"/>
      <c r="H13" s="11" t="s">
        <v>12</v>
      </c>
      <c r="I13" s="14" t="s">
        <v>92</v>
      </c>
      <c r="J13" s="89">
        <v>13214.95</v>
      </c>
      <c r="K13" s="89">
        <v>13268.15</v>
      </c>
      <c r="L13" s="89">
        <v>13268.15</v>
      </c>
      <c r="M13" s="89">
        <v>13268.15</v>
      </c>
      <c r="N13" s="89">
        <v>13268.15</v>
      </c>
      <c r="O13" s="89">
        <v>13268.15</v>
      </c>
    </row>
    <row r="14" spans="1:17" x14ac:dyDescent="0.25">
      <c r="A14" s="174" t="s">
        <v>102</v>
      </c>
      <c r="B14" s="174"/>
      <c r="C14" s="174"/>
      <c r="D14" s="174"/>
      <c r="E14" s="174"/>
      <c r="F14" s="174"/>
      <c r="G14" s="174"/>
      <c r="H14" s="11"/>
      <c r="I14" s="14"/>
      <c r="J14" s="95">
        <v>190</v>
      </c>
      <c r="K14" s="95">
        <v>190</v>
      </c>
      <c r="L14" s="95">
        <v>190</v>
      </c>
      <c r="M14" s="95">
        <v>190</v>
      </c>
      <c r="N14" s="95">
        <v>194.8</v>
      </c>
      <c r="O14" s="95">
        <v>210</v>
      </c>
    </row>
    <row r="15" spans="1:17" x14ac:dyDescent="0.25">
      <c r="A15" s="174" t="s">
        <v>103</v>
      </c>
      <c r="B15" s="174"/>
      <c r="C15" s="174"/>
      <c r="D15" s="174"/>
      <c r="E15" s="174"/>
      <c r="F15" s="174"/>
      <c r="G15" s="174"/>
      <c r="H15" s="11"/>
      <c r="I15" s="14"/>
      <c r="J15" s="95">
        <v>10</v>
      </c>
      <c r="K15" s="95">
        <v>10</v>
      </c>
      <c r="L15" s="95">
        <v>10</v>
      </c>
      <c r="M15" s="95">
        <v>10</v>
      </c>
      <c r="N15" s="95">
        <v>10</v>
      </c>
      <c r="O15" s="95">
        <v>10</v>
      </c>
    </row>
    <row r="16" spans="1:17" x14ac:dyDescent="0.25">
      <c r="A16" s="174" t="s">
        <v>105</v>
      </c>
      <c r="B16" s="174" t="s">
        <v>104</v>
      </c>
      <c r="C16" s="174"/>
      <c r="D16" s="19"/>
      <c r="E16" s="19"/>
      <c r="F16" s="19"/>
      <c r="G16" s="19"/>
      <c r="H16" s="11" t="s">
        <v>9</v>
      </c>
      <c r="I16" s="14" t="s">
        <v>92</v>
      </c>
      <c r="J16" s="89">
        <f>J17+J18+J19</f>
        <v>25271.15</v>
      </c>
      <c r="K16" s="89">
        <f t="shared" ref="K16:N16" si="3">K17+K18+K19</f>
        <v>26094.75</v>
      </c>
      <c r="L16" s="89">
        <f t="shared" si="3"/>
        <v>26094.75</v>
      </c>
      <c r="M16" s="89">
        <f t="shared" si="3"/>
        <v>26094.75</v>
      </c>
      <c r="N16" s="89">
        <f t="shared" si="3"/>
        <v>26094.75</v>
      </c>
      <c r="O16" s="89">
        <f>O17+O18+O19</f>
        <v>31052.15</v>
      </c>
    </row>
    <row r="17" spans="1:15" ht="25.5" x14ac:dyDescent="0.25">
      <c r="A17" s="174"/>
      <c r="B17" s="174"/>
      <c r="C17" s="174"/>
      <c r="D17" s="20"/>
      <c r="E17" s="20"/>
      <c r="F17" s="20"/>
      <c r="G17" s="20"/>
      <c r="H17" s="11" t="s">
        <v>10</v>
      </c>
      <c r="I17" s="14" t="s">
        <v>92</v>
      </c>
      <c r="J17" s="89">
        <v>0</v>
      </c>
      <c r="K17" s="89">
        <v>0</v>
      </c>
      <c r="L17" s="89">
        <v>0</v>
      </c>
      <c r="M17" s="89">
        <v>0</v>
      </c>
      <c r="N17" s="89">
        <v>0</v>
      </c>
      <c r="O17" s="89">
        <v>0</v>
      </c>
    </row>
    <row r="18" spans="1:15" ht="38.25" x14ac:dyDescent="0.25">
      <c r="A18" s="174"/>
      <c r="B18" s="174"/>
      <c r="C18" s="174"/>
      <c r="D18" s="20"/>
      <c r="E18" s="20"/>
      <c r="F18" s="43" t="s">
        <v>225</v>
      </c>
      <c r="G18" s="20"/>
      <c r="H18" s="11" t="s">
        <v>11</v>
      </c>
      <c r="I18" s="14" t="s">
        <v>92</v>
      </c>
      <c r="J18" s="89">
        <v>12056.2</v>
      </c>
      <c r="K18" s="89">
        <v>12826.6</v>
      </c>
      <c r="L18" s="89">
        <v>12826.6</v>
      </c>
      <c r="M18" s="89">
        <v>12826.6</v>
      </c>
      <c r="N18" s="89">
        <v>12826.6</v>
      </c>
      <c r="O18" s="89">
        <v>17784</v>
      </c>
    </row>
    <row r="19" spans="1:15" ht="25.5" x14ac:dyDescent="0.25">
      <c r="A19" s="174"/>
      <c r="B19" s="174"/>
      <c r="C19" s="174"/>
      <c r="D19" s="20"/>
      <c r="E19" s="20"/>
      <c r="F19" s="20"/>
      <c r="G19" s="20"/>
      <c r="H19" s="11" t="s">
        <v>12</v>
      </c>
      <c r="I19" s="14" t="s">
        <v>92</v>
      </c>
      <c r="J19" s="89">
        <v>13214.95</v>
      </c>
      <c r="K19" s="89">
        <v>13268.15</v>
      </c>
      <c r="L19" s="89">
        <v>13268.15</v>
      </c>
      <c r="M19" s="89">
        <v>13268.15</v>
      </c>
      <c r="N19" s="89">
        <v>13268.15</v>
      </c>
      <c r="O19" s="89">
        <v>13268.15</v>
      </c>
    </row>
    <row r="20" spans="1:15" s="27" customFormat="1" x14ac:dyDescent="0.25">
      <c r="A20" s="186" t="s">
        <v>101</v>
      </c>
      <c r="B20" s="186" t="s">
        <v>230</v>
      </c>
      <c r="C20" s="37"/>
      <c r="D20" s="20"/>
      <c r="E20" s="20"/>
      <c r="F20" s="20"/>
      <c r="G20" s="20"/>
      <c r="H20" s="29" t="s">
        <v>9</v>
      </c>
      <c r="I20" s="31" t="s">
        <v>92</v>
      </c>
      <c r="J20" s="89">
        <f>J21+J22+J23</f>
        <v>65000</v>
      </c>
      <c r="K20" s="89">
        <f t="shared" ref="K20:O20" si="4">K21+K22+K23</f>
        <v>68700</v>
      </c>
      <c r="L20" s="89">
        <f t="shared" si="4"/>
        <v>68700</v>
      </c>
      <c r="M20" s="89">
        <f t="shared" si="4"/>
        <v>68700</v>
      </c>
      <c r="N20" s="89">
        <f t="shared" si="4"/>
        <v>68700</v>
      </c>
      <c r="O20" s="89">
        <f t="shared" si="4"/>
        <v>72000</v>
      </c>
    </row>
    <row r="21" spans="1:15" s="27" customFormat="1" ht="25.5" x14ac:dyDescent="0.25">
      <c r="A21" s="187"/>
      <c r="B21" s="187"/>
      <c r="C21" s="37"/>
      <c r="D21" s="20"/>
      <c r="E21" s="20"/>
      <c r="F21" s="20"/>
      <c r="G21" s="20"/>
      <c r="H21" s="29" t="s">
        <v>10</v>
      </c>
      <c r="I21" s="31" t="s">
        <v>92</v>
      </c>
      <c r="J21" s="89">
        <v>0</v>
      </c>
      <c r="K21" s="89">
        <v>0</v>
      </c>
      <c r="L21" s="89">
        <v>0</v>
      </c>
      <c r="M21" s="89">
        <v>0</v>
      </c>
      <c r="N21" s="89">
        <v>0</v>
      </c>
      <c r="O21" s="89">
        <v>0</v>
      </c>
    </row>
    <row r="22" spans="1:15" s="27" customFormat="1" ht="38.25" x14ac:dyDescent="0.25">
      <c r="A22" s="187"/>
      <c r="B22" s="187"/>
      <c r="C22" s="37"/>
      <c r="D22" s="20"/>
      <c r="E22" s="20"/>
      <c r="F22" s="20"/>
      <c r="G22" s="20"/>
      <c r="H22" s="29" t="s">
        <v>11</v>
      </c>
      <c r="I22" s="31" t="s">
        <v>92</v>
      </c>
      <c r="J22" s="89">
        <v>0</v>
      </c>
      <c r="K22" s="89">
        <v>0</v>
      </c>
      <c r="L22" s="89">
        <v>0</v>
      </c>
      <c r="M22" s="89">
        <v>0</v>
      </c>
      <c r="N22" s="89">
        <v>0</v>
      </c>
      <c r="O22" s="89">
        <v>0</v>
      </c>
    </row>
    <row r="23" spans="1:15" s="27" customFormat="1" ht="25.5" x14ac:dyDescent="0.25">
      <c r="A23" s="188"/>
      <c r="B23" s="188"/>
      <c r="C23" s="37"/>
      <c r="D23" s="20"/>
      <c r="E23" s="20"/>
      <c r="F23" s="20"/>
      <c r="G23" s="20"/>
      <c r="H23" s="29" t="s">
        <v>12</v>
      </c>
      <c r="I23" s="31" t="s">
        <v>92</v>
      </c>
      <c r="J23" s="89">
        <v>65000</v>
      </c>
      <c r="K23" s="89">
        <v>68700</v>
      </c>
      <c r="L23" s="89">
        <v>68700</v>
      </c>
      <c r="M23" s="89">
        <v>68700</v>
      </c>
      <c r="N23" s="89">
        <v>68700</v>
      </c>
      <c r="O23" s="89">
        <v>72000</v>
      </c>
    </row>
    <row r="24" spans="1:15" s="27" customFormat="1" ht="29.25" customHeight="1" x14ac:dyDescent="0.25">
      <c r="A24" s="174" t="s">
        <v>226</v>
      </c>
      <c r="B24" s="174"/>
      <c r="C24" s="174"/>
      <c r="D24" s="174"/>
      <c r="E24" s="174"/>
      <c r="F24" s="174"/>
      <c r="G24" s="174"/>
      <c r="H24" s="29"/>
      <c r="I24" s="31"/>
      <c r="J24" s="93">
        <v>4</v>
      </c>
      <c r="K24" s="93">
        <v>4</v>
      </c>
      <c r="L24" s="93">
        <v>4</v>
      </c>
      <c r="M24" s="93">
        <v>4</v>
      </c>
      <c r="N24" s="93">
        <v>11</v>
      </c>
      <c r="O24" s="93">
        <v>5</v>
      </c>
    </row>
    <row r="25" spans="1:15" s="27" customFormat="1" ht="27" customHeight="1" x14ac:dyDescent="0.25">
      <c r="A25" s="174" t="s">
        <v>227</v>
      </c>
      <c r="B25" s="174"/>
      <c r="C25" s="174"/>
      <c r="D25" s="174"/>
      <c r="E25" s="174"/>
      <c r="F25" s="174"/>
      <c r="G25" s="174"/>
      <c r="H25" s="29"/>
      <c r="I25" s="31"/>
      <c r="J25" s="93">
        <v>11</v>
      </c>
      <c r="K25" s="93">
        <v>15</v>
      </c>
      <c r="L25" s="93">
        <v>15</v>
      </c>
      <c r="M25" s="93">
        <v>15</v>
      </c>
      <c r="N25" s="93">
        <v>16</v>
      </c>
      <c r="O25" s="93">
        <v>15</v>
      </c>
    </row>
    <row r="26" spans="1:15" s="27" customFormat="1" ht="29.25" customHeight="1" x14ac:dyDescent="0.25">
      <c r="A26" s="174" t="s">
        <v>228</v>
      </c>
      <c r="B26" s="174"/>
      <c r="C26" s="174"/>
      <c r="D26" s="174"/>
      <c r="E26" s="174"/>
      <c r="F26" s="174"/>
      <c r="G26" s="174"/>
      <c r="H26" s="29"/>
      <c r="I26" s="31"/>
      <c r="J26" s="92">
        <v>133</v>
      </c>
      <c r="K26" s="92">
        <v>146</v>
      </c>
      <c r="L26" s="92">
        <v>146</v>
      </c>
      <c r="M26" s="92">
        <v>146</v>
      </c>
      <c r="N26" s="92">
        <v>146</v>
      </c>
      <c r="O26" s="92">
        <v>161</v>
      </c>
    </row>
    <row r="27" spans="1:15" s="27" customFormat="1" x14ac:dyDescent="0.25">
      <c r="A27" s="181" t="s">
        <v>229</v>
      </c>
      <c r="B27" s="182"/>
      <c r="C27" s="182"/>
      <c r="D27" s="182"/>
      <c r="E27" s="182"/>
      <c r="F27" s="182"/>
      <c r="G27" s="183"/>
      <c r="H27" s="44"/>
      <c r="I27" s="31"/>
      <c r="J27" s="93">
        <v>187</v>
      </c>
      <c r="K27" s="93">
        <v>262</v>
      </c>
      <c r="L27" s="93">
        <v>262</v>
      </c>
      <c r="M27" s="93">
        <v>262</v>
      </c>
      <c r="N27" s="93">
        <v>272</v>
      </c>
      <c r="O27" s="93">
        <v>241</v>
      </c>
    </row>
    <row r="28" spans="1:15" s="27" customFormat="1" x14ac:dyDescent="0.25">
      <c r="A28" s="186" t="s">
        <v>190</v>
      </c>
      <c r="B28" s="186" t="s">
        <v>334</v>
      </c>
      <c r="C28" s="37"/>
      <c r="D28" s="20"/>
      <c r="E28" s="20"/>
      <c r="F28" s="20"/>
      <c r="G28" s="20"/>
      <c r="H28" s="29" t="s">
        <v>9</v>
      </c>
      <c r="I28" s="31" t="s">
        <v>92</v>
      </c>
      <c r="J28" s="89">
        <v>69600</v>
      </c>
      <c r="K28" s="89">
        <f>K29+K30+K31</f>
        <v>68700</v>
      </c>
      <c r="L28" s="89">
        <f t="shared" ref="L28:O28" si="5">L29+L30+L31</f>
        <v>68700</v>
      </c>
      <c r="M28" s="89">
        <f t="shared" si="5"/>
        <v>68700</v>
      </c>
      <c r="N28" s="89">
        <f t="shared" si="5"/>
        <v>68700</v>
      </c>
      <c r="O28" s="89">
        <f t="shared" si="5"/>
        <v>72000</v>
      </c>
    </row>
    <row r="29" spans="1:15" s="27" customFormat="1" ht="25.5" x14ac:dyDescent="0.25">
      <c r="A29" s="187"/>
      <c r="B29" s="187"/>
      <c r="C29" s="37"/>
      <c r="D29" s="30"/>
      <c r="E29" s="30"/>
      <c r="F29" s="30" t="s">
        <v>176</v>
      </c>
      <c r="G29" s="30"/>
      <c r="H29" s="29" t="s">
        <v>10</v>
      </c>
      <c r="I29" s="31" t="s">
        <v>92</v>
      </c>
      <c r="J29" s="89">
        <v>0</v>
      </c>
      <c r="K29" s="89">
        <v>0</v>
      </c>
      <c r="L29" s="89">
        <v>0</v>
      </c>
      <c r="M29" s="89">
        <v>0</v>
      </c>
      <c r="N29" s="89">
        <v>0</v>
      </c>
      <c r="O29" s="89">
        <v>0</v>
      </c>
    </row>
    <row r="30" spans="1:15" s="27" customFormat="1" ht="38.25" x14ac:dyDescent="0.25">
      <c r="A30" s="187"/>
      <c r="B30" s="187"/>
      <c r="C30" s="37"/>
      <c r="D30" s="20"/>
      <c r="E30" s="20"/>
      <c r="F30" s="20"/>
      <c r="G30" s="20"/>
      <c r="H30" s="29" t="s">
        <v>11</v>
      </c>
      <c r="I30" s="31" t="s">
        <v>92</v>
      </c>
      <c r="J30" s="89">
        <v>0</v>
      </c>
      <c r="K30" s="89">
        <v>0</v>
      </c>
      <c r="L30" s="89">
        <v>0</v>
      </c>
      <c r="M30" s="89">
        <v>0</v>
      </c>
      <c r="N30" s="89">
        <v>0</v>
      </c>
      <c r="O30" s="89">
        <v>0</v>
      </c>
    </row>
    <row r="31" spans="1:15" s="27" customFormat="1" ht="25.5" x14ac:dyDescent="0.25">
      <c r="A31" s="188"/>
      <c r="B31" s="188"/>
      <c r="C31" s="37"/>
      <c r="D31" s="20"/>
      <c r="E31" s="20"/>
      <c r="F31" s="20"/>
      <c r="G31" s="20"/>
      <c r="H31" s="29" t="s">
        <v>12</v>
      </c>
      <c r="I31" s="31" t="s">
        <v>92</v>
      </c>
      <c r="J31" s="89">
        <v>69600</v>
      </c>
      <c r="K31" s="89">
        <v>68700</v>
      </c>
      <c r="L31" s="89">
        <v>68700</v>
      </c>
      <c r="M31" s="89">
        <v>68700</v>
      </c>
      <c r="N31" s="89">
        <v>68700</v>
      </c>
      <c r="O31" s="89">
        <v>72000</v>
      </c>
    </row>
    <row r="32" spans="1:15" s="27" customFormat="1" x14ac:dyDescent="0.25">
      <c r="A32" s="186" t="s">
        <v>101</v>
      </c>
      <c r="B32" s="186" t="s">
        <v>231</v>
      </c>
      <c r="C32" s="48"/>
      <c r="D32" s="20"/>
      <c r="E32" s="20"/>
      <c r="F32" s="20"/>
      <c r="G32" s="20"/>
      <c r="H32" s="44" t="s">
        <v>9</v>
      </c>
      <c r="I32" s="31" t="s">
        <v>92</v>
      </c>
      <c r="J32" s="89">
        <f>J33+J34+J35</f>
        <v>29279</v>
      </c>
      <c r="K32" s="89">
        <f t="shared" ref="K32:O32" si="6">K33+K34+K35</f>
        <v>0</v>
      </c>
      <c r="L32" s="89">
        <f t="shared" si="6"/>
        <v>0</v>
      </c>
      <c r="M32" s="89">
        <f t="shared" si="6"/>
        <v>0</v>
      </c>
      <c r="N32" s="89">
        <f t="shared" si="6"/>
        <v>0</v>
      </c>
      <c r="O32" s="89">
        <f t="shared" si="6"/>
        <v>0</v>
      </c>
    </row>
    <row r="33" spans="1:15" s="27" customFormat="1" ht="25.5" x14ac:dyDescent="0.25">
      <c r="A33" s="187"/>
      <c r="B33" s="187"/>
      <c r="C33" s="48"/>
      <c r="D33" s="20"/>
      <c r="E33" s="20"/>
      <c r="F33" s="20"/>
      <c r="G33" s="20"/>
      <c r="H33" s="44" t="s">
        <v>10</v>
      </c>
      <c r="I33" s="31" t="s">
        <v>92</v>
      </c>
      <c r="J33" s="89">
        <v>0</v>
      </c>
      <c r="K33" s="89">
        <v>0</v>
      </c>
      <c r="L33" s="89">
        <v>0</v>
      </c>
      <c r="M33" s="89">
        <v>0</v>
      </c>
      <c r="N33" s="89">
        <v>0</v>
      </c>
      <c r="O33" s="89">
        <v>0</v>
      </c>
    </row>
    <row r="34" spans="1:15" s="27" customFormat="1" ht="38.25" x14ac:dyDescent="0.25">
      <c r="A34" s="187"/>
      <c r="B34" s="187"/>
      <c r="C34" s="48"/>
      <c r="D34" s="20"/>
      <c r="E34" s="20"/>
      <c r="F34" s="20"/>
      <c r="G34" s="20"/>
      <c r="H34" s="44" t="s">
        <v>11</v>
      </c>
      <c r="I34" s="31" t="s">
        <v>92</v>
      </c>
      <c r="J34" s="89">
        <v>0</v>
      </c>
      <c r="K34" s="89">
        <v>0</v>
      </c>
      <c r="L34" s="89">
        <v>0</v>
      </c>
      <c r="M34" s="89">
        <v>0</v>
      </c>
      <c r="N34" s="89">
        <v>0</v>
      </c>
      <c r="O34" s="89">
        <v>0</v>
      </c>
    </row>
    <row r="35" spans="1:15" s="27" customFormat="1" ht="25.5" x14ac:dyDescent="0.25">
      <c r="A35" s="188"/>
      <c r="B35" s="188"/>
      <c r="C35" s="48"/>
      <c r="D35" s="20"/>
      <c r="E35" s="20"/>
      <c r="F35" s="20"/>
      <c r="G35" s="20"/>
      <c r="H35" s="44" t="s">
        <v>12</v>
      </c>
      <c r="I35" s="31" t="s">
        <v>92</v>
      </c>
      <c r="J35" s="89">
        <v>29279</v>
      </c>
      <c r="K35" s="89">
        <v>0</v>
      </c>
      <c r="L35" s="89">
        <v>0</v>
      </c>
      <c r="M35" s="89">
        <v>0</v>
      </c>
      <c r="N35" s="89">
        <v>0</v>
      </c>
      <c r="O35" s="89">
        <v>0</v>
      </c>
    </row>
    <row r="36" spans="1:15" s="27" customFormat="1" x14ac:dyDescent="0.25">
      <c r="A36" s="181" t="s">
        <v>232</v>
      </c>
      <c r="B36" s="182"/>
      <c r="C36" s="182"/>
      <c r="D36" s="182"/>
      <c r="E36" s="182"/>
      <c r="F36" s="182"/>
      <c r="G36" s="183"/>
      <c r="H36" s="44"/>
      <c r="I36" s="31"/>
      <c r="J36" s="92">
        <v>100</v>
      </c>
      <c r="K36" s="92" t="s">
        <v>17</v>
      </c>
      <c r="L36" s="92" t="s">
        <v>17</v>
      </c>
      <c r="M36" s="92" t="s">
        <v>17</v>
      </c>
      <c r="N36" s="92" t="s">
        <v>17</v>
      </c>
      <c r="O36" s="92" t="s">
        <v>17</v>
      </c>
    </row>
    <row r="37" spans="1:15" s="27" customFormat="1" x14ac:dyDescent="0.25">
      <c r="A37" s="181" t="s">
        <v>233</v>
      </c>
      <c r="B37" s="182"/>
      <c r="C37" s="182"/>
      <c r="D37" s="182"/>
      <c r="E37" s="182"/>
      <c r="F37" s="182"/>
      <c r="G37" s="183"/>
      <c r="H37" s="44"/>
      <c r="I37" s="31"/>
      <c r="J37" s="92">
        <v>356.4</v>
      </c>
      <c r="K37" s="92" t="s">
        <v>17</v>
      </c>
      <c r="L37" s="92" t="s">
        <v>17</v>
      </c>
      <c r="M37" s="92" t="s">
        <v>17</v>
      </c>
      <c r="N37" s="92" t="s">
        <v>17</v>
      </c>
      <c r="O37" s="98" t="s">
        <v>17</v>
      </c>
    </row>
    <row r="38" spans="1:15" s="27" customFormat="1" x14ac:dyDescent="0.25">
      <c r="A38" s="181" t="s">
        <v>234</v>
      </c>
      <c r="B38" s="182"/>
      <c r="C38" s="182"/>
      <c r="D38" s="182"/>
      <c r="E38" s="182"/>
      <c r="F38" s="182"/>
      <c r="G38" s="183"/>
      <c r="H38" s="44"/>
      <c r="I38" s="31"/>
      <c r="J38" s="92">
        <v>93</v>
      </c>
      <c r="K38" s="92" t="s">
        <v>17</v>
      </c>
      <c r="L38" s="92" t="s">
        <v>17</v>
      </c>
      <c r="M38" s="92" t="s">
        <v>17</v>
      </c>
      <c r="N38" s="92" t="s">
        <v>17</v>
      </c>
      <c r="O38" s="98" t="s">
        <v>17</v>
      </c>
    </row>
    <row r="39" spans="1:15" s="27" customFormat="1" x14ac:dyDescent="0.25">
      <c r="A39" s="176" t="s">
        <v>51</v>
      </c>
      <c r="B39" s="186" t="s">
        <v>235</v>
      </c>
      <c r="C39" s="48"/>
      <c r="D39" s="20"/>
      <c r="E39" s="20"/>
      <c r="F39" s="20"/>
      <c r="G39" s="20"/>
      <c r="H39" s="44" t="s">
        <v>9</v>
      </c>
      <c r="I39" s="31" t="s">
        <v>92</v>
      </c>
      <c r="J39" s="89">
        <f>J40+J41+J42</f>
        <v>19279</v>
      </c>
      <c r="K39" s="89">
        <f t="shared" ref="K39:O39" si="7">K40+K41+K42</f>
        <v>0</v>
      </c>
      <c r="L39" s="89">
        <f t="shared" si="7"/>
        <v>0</v>
      </c>
      <c r="M39" s="89">
        <f t="shared" si="7"/>
        <v>0</v>
      </c>
      <c r="N39" s="89">
        <f t="shared" si="7"/>
        <v>0</v>
      </c>
      <c r="O39" s="89">
        <f t="shared" si="7"/>
        <v>0</v>
      </c>
    </row>
    <row r="40" spans="1:15" s="27" customFormat="1" ht="25.5" x14ac:dyDescent="0.25">
      <c r="A40" s="177"/>
      <c r="B40" s="187"/>
      <c r="C40" s="48"/>
      <c r="D40" s="20"/>
      <c r="E40" s="20"/>
      <c r="F40" s="20"/>
      <c r="G40" s="20"/>
      <c r="H40" s="44" t="s">
        <v>10</v>
      </c>
      <c r="I40" s="31" t="s">
        <v>92</v>
      </c>
      <c r="J40" s="89">
        <v>0</v>
      </c>
      <c r="K40" s="89">
        <v>0</v>
      </c>
      <c r="L40" s="89">
        <v>0</v>
      </c>
      <c r="M40" s="89">
        <v>0</v>
      </c>
      <c r="N40" s="89">
        <v>0</v>
      </c>
      <c r="O40" s="89">
        <v>0</v>
      </c>
    </row>
    <row r="41" spans="1:15" s="27" customFormat="1" ht="38.25" x14ac:dyDescent="0.25">
      <c r="A41" s="177"/>
      <c r="B41" s="187"/>
      <c r="C41" s="48"/>
      <c r="D41" s="20"/>
      <c r="E41" s="20"/>
      <c r="F41" s="20"/>
      <c r="G41" s="20"/>
      <c r="H41" s="44" t="s">
        <v>11</v>
      </c>
      <c r="I41" s="31" t="s">
        <v>92</v>
      </c>
      <c r="J41" s="89">
        <v>0</v>
      </c>
      <c r="K41" s="89">
        <v>0</v>
      </c>
      <c r="L41" s="89">
        <v>0</v>
      </c>
      <c r="M41" s="89">
        <v>0</v>
      </c>
      <c r="N41" s="89">
        <v>0</v>
      </c>
      <c r="O41" s="89">
        <v>0</v>
      </c>
    </row>
    <row r="42" spans="1:15" s="27" customFormat="1" ht="25.5" x14ac:dyDescent="0.25">
      <c r="A42" s="191"/>
      <c r="B42" s="188"/>
      <c r="C42" s="48"/>
      <c r="D42" s="20"/>
      <c r="E42" s="20"/>
      <c r="F42" s="20"/>
      <c r="G42" s="20"/>
      <c r="H42" s="44" t="s">
        <v>12</v>
      </c>
      <c r="I42" s="31" t="s">
        <v>92</v>
      </c>
      <c r="J42" s="89">
        <v>19279</v>
      </c>
      <c r="K42" s="89">
        <v>0</v>
      </c>
      <c r="L42" s="89">
        <v>0</v>
      </c>
      <c r="M42" s="89">
        <v>0</v>
      </c>
      <c r="N42" s="89">
        <v>0</v>
      </c>
      <c r="O42" s="89">
        <v>0</v>
      </c>
    </row>
    <row r="43" spans="1:15" s="27" customFormat="1" x14ac:dyDescent="0.25">
      <c r="A43" s="186" t="s">
        <v>95</v>
      </c>
      <c r="B43" s="186" t="s">
        <v>236</v>
      </c>
      <c r="C43" s="48"/>
      <c r="D43" s="20"/>
      <c r="E43" s="20"/>
      <c r="F43" s="20"/>
      <c r="G43" s="20"/>
      <c r="H43" s="44" t="s">
        <v>9</v>
      </c>
      <c r="I43" s="31" t="s">
        <v>92</v>
      </c>
      <c r="J43" s="89">
        <v>0</v>
      </c>
      <c r="K43" s="89">
        <v>0</v>
      </c>
      <c r="L43" s="89">
        <v>0</v>
      </c>
      <c r="M43" s="89">
        <v>0</v>
      </c>
      <c r="N43" s="89">
        <v>0</v>
      </c>
      <c r="O43" s="89">
        <v>0</v>
      </c>
    </row>
    <row r="44" spans="1:15" s="27" customFormat="1" ht="25.5" x14ac:dyDescent="0.25">
      <c r="A44" s="187"/>
      <c r="B44" s="187"/>
      <c r="C44" s="48"/>
      <c r="D44" s="20"/>
      <c r="E44" s="20"/>
      <c r="F44" s="20"/>
      <c r="G44" s="20"/>
      <c r="H44" s="44" t="s">
        <v>10</v>
      </c>
      <c r="I44" s="31" t="s">
        <v>92</v>
      </c>
      <c r="J44" s="89">
        <v>0</v>
      </c>
      <c r="K44" s="89">
        <v>0</v>
      </c>
      <c r="L44" s="89">
        <v>0</v>
      </c>
      <c r="M44" s="89">
        <v>0</v>
      </c>
      <c r="N44" s="89">
        <v>0</v>
      </c>
      <c r="O44" s="89">
        <v>0</v>
      </c>
    </row>
    <row r="45" spans="1:15" s="27" customFormat="1" ht="38.25" x14ac:dyDescent="0.25">
      <c r="A45" s="187"/>
      <c r="B45" s="187"/>
      <c r="C45" s="48"/>
      <c r="D45" s="20"/>
      <c r="E45" s="20"/>
      <c r="F45" s="20"/>
      <c r="G45" s="20"/>
      <c r="H45" s="44" t="s">
        <v>11</v>
      </c>
      <c r="I45" s="31" t="s">
        <v>92</v>
      </c>
      <c r="J45" s="89">
        <v>0</v>
      </c>
      <c r="K45" s="89">
        <v>0</v>
      </c>
      <c r="L45" s="89">
        <v>0</v>
      </c>
      <c r="M45" s="89">
        <v>0</v>
      </c>
      <c r="N45" s="89">
        <v>0</v>
      </c>
      <c r="O45" s="89">
        <v>0</v>
      </c>
    </row>
    <row r="46" spans="1:15" s="27" customFormat="1" ht="25.5" x14ac:dyDescent="0.25">
      <c r="A46" s="188"/>
      <c r="B46" s="188"/>
      <c r="C46" s="48"/>
      <c r="D46" s="20"/>
      <c r="E46" s="20"/>
      <c r="F46" s="20"/>
      <c r="G46" s="20"/>
      <c r="H46" s="44" t="s">
        <v>12</v>
      </c>
      <c r="I46" s="31" t="s">
        <v>92</v>
      </c>
      <c r="J46" s="89">
        <v>0</v>
      </c>
      <c r="K46" s="89">
        <v>0</v>
      </c>
      <c r="L46" s="89">
        <v>0</v>
      </c>
      <c r="M46" s="89">
        <v>0</v>
      </c>
      <c r="N46" s="89">
        <v>0</v>
      </c>
      <c r="O46" s="89">
        <v>0</v>
      </c>
    </row>
    <row r="47" spans="1:15" s="27" customFormat="1" x14ac:dyDescent="0.25">
      <c r="A47" s="186" t="s">
        <v>96</v>
      </c>
      <c r="B47" s="186" t="s">
        <v>237</v>
      </c>
      <c r="C47" s="48"/>
      <c r="D47" s="20"/>
      <c r="E47" s="20"/>
      <c r="F47" s="20"/>
      <c r="G47" s="20"/>
      <c r="H47" s="44" t="s">
        <v>9</v>
      </c>
      <c r="I47" s="31" t="s">
        <v>92</v>
      </c>
      <c r="J47" s="89">
        <v>10000</v>
      </c>
      <c r="K47" s="89">
        <f>K48+K49+K50</f>
        <v>0</v>
      </c>
      <c r="L47" s="89">
        <f t="shared" ref="L47:O47" si="8">L48+L49+L50</f>
        <v>0</v>
      </c>
      <c r="M47" s="89">
        <f t="shared" si="8"/>
        <v>0</v>
      </c>
      <c r="N47" s="89">
        <f t="shared" si="8"/>
        <v>0</v>
      </c>
      <c r="O47" s="89">
        <f t="shared" si="8"/>
        <v>0</v>
      </c>
    </row>
    <row r="48" spans="1:15" s="27" customFormat="1" ht="25.5" x14ac:dyDescent="0.25">
      <c r="A48" s="187"/>
      <c r="B48" s="187"/>
      <c r="C48" s="48"/>
      <c r="D48" s="20"/>
      <c r="E48" s="20"/>
      <c r="F48" s="20"/>
      <c r="G48" s="20"/>
      <c r="H48" s="44" t="s">
        <v>10</v>
      </c>
      <c r="I48" s="31" t="s">
        <v>92</v>
      </c>
      <c r="J48" s="89">
        <v>0</v>
      </c>
      <c r="K48" s="89">
        <v>0</v>
      </c>
      <c r="L48" s="89">
        <v>0</v>
      </c>
      <c r="M48" s="89">
        <v>0</v>
      </c>
      <c r="N48" s="89">
        <v>0</v>
      </c>
      <c r="O48" s="89">
        <v>0</v>
      </c>
    </row>
    <row r="49" spans="1:15" s="27" customFormat="1" ht="38.25" x14ac:dyDescent="0.25">
      <c r="A49" s="187"/>
      <c r="B49" s="187"/>
      <c r="C49" s="48"/>
      <c r="D49" s="20"/>
      <c r="E49" s="20"/>
      <c r="F49" s="20"/>
      <c r="G49" s="20"/>
      <c r="H49" s="44" t="s">
        <v>11</v>
      </c>
      <c r="I49" s="31" t="s">
        <v>92</v>
      </c>
      <c r="J49" s="89">
        <v>0</v>
      </c>
      <c r="K49" s="89">
        <v>0</v>
      </c>
      <c r="L49" s="89">
        <v>0</v>
      </c>
      <c r="M49" s="89">
        <v>0</v>
      </c>
      <c r="N49" s="89">
        <v>0</v>
      </c>
      <c r="O49" s="89">
        <v>0</v>
      </c>
    </row>
    <row r="50" spans="1:15" s="27" customFormat="1" ht="25.5" x14ac:dyDescent="0.25">
      <c r="A50" s="188"/>
      <c r="B50" s="188"/>
      <c r="C50" s="48"/>
      <c r="D50" s="20"/>
      <c r="E50" s="20"/>
      <c r="F50" s="20"/>
      <c r="G50" s="20"/>
      <c r="H50" s="44" t="s">
        <v>12</v>
      </c>
      <c r="I50" s="31" t="s">
        <v>92</v>
      </c>
      <c r="J50" s="89">
        <v>10000</v>
      </c>
      <c r="K50" s="89">
        <v>0</v>
      </c>
      <c r="L50" s="89">
        <v>0</v>
      </c>
      <c r="M50" s="89">
        <v>0</v>
      </c>
      <c r="N50" s="89">
        <v>0</v>
      </c>
      <c r="O50" s="89">
        <v>0</v>
      </c>
    </row>
    <row r="51" spans="1:15" s="27" customFormat="1" x14ac:dyDescent="0.25">
      <c r="A51" s="186" t="s">
        <v>97</v>
      </c>
      <c r="B51" s="186" t="s">
        <v>238</v>
      </c>
      <c r="C51" s="48"/>
      <c r="D51" s="20"/>
      <c r="E51" s="20"/>
      <c r="F51" s="20"/>
      <c r="G51" s="20"/>
      <c r="H51" s="44" t="s">
        <v>9</v>
      </c>
      <c r="I51" s="31" t="s">
        <v>92</v>
      </c>
      <c r="J51" s="89">
        <v>0</v>
      </c>
      <c r="K51" s="89">
        <v>0</v>
      </c>
      <c r="L51" s="89">
        <v>0</v>
      </c>
      <c r="M51" s="89">
        <v>0</v>
      </c>
      <c r="N51" s="89">
        <v>0</v>
      </c>
      <c r="O51" s="89">
        <v>0</v>
      </c>
    </row>
    <row r="52" spans="1:15" s="27" customFormat="1" ht="25.5" x14ac:dyDescent="0.25">
      <c r="A52" s="187"/>
      <c r="B52" s="187"/>
      <c r="C52" s="48"/>
      <c r="D52" s="20"/>
      <c r="E52" s="20"/>
      <c r="F52" s="20"/>
      <c r="G52" s="20"/>
      <c r="H52" s="44" t="s">
        <v>10</v>
      </c>
      <c r="I52" s="31" t="s">
        <v>92</v>
      </c>
      <c r="J52" s="89">
        <v>0</v>
      </c>
      <c r="K52" s="89">
        <v>0</v>
      </c>
      <c r="L52" s="89">
        <v>0</v>
      </c>
      <c r="M52" s="89">
        <v>0</v>
      </c>
      <c r="N52" s="89">
        <v>0</v>
      </c>
      <c r="O52" s="89">
        <v>0</v>
      </c>
    </row>
    <row r="53" spans="1:15" s="27" customFormat="1" ht="38.25" x14ac:dyDescent="0.25">
      <c r="A53" s="187"/>
      <c r="B53" s="187"/>
      <c r="C53" s="48"/>
      <c r="D53" s="20"/>
      <c r="E53" s="20"/>
      <c r="F53" s="20"/>
      <c r="G53" s="20"/>
      <c r="H53" s="44" t="s">
        <v>11</v>
      </c>
      <c r="I53" s="31" t="s">
        <v>92</v>
      </c>
      <c r="J53" s="89">
        <v>0</v>
      </c>
      <c r="K53" s="89">
        <v>0</v>
      </c>
      <c r="L53" s="89">
        <v>0</v>
      </c>
      <c r="M53" s="89">
        <v>0</v>
      </c>
      <c r="N53" s="89">
        <v>0</v>
      </c>
      <c r="O53" s="89">
        <v>0</v>
      </c>
    </row>
    <row r="54" spans="1:15" s="27" customFormat="1" ht="25.5" x14ac:dyDescent="0.25">
      <c r="A54" s="188"/>
      <c r="B54" s="188"/>
      <c r="C54" s="48"/>
      <c r="D54" s="20"/>
      <c r="E54" s="20"/>
      <c r="F54" s="20"/>
      <c r="G54" s="20"/>
      <c r="H54" s="44" t="s">
        <v>12</v>
      </c>
      <c r="I54" s="31" t="s">
        <v>92</v>
      </c>
      <c r="J54" s="89">
        <v>0</v>
      </c>
      <c r="K54" s="89">
        <v>0</v>
      </c>
      <c r="L54" s="89">
        <v>0</v>
      </c>
      <c r="M54" s="89">
        <v>0</v>
      </c>
      <c r="N54" s="89">
        <v>0</v>
      </c>
      <c r="O54" s="89">
        <v>0</v>
      </c>
    </row>
    <row r="55" spans="1:15" s="27" customFormat="1" x14ac:dyDescent="0.25">
      <c r="A55" s="186" t="s">
        <v>239</v>
      </c>
      <c r="B55" s="186" t="s">
        <v>240</v>
      </c>
      <c r="C55" s="48"/>
      <c r="D55" s="20"/>
      <c r="E55" s="20"/>
      <c r="F55" s="20"/>
      <c r="G55" s="20"/>
      <c r="H55" s="44" t="s">
        <v>9</v>
      </c>
      <c r="I55" s="31" t="s">
        <v>92</v>
      </c>
      <c r="J55" s="89">
        <v>0</v>
      </c>
      <c r="K55" s="89">
        <v>0</v>
      </c>
      <c r="L55" s="89">
        <v>0</v>
      </c>
      <c r="M55" s="89">
        <v>0</v>
      </c>
      <c r="N55" s="89">
        <v>0</v>
      </c>
      <c r="O55" s="89">
        <v>0</v>
      </c>
    </row>
    <row r="56" spans="1:15" s="27" customFormat="1" ht="25.5" x14ac:dyDescent="0.25">
      <c r="A56" s="187"/>
      <c r="B56" s="187"/>
      <c r="C56" s="48"/>
      <c r="D56" s="20"/>
      <c r="E56" s="20"/>
      <c r="F56" s="20"/>
      <c r="G56" s="20"/>
      <c r="H56" s="44" t="s">
        <v>10</v>
      </c>
      <c r="I56" s="31" t="s">
        <v>92</v>
      </c>
      <c r="J56" s="89">
        <v>0</v>
      </c>
      <c r="K56" s="89">
        <v>0</v>
      </c>
      <c r="L56" s="89">
        <v>0</v>
      </c>
      <c r="M56" s="89">
        <v>0</v>
      </c>
      <c r="N56" s="89">
        <v>0</v>
      </c>
      <c r="O56" s="89">
        <v>0</v>
      </c>
    </row>
    <row r="57" spans="1:15" s="27" customFormat="1" ht="38.25" x14ac:dyDescent="0.25">
      <c r="A57" s="187"/>
      <c r="B57" s="187"/>
      <c r="C57" s="48"/>
      <c r="D57" s="20"/>
      <c r="E57" s="20"/>
      <c r="F57" s="20"/>
      <c r="G57" s="20"/>
      <c r="H57" s="44" t="s">
        <v>11</v>
      </c>
      <c r="I57" s="31" t="s">
        <v>92</v>
      </c>
      <c r="J57" s="89">
        <v>0</v>
      </c>
      <c r="K57" s="89">
        <v>0</v>
      </c>
      <c r="L57" s="89">
        <v>0</v>
      </c>
      <c r="M57" s="89">
        <v>0</v>
      </c>
      <c r="N57" s="89">
        <v>0</v>
      </c>
      <c r="O57" s="89">
        <v>0</v>
      </c>
    </row>
    <row r="58" spans="1:15" s="27" customFormat="1" ht="25.5" x14ac:dyDescent="0.25">
      <c r="A58" s="188"/>
      <c r="B58" s="188"/>
      <c r="C58" s="48"/>
      <c r="D58" s="20"/>
      <c r="E58" s="20"/>
      <c r="F58" s="20"/>
      <c r="G58" s="20"/>
      <c r="H58" s="44" t="s">
        <v>12</v>
      </c>
      <c r="I58" s="31" t="s">
        <v>92</v>
      </c>
      <c r="J58" s="89">
        <v>0</v>
      </c>
      <c r="K58" s="89">
        <v>0</v>
      </c>
      <c r="L58" s="89">
        <v>0</v>
      </c>
      <c r="M58" s="89">
        <v>0</v>
      </c>
      <c r="N58" s="89">
        <v>0</v>
      </c>
      <c r="O58" s="89">
        <v>0</v>
      </c>
    </row>
    <row r="59" spans="1:15" s="27" customFormat="1" x14ac:dyDescent="0.25">
      <c r="A59" s="186" t="s">
        <v>241</v>
      </c>
      <c r="B59" s="186" t="s">
        <v>242</v>
      </c>
      <c r="C59" s="48"/>
      <c r="D59" s="20"/>
      <c r="E59" s="20"/>
      <c r="F59" s="20"/>
      <c r="G59" s="20"/>
      <c r="H59" s="44" t="s">
        <v>9</v>
      </c>
      <c r="I59" s="31" t="s">
        <v>92</v>
      </c>
      <c r="J59" s="89">
        <v>0</v>
      </c>
      <c r="K59" s="89">
        <v>0</v>
      </c>
      <c r="L59" s="89">
        <v>0</v>
      </c>
      <c r="M59" s="89">
        <v>0</v>
      </c>
      <c r="N59" s="89">
        <v>0</v>
      </c>
      <c r="O59" s="89">
        <v>0</v>
      </c>
    </row>
    <row r="60" spans="1:15" s="27" customFormat="1" ht="25.5" x14ac:dyDescent="0.25">
      <c r="A60" s="187"/>
      <c r="B60" s="187"/>
      <c r="C60" s="48"/>
      <c r="D60" s="20"/>
      <c r="E60" s="20"/>
      <c r="F60" s="20"/>
      <c r="G60" s="20"/>
      <c r="H60" s="44" t="s">
        <v>10</v>
      </c>
      <c r="I60" s="31" t="s">
        <v>92</v>
      </c>
      <c r="J60" s="89">
        <v>0</v>
      </c>
      <c r="K60" s="89">
        <v>0</v>
      </c>
      <c r="L60" s="89">
        <v>0</v>
      </c>
      <c r="M60" s="89">
        <v>0</v>
      </c>
      <c r="N60" s="89">
        <v>0</v>
      </c>
      <c r="O60" s="89">
        <v>0</v>
      </c>
    </row>
    <row r="61" spans="1:15" s="27" customFormat="1" ht="38.25" x14ac:dyDescent="0.25">
      <c r="A61" s="187"/>
      <c r="B61" s="187"/>
      <c r="C61" s="48"/>
      <c r="D61" s="20"/>
      <c r="E61" s="20"/>
      <c r="F61" s="20"/>
      <c r="G61" s="20"/>
      <c r="H61" s="44" t="s">
        <v>11</v>
      </c>
      <c r="I61" s="31" t="s">
        <v>92</v>
      </c>
      <c r="J61" s="89">
        <v>0</v>
      </c>
      <c r="K61" s="89">
        <v>0</v>
      </c>
      <c r="L61" s="89">
        <v>0</v>
      </c>
      <c r="M61" s="89">
        <v>0</v>
      </c>
      <c r="N61" s="89">
        <v>0</v>
      </c>
      <c r="O61" s="89">
        <v>0</v>
      </c>
    </row>
    <row r="62" spans="1:15" s="27" customFormat="1" ht="25.5" x14ac:dyDescent="0.25">
      <c r="A62" s="188"/>
      <c r="B62" s="188"/>
      <c r="C62" s="48"/>
      <c r="D62" s="20"/>
      <c r="E62" s="20"/>
      <c r="F62" s="20"/>
      <c r="G62" s="20"/>
      <c r="H62" s="44" t="s">
        <v>12</v>
      </c>
      <c r="I62" s="31" t="s">
        <v>92</v>
      </c>
      <c r="J62" s="89">
        <v>0</v>
      </c>
      <c r="K62" s="89">
        <v>0</v>
      </c>
      <c r="L62" s="89">
        <v>0</v>
      </c>
      <c r="M62" s="89">
        <v>0</v>
      </c>
      <c r="N62" s="89">
        <v>0</v>
      </c>
      <c r="O62" s="89">
        <v>0</v>
      </c>
    </row>
    <row r="63" spans="1:15" s="27" customFormat="1" x14ac:dyDescent="0.25">
      <c r="A63" s="186" t="s">
        <v>243</v>
      </c>
      <c r="B63" s="186" t="s">
        <v>244</v>
      </c>
      <c r="C63" s="48"/>
      <c r="D63" s="20"/>
      <c r="E63" s="20"/>
      <c r="F63" s="20"/>
      <c r="G63" s="20"/>
      <c r="H63" s="44" t="s">
        <v>9</v>
      </c>
      <c r="I63" s="31" t="s">
        <v>92</v>
      </c>
      <c r="J63" s="89">
        <v>0</v>
      </c>
      <c r="K63" s="89">
        <v>0</v>
      </c>
      <c r="L63" s="89">
        <v>0</v>
      </c>
      <c r="M63" s="89">
        <v>0</v>
      </c>
      <c r="N63" s="89">
        <v>0</v>
      </c>
      <c r="O63" s="89">
        <v>0</v>
      </c>
    </row>
    <row r="64" spans="1:15" s="27" customFormat="1" ht="25.5" x14ac:dyDescent="0.25">
      <c r="A64" s="187"/>
      <c r="B64" s="187"/>
      <c r="C64" s="48"/>
      <c r="D64" s="20"/>
      <c r="E64" s="20"/>
      <c r="F64" s="20"/>
      <c r="G64" s="20"/>
      <c r="H64" s="44" t="s">
        <v>10</v>
      </c>
      <c r="I64" s="31" t="s">
        <v>92</v>
      </c>
      <c r="J64" s="89">
        <v>0</v>
      </c>
      <c r="K64" s="89">
        <v>0</v>
      </c>
      <c r="L64" s="89">
        <v>0</v>
      </c>
      <c r="M64" s="89">
        <v>0</v>
      </c>
      <c r="N64" s="89">
        <v>0</v>
      </c>
      <c r="O64" s="89">
        <v>0</v>
      </c>
    </row>
    <row r="65" spans="1:15" s="27" customFormat="1" ht="38.25" x14ac:dyDescent="0.25">
      <c r="A65" s="187"/>
      <c r="B65" s="187"/>
      <c r="C65" s="48"/>
      <c r="D65" s="20"/>
      <c r="E65" s="20"/>
      <c r="F65" s="20"/>
      <c r="G65" s="20"/>
      <c r="H65" s="44" t="s">
        <v>11</v>
      </c>
      <c r="I65" s="31" t="s">
        <v>92</v>
      </c>
      <c r="J65" s="89">
        <v>0</v>
      </c>
      <c r="K65" s="89">
        <v>0</v>
      </c>
      <c r="L65" s="89">
        <v>0</v>
      </c>
      <c r="M65" s="89">
        <v>0</v>
      </c>
      <c r="N65" s="89">
        <v>0</v>
      </c>
      <c r="O65" s="89">
        <v>0</v>
      </c>
    </row>
    <row r="66" spans="1:15" s="27" customFormat="1" ht="25.5" x14ac:dyDescent="0.25">
      <c r="A66" s="188"/>
      <c r="B66" s="188"/>
      <c r="C66" s="48"/>
      <c r="D66" s="20"/>
      <c r="E66" s="20"/>
      <c r="F66" s="20"/>
      <c r="G66" s="20"/>
      <c r="H66" s="44" t="s">
        <v>12</v>
      </c>
      <c r="I66" s="31" t="s">
        <v>92</v>
      </c>
      <c r="J66" s="89">
        <v>0</v>
      </c>
      <c r="K66" s="89">
        <v>0</v>
      </c>
      <c r="L66" s="89">
        <v>0</v>
      </c>
      <c r="M66" s="89">
        <v>0</v>
      </c>
      <c r="N66" s="89">
        <v>0</v>
      </c>
      <c r="O66" s="89">
        <v>0</v>
      </c>
    </row>
    <row r="67" spans="1:15" s="27" customFormat="1" x14ac:dyDescent="0.25">
      <c r="A67" s="186" t="s">
        <v>245</v>
      </c>
      <c r="B67" s="186" t="s">
        <v>246</v>
      </c>
      <c r="C67" s="48"/>
      <c r="D67" s="20"/>
      <c r="E67" s="20"/>
      <c r="F67" s="20"/>
      <c r="G67" s="20"/>
      <c r="H67" s="44" t="s">
        <v>9</v>
      </c>
      <c r="I67" s="31" t="s">
        <v>92</v>
      </c>
      <c r="J67" s="89">
        <v>0</v>
      </c>
      <c r="K67" s="89">
        <v>0</v>
      </c>
      <c r="L67" s="89">
        <v>0</v>
      </c>
      <c r="M67" s="89">
        <v>0</v>
      </c>
      <c r="N67" s="89">
        <v>0</v>
      </c>
      <c r="O67" s="89">
        <v>0</v>
      </c>
    </row>
    <row r="68" spans="1:15" s="27" customFormat="1" ht="25.5" x14ac:dyDescent="0.25">
      <c r="A68" s="187"/>
      <c r="B68" s="187"/>
      <c r="C68" s="48"/>
      <c r="D68" s="20"/>
      <c r="E68" s="20"/>
      <c r="F68" s="20"/>
      <c r="G68" s="20"/>
      <c r="H68" s="44" t="s">
        <v>10</v>
      </c>
      <c r="I68" s="31" t="s">
        <v>92</v>
      </c>
      <c r="J68" s="89">
        <v>0</v>
      </c>
      <c r="K68" s="89">
        <v>0</v>
      </c>
      <c r="L68" s="89">
        <v>0</v>
      </c>
      <c r="M68" s="89">
        <v>0</v>
      </c>
      <c r="N68" s="89">
        <v>0</v>
      </c>
      <c r="O68" s="89">
        <v>0</v>
      </c>
    </row>
    <row r="69" spans="1:15" s="27" customFormat="1" ht="38.25" x14ac:dyDescent="0.25">
      <c r="A69" s="187"/>
      <c r="B69" s="187"/>
      <c r="C69" s="48"/>
      <c r="D69" s="20"/>
      <c r="E69" s="20"/>
      <c r="F69" s="20"/>
      <c r="G69" s="20"/>
      <c r="H69" s="44" t="s">
        <v>11</v>
      </c>
      <c r="I69" s="31" t="s">
        <v>92</v>
      </c>
      <c r="J69" s="89">
        <v>0</v>
      </c>
      <c r="K69" s="89">
        <v>0</v>
      </c>
      <c r="L69" s="89">
        <v>0</v>
      </c>
      <c r="M69" s="89">
        <v>0</v>
      </c>
      <c r="N69" s="89">
        <v>0</v>
      </c>
      <c r="O69" s="89">
        <v>0</v>
      </c>
    </row>
    <row r="70" spans="1:15" s="27" customFormat="1" ht="25.5" x14ac:dyDescent="0.25">
      <c r="A70" s="188"/>
      <c r="B70" s="188"/>
      <c r="C70" s="48"/>
      <c r="D70" s="20"/>
      <c r="E70" s="20"/>
      <c r="F70" s="20"/>
      <c r="G70" s="20"/>
      <c r="H70" s="44" t="s">
        <v>12</v>
      </c>
      <c r="I70" s="31" t="s">
        <v>92</v>
      </c>
      <c r="J70" s="89">
        <v>0</v>
      </c>
      <c r="K70" s="89">
        <v>0</v>
      </c>
      <c r="L70" s="89">
        <v>0</v>
      </c>
      <c r="M70" s="89">
        <v>0</v>
      </c>
      <c r="N70" s="89">
        <v>0</v>
      </c>
      <c r="O70" s="89">
        <v>0</v>
      </c>
    </row>
    <row r="71" spans="1:15" x14ac:dyDescent="0.25">
      <c r="A71" s="166" t="s">
        <v>43</v>
      </c>
      <c r="B71" s="166" t="s">
        <v>106</v>
      </c>
      <c r="C71" s="146"/>
      <c r="D71" s="20"/>
      <c r="E71" s="20"/>
      <c r="F71" s="20"/>
      <c r="G71" s="20"/>
      <c r="H71" s="11" t="s">
        <v>9</v>
      </c>
      <c r="I71" s="14" t="s">
        <v>92</v>
      </c>
      <c r="J71" s="89">
        <v>0</v>
      </c>
      <c r="K71" s="89">
        <v>0</v>
      </c>
      <c r="L71" s="89">
        <v>0</v>
      </c>
      <c r="M71" s="89">
        <v>0</v>
      </c>
      <c r="N71" s="89">
        <v>0</v>
      </c>
      <c r="O71" s="89">
        <v>0</v>
      </c>
    </row>
    <row r="72" spans="1:15" ht="25.5" x14ac:dyDescent="0.25">
      <c r="A72" s="166"/>
      <c r="B72" s="166"/>
      <c r="C72" s="147"/>
      <c r="D72" s="20"/>
      <c r="E72" s="20"/>
      <c r="F72" s="20"/>
      <c r="G72" s="20"/>
      <c r="H72" s="11" t="s">
        <v>10</v>
      </c>
      <c r="I72" s="14" t="s">
        <v>92</v>
      </c>
      <c r="J72" s="89">
        <v>0</v>
      </c>
      <c r="K72" s="89">
        <v>0</v>
      </c>
      <c r="L72" s="89">
        <v>0</v>
      </c>
      <c r="M72" s="89">
        <v>0</v>
      </c>
      <c r="N72" s="89">
        <v>0</v>
      </c>
      <c r="O72" s="89">
        <v>0</v>
      </c>
    </row>
    <row r="73" spans="1:15" ht="38.25" x14ac:dyDescent="0.25">
      <c r="A73" s="166"/>
      <c r="B73" s="166"/>
      <c r="C73" s="147"/>
      <c r="D73" s="13">
        <v>882</v>
      </c>
      <c r="E73" s="13">
        <v>405</v>
      </c>
      <c r="F73" s="43" t="s">
        <v>177</v>
      </c>
      <c r="G73" s="13">
        <v>810</v>
      </c>
      <c r="H73" s="11" t="s">
        <v>11</v>
      </c>
      <c r="I73" s="14" t="s">
        <v>92</v>
      </c>
      <c r="J73" s="89">
        <v>0</v>
      </c>
      <c r="K73" s="89">
        <v>0</v>
      </c>
      <c r="L73" s="89">
        <v>0</v>
      </c>
      <c r="M73" s="89">
        <v>0</v>
      </c>
      <c r="N73" s="89">
        <v>0</v>
      </c>
      <c r="O73" s="89">
        <v>0</v>
      </c>
    </row>
    <row r="74" spans="1:15" ht="25.5" x14ac:dyDescent="0.25">
      <c r="A74" s="166"/>
      <c r="B74" s="166"/>
      <c r="C74" s="148"/>
      <c r="D74" s="20"/>
      <c r="E74" s="20"/>
      <c r="F74" s="20"/>
      <c r="G74" s="20"/>
      <c r="H74" s="11" t="s">
        <v>12</v>
      </c>
      <c r="I74" s="14" t="s">
        <v>92</v>
      </c>
      <c r="J74" s="89">
        <v>0</v>
      </c>
      <c r="K74" s="89">
        <v>0</v>
      </c>
      <c r="L74" s="89">
        <v>0</v>
      </c>
      <c r="M74" s="89">
        <v>0</v>
      </c>
      <c r="N74" s="89">
        <v>0</v>
      </c>
      <c r="O74" s="89">
        <v>0</v>
      </c>
    </row>
    <row r="75" spans="1:15" x14ac:dyDescent="0.25">
      <c r="A75" s="174" t="s">
        <v>107</v>
      </c>
      <c r="B75" s="174"/>
      <c r="C75" s="174"/>
      <c r="D75" s="174"/>
      <c r="E75" s="174"/>
      <c r="F75" s="174"/>
      <c r="G75" s="174"/>
      <c r="H75" s="11"/>
      <c r="I75" s="14"/>
      <c r="J75" s="92">
        <v>555.4</v>
      </c>
      <c r="K75" s="92">
        <v>738.9</v>
      </c>
      <c r="L75" s="92">
        <v>738.9</v>
      </c>
      <c r="M75" s="92">
        <v>738.9</v>
      </c>
      <c r="N75" s="92">
        <v>1008.4</v>
      </c>
      <c r="O75" s="92">
        <v>752.2</v>
      </c>
    </row>
    <row r="76" spans="1:15" ht="27.75" customHeight="1" x14ac:dyDescent="0.25">
      <c r="A76" s="174" t="s">
        <v>108</v>
      </c>
      <c r="B76" s="174"/>
      <c r="C76" s="174"/>
      <c r="D76" s="174"/>
      <c r="E76" s="174"/>
      <c r="F76" s="174"/>
      <c r="G76" s="174"/>
      <c r="H76" s="11"/>
      <c r="I76" s="14"/>
      <c r="J76" s="92">
        <v>110.3</v>
      </c>
      <c r="K76" s="92">
        <v>185</v>
      </c>
      <c r="L76" s="92">
        <v>185</v>
      </c>
      <c r="M76" s="92">
        <v>122.5</v>
      </c>
      <c r="N76" s="92">
        <v>122.6</v>
      </c>
      <c r="O76" s="92">
        <v>119</v>
      </c>
    </row>
    <row r="77" spans="1:15" ht="26.25" customHeight="1" x14ac:dyDescent="0.25">
      <c r="A77" s="174" t="s">
        <v>109</v>
      </c>
      <c r="B77" s="174"/>
      <c r="C77" s="174"/>
      <c r="D77" s="174"/>
      <c r="E77" s="174"/>
      <c r="F77" s="174"/>
      <c r="G77" s="174"/>
      <c r="H77" s="11"/>
      <c r="I77" s="14"/>
      <c r="J77" s="92">
        <v>53.8</v>
      </c>
      <c r="K77" s="92">
        <v>34.200000000000003</v>
      </c>
      <c r="L77" s="92">
        <v>34.200000000000003</v>
      </c>
      <c r="M77" s="92">
        <v>32</v>
      </c>
      <c r="N77" s="92">
        <v>34.6</v>
      </c>
      <c r="O77" s="92">
        <v>33.1</v>
      </c>
    </row>
    <row r="78" spans="1:15" ht="28.5" customHeight="1" x14ac:dyDescent="0.25">
      <c r="A78" s="174" t="s">
        <v>110</v>
      </c>
      <c r="B78" s="174"/>
      <c r="C78" s="174"/>
      <c r="D78" s="174"/>
      <c r="E78" s="174"/>
      <c r="F78" s="174"/>
      <c r="G78" s="174"/>
      <c r="H78" s="11"/>
      <c r="I78" s="14"/>
      <c r="J78" s="92">
        <v>27.4</v>
      </c>
      <c r="K78" s="92">
        <v>16</v>
      </c>
      <c r="L78" s="92">
        <v>16</v>
      </c>
      <c r="M78" s="92">
        <v>16</v>
      </c>
      <c r="N78" s="92">
        <v>29.2</v>
      </c>
      <c r="O78" s="92">
        <v>16.100000000000001</v>
      </c>
    </row>
    <row r="79" spans="1:15" ht="29.25" customHeight="1" x14ac:dyDescent="0.25">
      <c r="A79" s="174" t="s">
        <v>111</v>
      </c>
      <c r="B79" s="174"/>
      <c r="C79" s="174"/>
      <c r="D79" s="174"/>
      <c r="E79" s="174"/>
      <c r="F79" s="174"/>
      <c r="G79" s="174"/>
      <c r="H79" s="11"/>
      <c r="I79" s="14"/>
      <c r="J79" s="92">
        <v>1.1000000000000001</v>
      </c>
      <c r="K79" s="92">
        <v>1.1000000000000001</v>
      </c>
      <c r="L79" s="92">
        <v>1.1000000000000001</v>
      </c>
      <c r="M79" s="92">
        <v>1.1000000000000001</v>
      </c>
      <c r="N79" s="92">
        <v>1.1000000000000001</v>
      </c>
      <c r="O79" s="92">
        <v>1.2</v>
      </c>
    </row>
    <row r="80" spans="1:15" x14ac:dyDescent="0.25">
      <c r="A80" s="174" t="s">
        <v>112</v>
      </c>
      <c r="B80" s="174"/>
      <c r="C80" s="174"/>
      <c r="D80" s="174"/>
      <c r="E80" s="174"/>
      <c r="F80" s="174"/>
      <c r="G80" s="174"/>
      <c r="H80" s="11"/>
      <c r="I80" s="14"/>
      <c r="J80" s="93">
        <v>1805</v>
      </c>
      <c r="K80" s="93">
        <v>1810</v>
      </c>
      <c r="L80" s="93">
        <v>1810</v>
      </c>
      <c r="M80" s="93">
        <v>1810</v>
      </c>
      <c r="N80" s="93">
        <v>1810</v>
      </c>
      <c r="O80" s="93">
        <v>1815</v>
      </c>
    </row>
    <row r="81" spans="1:15" x14ac:dyDescent="0.25">
      <c r="A81" s="174" t="s">
        <v>113</v>
      </c>
      <c r="B81" s="174"/>
      <c r="C81" s="174"/>
      <c r="D81" s="174"/>
      <c r="E81" s="174"/>
      <c r="F81" s="174"/>
      <c r="G81" s="174"/>
      <c r="H81" s="11"/>
      <c r="I81" s="14"/>
      <c r="J81" s="93">
        <v>325</v>
      </c>
      <c r="K81" s="93">
        <v>325</v>
      </c>
      <c r="L81" s="93">
        <v>325</v>
      </c>
      <c r="M81" s="93">
        <v>325</v>
      </c>
      <c r="N81" s="93">
        <v>325</v>
      </c>
      <c r="O81" s="93">
        <v>325</v>
      </c>
    </row>
    <row r="82" spans="1:15" x14ac:dyDescent="0.25">
      <c r="A82" s="174" t="s">
        <v>114</v>
      </c>
      <c r="B82" s="174"/>
      <c r="C82" s="174"/>
      <c r="D82" s="174"/>
      <c r="E82" s="174"/>
      <c r="F82" s="174"/>
      <c r="G82" s="174"/>
      <c r="H82" s="11"/>
      <c r="I82" s="14"/>
      <c r="J82" s="93">
        <v>905</v>
      </c>
      <c r="K82" s="93">
        <v>910</v>
      </c>
      <c r="L82" s="93">
        <v>910</v>
      </c>
      <c r="M82" s="93">
        <v>910</v>
      </c>
      <c r="N82" s="93">
        <v>910</v>
      </c>
      <c r="O82" s="93">
        <v>915</v>
      </c>
    </row>
    <row r="83" spans="1:15" x14ac:dyDescent="0.25">
      <c r="A83" s="174" t="s">
        <v>115</v>
      </c>
      <c r="B83" s="174"/>
      <c r="C83" s="174"/>
      <c r="D83" s="174"/>
      <c r="E83" s="174"/>
      <c r="F83" s="174"/>
      <c r="G83" s="174"/>
      <c r="H83" s="11"/>
      <c r="I83" s="14"/>
      <c r="J83" s="93">
        <v>325</v>
      </c>
      <c r="K83" s="93">
        <v>325</v>
      </c>
      <c r="L83" s="93">
        <v>325</v>
      </c>
      <c r="M83" s="93">
        <v>325</v>
      </c>
      <c r="N83" s="93">
        <v>325</v>
      </c>
      <c r="O83" s="93">
        <v>325</v>
      </c>
    </row>
    <row r="84" spans="1:15" x14ac:dyDescent="0.25">
      <c r="A84" s="174" t="s">
        <v>116</v>
      </c>
      <c r="B84" s="174"/>
      <c r="C84" s="174"/>
      <c r="D84" s="174"/>
      <c r="E84" s="174"/>
      <c r="F84" s="174"/>
      <c r="G84" s="174"/>
      <c r="H84" s="11"/>
      <c r="I84" s="14"/>
      <c r="J84" s="93">
        <v>900</v>
      </c>
      <c r="K84" s="93">
        <v>900</v>
      </c>
      <c r="L84" s="93">
        <v>900</v>
      </c>
      <c r="M84" s="93">
        <v>900</v>
      </c>
      <c r="N84" s="93">
        <v>900</v>
      </c>
      <c r="O84" s="93">
        <v>900</v>
      </c>
    </row>
    <row r="85" spans="1:15" x14ac:dyDescent="0.25">
      <c r="A85" s="174" t="s">
        <v>117</v>
      </c>
      <c r="B85" s="174"/>
      <c r="C85" s="174"/>
      <c r="D85" s="174"/>
      <c r="E85" s="174"/>
      <c r="F85" s="174"/>
      <c r="G85" s="174"/>
      <c r="H85" s="11"/>
      <c r="I85" s="14"/>
      <c r="J85" s="92">
        <v>115.4</v>
      </c>
      <c r="K85" s="92">
        <v>116.6</v>
      </c>
      <c r="L85" s="92">
        <v>116.6</v>
      </c>
      <c r="M85" s="92">
        <v>116.6</v>
      </c>
      <c r="N85" s="92">
        <v>116.8</v>
      </c>
      <c r="O85" s="92">
        <v>118.7</v>
      </c>
    </row>
    <row r="86" spans="1:15" ht="27.75" customHeight="1" x14ac:dyDescent="0.25">
      <c r="A86" s="174" t="s">
        <v>118</v>
      </c>
      <c r="B86" s="174"/>
      <c r="C86" s="174"/>
      <c r="D86" s="174"/>
      <c r="E86" s="174"/>
      <c r="F86" s="174"/>
      <c r="G86" s="174"/>
      <c r="H86" s="11"/>
      <c r="I86" s="14"/>
      <c r="J86" s="93">
        <v>69</v>
      </c>
      <c r="K86" s="93">
        <v>43</v>
      </c>
      <c r="L86" s="93">
        <v>43</v>
      </c>
      <c r="M86" s="93">
        <v>43</v>
      </c>
      <c r="N86" s="93">
        <v>45</v>
      </c>
      <c r="O86" s="93">
        <v>43</v>
      </c>
    </row>
    <row r="87" spans="1:15" ht="39.75" customHeight="1" x14ac:dyDescent="0.25">
      <c r="A87" s="174" t="s">
        <v>119</v>
      </c>
      <c r="B87" s="174"/>
      <c r="C87" s="174"/>
      <c r="D87" s="174"/>
      <c r="E87" s="174"/>
      <c r="F87" s="174"/>
      <c r="G87" s="174"/>
      <c r="H87" s="11"/>
      <c r="I87" s="14"/>
      <c r="J87" s="92">
        <v>52.3</v>
      </c>
      <c r="K87" s="92">
        <v>10</v>
      </c>
      <c r="L87" s="92">
        <v>10</v>
      </c>
      <c r="M87" s="92">
        <v>10</v>
      </c>
      <c r="N87" s="92">
        <v>11.4</v>
      </c>
      <c r="O87" s="92">
        <v>10</v>
      </c>
    </row>
    <row r="88" spans="1:15" ht="30" customHeight="1" x14ac:dyDescent="0.25">
      <c r="A88" s="174" t="s">
        <v>120</v>
      </c>
      <c r="B88" s="174"/>
      <c r="C88" s="174"/>
      <c r="D88" s="174"/>
      <c r="E88" s="174"/>
      <c r="F88" s="174"/>
      <c r="G88" s="174"/>
      <c r="H88" s="11"/>
      <c r="I88" s="14"/>
      <c r="J88" s="92">
        <v>11</v>
      </c>
      <c r="K88" s="92">
        <v>15</v>
      </c>
      <c r="L88" s="92">
        <v>15</v>
      </c>
      <c r="M88" s="92">
        <v>15</v>
      </c>
      <c r="N88" s="92">
        <v>16</v>
      </c>
      <c r="O88" s="92">
        <v>15</v>
      </c>
    </row>
    <row r="89" spans="1:15" ht="28.5" customHeight="1" x14ac:dyDescent="0.25">
      <c r="A89" s="174" t="s">
        <v>121</v>
      </c>
      <c r="B89" s="174"/>
      <c r="C89" s="174"/>
      <c r="D89" s="174"/>
      <c r="E89" s="174"/>
      <c r="F89" s="174"/>
      <c r="G89" s="174"/>
      <c r="H89" s="11"/>
      <c r="I89" s="14"/>
      <c r="J89" s="92">
        <v>17.8</v>
      </c>
      <c r="K89" s="92">
        <v>10</v>
      </c>
      <c r="L89" s="92">
        <v>10</v>
      </c>
      <c r="M89" s="92">
        <v>10</v>
      </c>
      <c r="N89" s="92">
        <v>20.5</v>
      </c>
      <c r="O89" s="92">
        <v>10</v>
      </c>
    </row>
    <row r="90" spans="1:15" s="27" customFormat="1" ht="30" customHeight="1" x14ac:dyDescent="0.25">
      <c r="A90" s="181" t="s">
        <v>299</v>
      </c>
      <c r="B90" s="182"/>
      <c r="C90" s="182"/>
      <c r="D90" s="182"/>
      <c r="E90" s="182"/>
      <c r="F90" s="182"/>
      <c r="G90" s="183"/>
      <c r="H90" s="60"/>
      <c r="I90" s="31"/>
      <c r="J90" s="92">
        <v>11</v>
      </c>
      <c r="K90" s="92">
        <v>11.7</v>
      </c>
      <c r="L90" s="92">
        <v>11.7</v>
      </c>
      <c r="M90" s="92">
        <v>11.7</v>
      </c>
      <c r="N90" s="92">
        <v>13.1</v>
      </c>
      <c r="O90" s="92">
        <v>12.9</v>
      </c>
    </row>
    <row r="91" spans="1:15" s="27" customFormat="1" ht="30" customHeight="1" x14ac:dyDescent="0.25">
      <c r="A91" s="181" t="s">
        <v>491</v>
      </c>
      <c r="B91" s="182"/>
      <c r="C91" s="182"/>
      <c r="D91" s="182"/>
      <c r="E91" s="182"/>
      <c r="F91" s="182"/>
      <c r="G91" s="183"/>
      <c r="H91" s="111"/>
      <c r="I91" s="31"/>
      <c r="J91" s="92" t="s">
        <v>17</v>
      </c>
      <c r="K91" s="92" t="s">
        <v>17</v>
      </c>
      <c r="L91" s="92" t="s">
        <v>17</v>
      </c>
      <c r="M91" s="92" t="s">
        <v>17</v>
      </c>
      <c r="N91" s="92" t="s">
        <v>17</v>
      </c>
      <c r="O91" s="92">
        <v>5.2</v>
      </c>
    </row>
    <row r="92" spans="1:15" s="27" customFormat="1" ht="30" customHeight="1" x14ac:dyDescent="0.25">
      <c r="A92" s="181" t="s">
        <v>464</v>
      </c>
      <c r="B92" s="182"/>
      <c r="C92" s="182"/>
      <c r="D92" s="182"/>
      <c r="E92" s="182"/>
      <c r="F92" s="182"/>
      <c r="G92" s="113"/>
      <c r="H92" s="111"/>
      <c r="I92" s="31"/>
      <c r="J92" s="92" t="s">
        <v>17</v>
      </c>
      <c r="K92" s="92" t="s">
        <v>17</v>
      </c>
      <c r="L92" s="98" t="s">
        <v>17</v>
      </c>
      <c r="M92" s="98">
        <v>0.9</v>
      </c>
      <c r="N92" s="98">
        <v>0.96</v>
      </c>
      <c r="O92" s="98">
        <v>0.96</v>
      </c>
    </row>
    <row r="93" spans="1:15" s="27" customFormat="1" ht="18.75" customHeight="1" x14ac:dyDescent="0.25">
      <c r="A93" s="181" t="s">
        <v>465</v>
      </c>
      <c r="B93" s="182"/>
      <c r="C93" s="182"/>
      <c r="D93" s="182"/>
      <c r="E93" s="182"/>
      <c r="F93" s="182"/>
      <c r="G93" s="113"/>
      <c r="H93" s="111"/>
      <c r="I93" s="31"/>
      <c r="J93" s="92" t="s">
        <v>17</v>
      </c>
      <c r="K93" s="92" t="s">
        <v>17</v>
      </c>
      <c r="L93" s="92" t="s">
        <v>17</v>
      </c>
      <c r="M93" s="98">
        <v>2.1</v>
      </c>
      <c r="N93" s="98">
        <v>2.1</v>
      </c>
      <c r="O93" s="98">
        <v>2.11</v>
      </c>
    </row>
    <row r="94" spans="1:15" x14ac:dyDescent="0.25">
      <c r="A94" s="166" t="s">
        <v>44</v>
      </c>
      <c r="B94" s="166" t="s">
        <v>46</v>
      </c>
      <c r="C94" s="146"/>
      <c r="D94" s="21"/>
      <c r="E94" s="21"/>
      <c r="F94" s="21"/>
      <c r="G94" s="21"/>
      <c r="H94" s="11" t="s">
        <v>9</v>
      </c>
      <c r="I94" s="14" t="s">
        <v>92</v>
      </c>
      <c r="J94" s="89">
        <v>0</v>
      </c>
      <c r="K94" s="89">
        <v>0</v>
      </c>
      <c r="L94" s="89">
        <v>0</v>
      </c>
      <c r="M94" s="89">
        <v>0</v>
      </c>
      <c r="N94" s="89">
        <v>0</v>
      </c>
      <c r="O94" s="89">
        <v>0</v>
      </c>
    </row>
    <row r="95" spans="1:15" ht="25.5" x14ac:dyDescent="0.25">
      <c r="A95" s="166"/>
      <c r="B95" s="166"/>
      <c r="C95" s="147"/>
      <c r="D95" s="13">
        <v>882</v>
      </c>
      <c r="E95" s="13">
        <v>405</v>
      </c>
      <c r="F95" s="43" t="s">
        <v>31</v>
      </c>
      <c r="G95" s="13"/>
      <c r="H95" s="11" t="s">
        <v>10</v>
      </c>
      <c r="I95" s="14" t="s">
        <v>92</v>
      </c>
      <c r="J95" s="89">
        <v>0</v>
      </c>
      <c r="K95" s="89">
        <v>0</v>
      </c>
      <c r="L95" s="89">
        <v>0</v>
      </c>
      <c r="M95" s="89">
        <v>0</v>
      </c>
      <c r="N95" s="89">
        <v>0</v>
      </c>
      <c r="O95" s="89">
        <v>0</v>
      </c>
    </row>
    <row r="96" spans="1:15" ht="38.25" x14ac:dyDescent="0.25">
      <c r="A96" s="166"/>
      <c r="B96" s="166"/>
      <c r="C96" s="147"/>
      <c r="D96" s="13"/>
      <c r="E96" s="13"/>
      <c r="F96" s="13"/>
      <c r="G96" s="13"/>
      <c r="H96" s="11" t="s">
        <v>11</v>
      </c>
      <c r="I96" s="14" t="s">
        <v>92</v>
      </c>
      <c r="J96" s="89">
        <v>0</v>
      </c>
      <c r="K96" s="89">
        <v>0</v>
      </c>
      <c r="L96" s="89">
        <v>0</v>
      </c>
      <c r="M96" s="89">
        <v>0</v>
      </c>
      <c r="N96" s="89">
        <v>0</v>
      </c>
      <c r="O96" s="89">
        <v>0</v>
      </c>
    </row>
    <row r="97" spans="1:16" ht="25.5" x14ac:dyDescent="0.25">
      <c r="A97" s="166"/>
      <c r="B97" s="166"/>
      <c r="C97" s="148"/>
      <c r="D97" s="13"/>
      <c r="E97" s="13"/>
      <c r="F97" s="13"/>
      <c r="G97" s="13"/>
      <c r="H97" s="11" t="s">
        <v>12</v>
      </c>
      <c r="I97" s="14" t="s">
        <v>92</v>
      </c>
      <c r="J97" s="89">
        <v>0</v>
      </c>
      <c r="K97" s="89">
        <v>0</v>
      </c>
      <c r="L97" s="89">
        <v>0</v>
      </c>
      <c r="M97" s="89">
        <v>0</v>
      </c>
      <c r="N97" s="89">
        <v>0</v>
      </c>
      <c r="O97" s="89">
        <v>0</v>
      </c>
    </row>
    <row r="98" spans="1:16" x14ac:dyDescent="0.25">
      <c r="A98" s="166" t="s">
        <v>45</v>
      </c>
      <c r="B98" s="166" t="s">
        <v>47</v>
      </c>
      <c r="C98" s="146"/>
      <c r="D98" s="21"/>
      <c r="E98" s="21"/>
      <c r="F98" s="21"/>
      <c r="G98" s="21"/>
      <c r="H98" s="11" t="s">
        <v>9</v>
      </c>
      <c r="I98" s="14" t="s">
        <v>92</v>
      </c>
      <c r="J98" s="89">
        <v>0</v>
      </c>
      <c r="K98" s="89">
        <v>0</v>
      </c>
      <c r="L98" s="89">
        <v>0</v>
      </c>
      <c r="M98" s="89">
        <v>0</v>
      </c>
      <c r="N98" s="89">
        <v>0</v>
      </c>
      <c r="O98" s="89">
        <v>0</v>
      </c>
    </row>
    <row r="99" spans="1:16" ht="25.5" x14ac:dyDescent="0.25">
      <c r="A99" s="166"/>
      <c r="B99" s="166"/>
      <c r="C99" s="147"/>
      <c r="D99" s="21"/>
      <c r="E99" s="21"/>
      <c r="F99" s="21"/>
      <c r="G99" s="21"/>
      <c r="H99" s="11" t="s">
        <v>10</v>
      </c>
      <c r="I99" s="14" t="s">
        <v>92</v>
      </c>
      <c r="J99" s="89">
        <v>0</v>
      </c>
      <c r="K99" s="89">
        <v>0</v>
      </c>
      <c r="L99" s="89">
        <v>0</v>
      </c>
      <c r="M99" s="89">
        <v>0</v>
      </c>
      <c r="N99" s="89">
        <v>0</v>
      </c>
      <c r="O99" s="89">
        <v>0</v>
      </c>
    </row>
    <row r="100" spans="1:16" ht="38.25" x14ac:dyDescent="0.25">
      <c r="A100" s="166"/>
      <c r="B100" s="166"/>
      <c r="C100" s="147"/>
      <c r="D100" s="13">
        <v>882</v>
      </c>
      <c r="E100" s="13">
        <v>405</v>
      </c>
      <c r="F100" s="13" t="s">
        <v>30</v>
      </c>
      <c r="G100" s="13"/>
      <c r="H100" s="11" t="s">
        <v>11</v>
      </c>
      <c r="I100" s="14" t="s">
        <v>92</v>
      </c>
      <c r="J100" s="89">
        <v>0</v>
      </c>
      <c r="K100" s="89">
        <v>0</v>
      </c>
      <c r="L100" s="89">
        <v>0</v>
      </c>
      <c r="M100" s="89">
        <v>0</v>
      </c>
      <c r="N100" s="89">
        <v>0</v>
      </c>
      <c r="O100" s="89">
        <v>0</v>
      </c>
    </row>
    <row r="101" spans="1:16" ht="25.5" x14ac:dyDescent="0.25">
      <c r="A101" s="166"/>
      <c r="B101" s="166"/>
      <c r="C101" s="148"/>
      <c r="D101" s="13"/>
      <c r="E101" s="13"/>
      <c r="F101" s="13"/>
      <c r="G101" s="13"/>
      <c r="H101" s="11" t="s">
        <v>12</v>
      </c>
      <c r="I101" s="14" t="s">
        <v>92</v>
      </c>
      <c r="J101" s="89">
        <v>0</v>
      </c>
      <c r="K101" s="89">
        <v>0</v>
      </c>
      <c r="L101" s="89">
        <v>0</v>
      </c>
      <c r="M101" s="89">
        <v>0</v>
      </c>
      <c r="N101" s="89">
        <v>0</v>
      </c>
      <c r="O101" s="89">
        <v>0</v>
      </c>
    </row>
    <row r="102" spans="1:16" x14ac:dyDescent="0.25">
      <c r="A102" s="166" t="s">
        <v>40</v>
      </c>
      <c r="B102" s="166" t="s">
        <v>122</v>
      </c>
      <c r="C102" s="146"/>
      <c r="D102" s="13"/>
      <c r="E102" s="13"/>
      <c r="F102" s="13"/>
      <c r="G102" s="13"/>
      <c r="H102" s="11" t="s">
        <v>9</v>
      </c>
      <c r="I102" s="14" t="s">
        <v>92</v>
      </c>
      <c r="J102" s="89">
        <f>J103+J104+J105</f>
        <v>6355.5</v>
      </c>
      <c r="K102" s="89">
        <f t="shared" ref="K102:O102" si="9">K103+K104+K105</f>
        <v>4254.8999999999996</v>
      </c>
      <c r="L102" s="89">
        <f t="shared" si="9"/>
        <v>4254.8999999999996</v>
      </c>
      <c r="M102" s="89">
        <f t="shared" si="9"/>
        <v>104496.2</v>
      </c>
      <c r="N102" s="89">
        <f t="shared" si="9"/>
        <v>104496.23</v>
      </c>
      <c r="O102" s="89">
        <f t="shared" si="9"/>
        <v>167225</v>
      </c>
      <c r="P102" s="86"/>
    </row>
    <row r="103" spans="1:16" ht="25.5" x14ac:dyDescent="0.25">
      <c r="A103" s="166"/>
      <c r="B103" s="166"/>
      <c r="C103" s="147"/>
      <c r="D103" s="13"/>
      <c r="E103" s="13"/>
      <c r="F103" s="13"/>
      <c r="G103" s="13"/>
      <c r="H103" s="11" t="s">
        <v>10</v>
      </c>
      <c r="I103" s="14" t="s">
        <v>92</v>
      </c>
      <c r="J103" s="89">
        <v>0</v>
      </c>
      <c r="K103" s="89">
        <v>0</v>
      </c>
      <c r="L103" s="89">
        <v>0</v>
      </c>
      <c r="M103" s="89">
        <v>0</v>
      </c>
      <c r="N103" s="89">
        <f>N112+N116+N120+N124</f>
        <v>0</v>
      </c>
      <c r="O103" s="89">
        <v>0</v>
      </c>
    </row>
    <row r="104" spans="1:16" ht="38.25" x14ac:dyDescent="0.25">
      <c r="A104" s="166"/>
      <c r="B104" s="166"/>
      <c r="C104" s="147"/>
      <c r="D104" s="13"/>
      <c r="E104" s="13"/>
      <c r="F104" s="13" t="s">
        <v>178</v>
      </c>
      <c r="G104" s="13"/>
      <c r="H104" s="11" t="s">
        <v>11</v>
      </c>
      <c r="I104" s="14" t="s">
        <v>92</v>
      </c>
      <c r="J104" s="89">
        <v>6355.5</v>
      </c>
      <c r="K104" s="89">
        <v>4254.8999999999996</v>
      </c>
      <c r="L104" s="89">
        <v>4254.8999999999996</v>
      </c>
      <c r="M104" s="89">
        <v>4496.2</v>
      </c>
      <c r="N104" s="211">
        <f>N113+N117+N121+N125</f>
        <v>4496.2299999999996</v>
      </c>
      <c r="O104" s="89">
        <v>67225</v>
      </c>
    </row>
    <row r="105" spans="1:16" ht="25.5" x14ac:dyDescent="0.25">
      <c r="A105" s="166"/>
      <c r="B105" s="166"/>
      <c r="C105" s="148"/>
      <c r="D105" s="13"/>
      <c r="E105" s="13"/>
      <c r="F105" s="13"/>
      <c r="G105" s="13"/>
      <c r="H105" s="11" t="s">
        <v>12</v>
      </c>
      <c r="I105" s="14" t="s">
        <v>92</v>
      </c>
      <c r="J105" s="89">
        <v>0</v>
      </c>
      <c r="K105" s="89">
        <v>0</v>
      </c>
      <c r="L105" s="89">
        <v>0</v>
      </c>
      <c r="M105" s="89">
        <v>100000</v>
      </c>
      <c r="N105" s="89">
        <f>N114+N118+N122+N126</f>
        <v>100000</v>
      </c>
      <c r="O105" s="89">
        <v>100000</v>
      </c>
    </row>
    <row r="106" spans="1:16" ht="28.5" customHeight="1" x14ac:dyDescent="0.25">
      <c r="A106" s="174" t="s">
        <v>247</v>
      </c>
      <c r="B106" s="174"/>
      <c r="C106" s="174"/>
      <c r="D106" s="174"/>
      <c r="E106" s="174"/>
      <c r="F106" s="174"/>
      <c r="G106" s="174"/>
      <c r="H106" s="11"/>
      <c r="I106" s="14"/>
      <c r="J106" s="92">
        <v>449.1</v>
      </c>
      <c r="K106" s="92">
        <v>450.4</v>
      </c>
      <c r="L106" s="92">
        <v>450.4</v>
      </c>
      <c r="M106" s="92">
        <v>450.4</v>
      </c>
      <c r="N106" s="92">
        <v>486.4</v>
      </c>
      <c r="O106" s="92">
        <v>456.3</v>
      </c>
    </row>
    <row r="107" spans="1:16" s="27" customFormat="1" ht="40.5" customHeight="1" x14ac:dyDescent="0.25">
      <c r="A107" s="174" t="s">
        <v>352</v>
      </c>
      <c r="B107" s="174"/>
      <c r="C107" s="174"/>
      <c r="D107" s="174"/>
      <c r="E107" s="174"/>
      <c r="F107" s="174"/>
      <c r="G107" s="174"/>
      <c r="H107" s="67"/>
      <c r="I107" s="31"/>
      <c r="J107" s="98">
        <v>436.79</v>
      </c>
      <c r="K107" s="98">
        <v>437.98</v>
      </c>
      <c r="L107" s="98">
        <v>437.98</v>
      </c>
      <c r="M107" s="98">
        <v>437.98</v>
      </c>
      <c r="N107" s="98">
        <v>444.73</v>
      </c>
      <c r="O107" s="98">
        <v>443.74</v>
      </c>
    </row>
    <row r="108" spans="1:16" x14ac:dyDescent="0.25">
      <c r="A108" s="174" t="s">
        <v>248</v>
      </c>
      <c r="B108" s="174"/>
      <c r="C108" s="174"/>
      <c r="D108" s="174"/>
      <c r="E108" s="174"/>
      <c r="F108" s="174"/>
      <c r="G108" s="174"/>
      <c r="H108" s="11"/>
      <c r="I108" s="14"/>
      <c r="J108" s="92">
        <v>18</v>
      </c>
      <c r="K108" s="92">
        <v>11.1</v>
      </c>
      <c r="L108" s="92">
        <v>11.1</v>
      </c>
      <c r="M108" s="92">
        <v>11.1</v>
      </c>
      <c r="N108" s="92">
        <v>12.5</v>
      </c>
      <c r="O108" s="92">
        <v>11.1</v>
      </c>
    </row>
    <row r="109" spans="1:16" x14ac:dyDescent="0.25">
      <c r="A109" s="174" t="s">
        <v>123</v>
      </c>
      <c r="B109" s="174"/>
      <c r="C109" s="174"/>
      <c r="D109" s="174"/>
      <c r="E109" s="174"/>
      <c r="F109" s="174"/>
      <c r="G109" s="174"/>
      <c r="H109" s="11"/>
      <c r="I109" s="14"/>
      <c r="J109" s="92">
        <v>10</v>
      </c>
      <c r="K109" s="92">
        <v>10</v>
      </c>
      <c r="L109" s="92">
        <v>10</v>
      </c>
      <c r="M109" s="92">
        <v>10</v>
      </c>
      <c r="N109" s="92">
        <v>10</v>
      </c>
      <c r="O109" s="92">
        <v>10</v>
      </c>
    </row>
    <row r="110" spans="1:16" ht="25.5" customHeight="1" x14ac:dyDescent="0.25">
      <c r="A110" s="174" t="s">
        <v>249</v>
      </c>
      <c r="B110" s="174"/>
      <c r="C110" s="174"/>
      <c r="D110" s="174"/>
      <c r="E110" s="174"/>
      <c r="F110" s="174"/>
      <c r="G110" s="174"/>
      <c r="H110" s="11"/>
      <c r="I110" s="14"/>
      <c r="J110" s="92">
        <v>57.4</v>
      </c>
      <c r="K110" s="92">
        <v>60</v>
      </c>
      <c r="L110" s="92">
        <v>60</v>
      </c>
      <c r="M110" s="92">
        <v>60</v>
      </c>
      <c r="N110" s="92">
        <v>60.1</v>
      </c>
      <c r="O110" s="92">
        <v>60.5</v>
      </c>
    </row>
    <row r="111" spans="1:16" x14ac:dyDescent="0.25">
      <c r="A111" s="166" t="s">
        <v>52</v>
      </c>
      <c r="B111" s="166" t="s">
        <v>250</v>
      </c>
      <c r="C111" s="146"/>
      <c r="D111" s="21"/>
      <c r="E111" s="21"/>
      <c r="F111" s="21"/>
      <c r="G111" s="21"/>
      <c r="H111" s="11" t="s">
        <v>9</v>
      </c>
      <c r="I111" s="14" t="s">
        <v>92</v>
      </c>
      <c r="J111" s="89">
        <v>0</v>
      </c>
      <c r="K111" s="89">
        <v>0</v>
      </c>
      <c r="L111" s="89">
        <v>0</v>
      </c>
      <c r="M111" s="89">
        <v>0</v>
      </c>
      <c r="N111" s="89">
        <v>0</v>
      </c>
      <c r="O111" s="89">
        <v>0</v>
      </c>
    </row>
    <row r="112" spans="1:16" ht="25.5" x14ac:dyDescent="0.25">
      <c r="A112" s="166"/>
      <c r="B112" s="166"/>
      <c r="C112" s="147"/>
      <c r="D112" s="13">
        <v>882</v>
      </c>
      <c r="E112" s="13">
        <v>405</v>
      </c>
      <c r="F112" s="43" t="s">
        <v>252</v>
      </c>
      <c r="G112" s="13">
        <v>810</v>
      </c>
      <c r="H112" s="11" t="s">
        <v>10</v>
      </c>
      <c r="I112" s="14" t="s">
        <v>92</v>
      </c>
      <c r="J112" s="89">
        <v>0</v>
      </c>
      <c r="K112" s="89">
        <v>0</v>
      </c>
      <c r="L112" s="89">
        <v>0</v>
      </c>
      <c r="M112" s="89">
        <v>0</v>
      </c>
      <c r="N112" s="89">
        <v>0</v>
      </c>
      <c r="O112" s="89">
        <v>0</v>
      </c>
    </row>
    <row r="113" spans="1:15" ht="38.25" x14ac:dyDescent="0.25">
      <c r="A113" s="166"/>
      <c r="B113" s="166"/>
      <c r="C113" s="147"/>
      <c r="D113" s="5"/>
      <c r="E113" s="5"/>
      <c r="F113" s="5"/>
      <c r="G113" s="5"/>
      <c r="H113" s="11" t="s">
        <v>11</v>
      </c>
      <c r="I113" s="14" t="s">
        <v>92</v>
      </c>
      <c r="J113" s="89">
        <v>0</v>
      </c>
      <c r="K113" s="89">
        <v>0</v>
      </c>
      <c r="L113" s="89">
        <v>0</v>
      </c>
      <c r="M113" s="89">
        <v>0</v>
      </c>
      <c r="N113" s="89">
        <v>0</v>
      </c>
      <c r="O113" s="89">
        <v>0</v>
      </c>
    </row>
    <row r="114" spans="1:15" ht="25.5" x14ac:dyDescent="0.25">
      <c r="A114" s="166"/>
      <c r="B114" s="166"/>
      <c r="C114" s="148"/>
      <c r="D114" s="13"/>
      <c r="E114" s="13"/>
      <c r="F114" s="13"/>
      <c r="G114" s="13"/>
      <c r="H114" s="11" t="s">
        <v>12</v>
      </c>
      <c r="I114" s="14" t="s">
        <v>92</v>
      </c>
      <c r="J114" s="89">
        <v>0</v>
      </c>
      <c r="K114" s="89">
        <v>0</v>
      </c>
      <c r="L114" s="89">
        <v>0</v>
      </c>
      <c r="M114" s="89">
        <v>0</v>
      </c>
      <c r="N114" s="89">
        <v>0</v>
      </c>
      <c r="O114" s="89">
        <v>0</v>
      </c>
    </row>
    <row r="115" spans="1:15" x14ac:dyDescent="0.25">
      <c r="A115" s="166" t="s">
        <v>53</v>
      </c>
      <c r="B115" s="166" t="s">
        <v>49</v>
      </c>
      <c r="C115" s="146"/>
      <c r="D115" s="13"/>
      <c r="E115" s="13"/>
      <c r="F115" s="13"/>
      <c r="G115" s="13"/>
      <c r="H115" s="11" t="s">
        <v>9</v>
      </c>
      <c r="I115" s="14" t="s">
        <v>92</v>
      </c>
      <c r="J115" s="89">
        <f>J116+J117+J118</f>
        <v>6355.5</v>
      </c>
      <c r="K115" s="89">
        <f t="shared" ref="K115:O115" si="10">K116+K117+K118</f>
        <v>4254.8999999999996</v>
      </c>
      <c r="L115" s="89">
        <f t="shared" si="10"/>
        <v>4254.8999999999996</v>
      </c>
      <c r="M115" s="89">
        <f t="shared" si="10"/>
        <v>4496.2</v>
      </c>
      <c r="N115" s="89">
        <f t="shared" si="10"/>
        <v>4496.2299999999996</v>
      </c>
      <c r="O115" s="89">
        <f t="shared" si="10"/>
        <v>3128</v>
      </c>
    </row>
    <row r="116" spans="1:15" ht="25.5" x14ac:dyDescent="0.25">
      <c r="A116" s="166"/>
      <c r="B116" s="166"/>
      <c r="C116" s="147"/>
      <c r="D116" s="13"/>
      <c r="E116" s="13"/>
      <c r="F116" s="13"/>
      <c r="G116" s="13"/>
      <c r="H116" s="11" t="s">
        <v>10</v>
      </c>
      <c r="I116" s="14" t="s">
        <v>92</v>
      </c>
      <c r="J116" s="89">
        <v>0</v>
      </c>
      <c r="K116" s="89">
        <v>0</v>
      </c>
      <c r="L116" s="89">
        <v>0</v>
      </c>
      <c r="M116" s="89">
        <v>0</v>
      </c>
      <c r="N116" s="89">
        <v>0</v>
      </c>
      <c r="O116" s="89">
        <v>0</v>
      </c>
    </row>
    <row r="117" spans="1:15" ht="38.25" x14ac:dyDescent="0.25">
      <c r="A117" s="166"/>
      <c r="B117" s="166"/>
      <c r="C117" s="147"/>
      <c r="D117" s="13">
        <v>882</v>
      </c>
      <c r="E117" s="13">
        <v>405</v>
      </c>
      <c r="F117" s="43" t="s">
        <v>179</v>
      </c>
      <c r="G117" s="13">
        <v>810</v>
      </c>
      <c r="H117" s="11" t="s">
        <v>11</v>
      </c>
      <c r="I117" s="14" t="s">
        <v>92</v>
      </c>
      <c r="J117" s="89">
        <v>6355.5</v>
      </c>
      <c r="K117" s="89">
        <v>4254.8999999999996</v>
      </c>
      <c r="L117" s="89">
        <v>4254.8999999999996</v>
      </c>
      <c r="M117" s="89">
        <v>4496.2</v>
      </c>
      <c r="N117" s="211">
        <v>4496.2299999999996</v>
      </c>
      <c r="O117" s="89">
        <v>3128</v>
      </c>
    </row>
    <row r="118" spans="1:15" ht="25.5" x14ac:dyDescent="0.25">
      <c r="A118" s="166"/>
      <c r="B118" s="166"/>
      <c r="C118" s="148"/>
      <c r="D118" s="21"/>
      <c r="E118" s="21"/>
      <c r="F118" s="21"/>
      <c r="G118" s="21"/>
      <c r="H118" s="11" t="s">
        <v>12</v>
      </c>
      <c r="I118" s="14" t="s">
        <v>92</v>
      </c>
      <c r="J118" s="89">
        <v>0</v>
      </c>
      <c r="K118" s="89">
        <v>0</v>
      </c>
      <c r="L118" s="89">
        <v>0</v>
      </c>
      <c r="M118" s="89">
        <v>0</v>
      </c>
      <c r="N118" s="89">
        <v>0</v>
      </c>
      <c r="O118" s="89">
        <v>0</v>
      </c>
    </row>
    <row r="119" spans="1:15" s="27" customFormat="1" x14ac:dyDescent="0.25">
      <c r="A119" s="166" t="s">
        <v>54</v>
      </c>
      <c r="B119" s="166" t="s">
        <v>251</v>
      </c>
      <c r="C119" s="47"/>
      <c r="D119" s="21"/>
      <c r="E119" s="21"/>
      <c r="F119" s="21"/>
      <c r="G119" s="21"/>
      <c r="H119" s="44" t="s">
        <v>9</v>
      </c>
      <c r="I119" s="31" t="s">
        <v>92</v>
      </c>
      <c r="J119" s="89">
        <v>0</v>
      </c>
      <c r="K119" s="89">
        <v>0</v>
      </c>
      <c r="L119" s="89">
        <v>0</v>
      </c>
      <c r="M119" s="89">
        <v>0</v>
      </c>
      <c r="N119" s="89">
        <v>0</v>
      </c>
      <c r="O119" s="89">
        <v>0</v>
      </c>
    </row>
    <row r="120" spans="1:15" s="27" customFormat="1" ht="25.5" x14ac:dyDescent="0.25">
      <c r="A120" s="166"/>
      <c r="B120" s="166"/>
      <c r="C120" s="47"/>
      <c r="D120" s="21"/>
      <c r="E120" s="21"/>
      <c r="F120" s="21"/>
      <c r="G120" s="21"/>
      <c r="H120" s="44" t="s">
        <v>10</v>
      </c>
      <c r="I120" s="31" t="s">
        <v>92</v>
      </c>
      <c r="J120" s="89">
        <v>0</v>
      </c>
      <c r="K120" s="89">
        <v>0</v>
      </c>
      <c r="L120" s="89">
        <v>0</v>
      </c>
      <c r="M120" s="89">
        <v>0</v>
      </c>
      <c r="N120" s="89">
        <v>0</v>
      </c>
      <c r="O120" s="89">
        <v>0</v>
      </c>
    </row>
    <row r="121" spans="1:15" s="27" customFormat="1" ht="38.25" x14ac:dyDescent="0.25">
      <c r="A121" s="166"/>
      <c r="B121" s="166"/>
      <c r="C121" s="47"/>
      <c r="D121" s="21"/>
      <c r="E121" s="21"/>
      <c r="F121" s="21"/>
      <c r="G121" s="21"/>
      <c r="H121" s="44" t="s">
        <v>11</v>
      </c>
      <c r="I121" s="31" t="s">
        <v>92</v>
      </c>
      <c r="J121" s="89">
        <v>0</v>
      </c>
      <c r="K121" s="89">
        <v>0</v>
      </c>
      <c r="L121" s="89">
        <v>0</v>
      </c>
      <c r="M121" s="89">
        <v>0</v>
      </c>
      <c r="N121" s="89">
        <v>0</v>
      </c>
      <c r="O121" s="89">
        <v>0</v>
      </c>
    </row>
    <row r="122" spans="1:15" s="27" customFormat="1" ht="25.5" x14ac:dyDescent="0.25">
      <c r="A122" s="166"/>
      <c r="B122" s="166"/>
      <c r="C122" s="47"/>
      <c r="D122" s="21"/>
      <c r="E122" s="21"/>
      <c r="F122" s="21"/>
      <c r="G122" s="21"/>
      <c r="H122" s="44" t="s">
        <v>12</v>
      </c>
      <c r="I122" s="31" t="s">
        <v>92</v>
      </c>
      <c r="J122" s="89">
        <v>0</v>
      </c>
      <c r="K122" s="89">
        <v>0</v>
      </c>
      <c r="L122" s="89">
        <v>0</v>
      </c>
      <c r="M122" s="89">
        <v>0</v>
      </c>
      <c r="N122" s="89">
        <v>0</v>
      </c>
      <c r="O122" s="89">
        <v>0</v>
      </c>
    </row>
    <row r="123" spans="1:15" s="27" customFormat="1" x14ac:dyDescent="0.25">
      <c r="A123" s="166" t="s">
        <v>55</v>
      </c>
      <c r="B123" s="166" t="s">
        <v>513</v>
      </c>
      <c r="C123" s="149"/>
      <c r="D123" s="21"/>
      <c r="E123" s="21"/>
      <c r="F123" s="21"/>
      <c r="G123" s="21"/>
      <c r="H123" s="118" t="s">
        <v>9</v>
      </c>
      <c r="I123" s="31" t="s">
        <v>92</v>
      </c>
      <c r="J123" s="89" t="s">
        <v>17</v>
      </c>
      <c r="K123" s="89">
        <f>K124+K125+K126</f>
        <v>100000</v>
      </c>
      <c r="L123" s="89">
        <f t="shared" ref="L123:O123" si="11">L124+L125+L126</f>
        <v>100000</v>
      </c>
      <c r="M123" s="89">
        <f t="shared" si="11"/>
        <v>100000</v>
      </c>
      <c r="N123" s="89">
        <f t="shared" si="11"/>
        <v>100000</v>
      </c>
      <c r="O123" s="89">
        <f t="shared" si="11"/>
        <v>100000</v>
      </c>
    </row>
    <row r="124" spans="1:15" s="27" customFormat="1" ht="25.5" x14ac:dyDescent="0.25">
      <c r="A124" s="166"/>
      <c r="B124" s="166"/>
      <c r="C124" s="149"/>
      <c r="D124" s="21"/>
      <c r="E124" s="21"/>
      <c r="F124" s="21"/>
      <c r="G124" s="21"/>
      <c r="H124" s="118" t="s">
        <v>10</v>
      </c>
      <c r="I124" s="31" t="s">
        <v>92</v>
      </c>
      <c r="J124" s="89" t="s">
        <v>17</v>
      </c>
      <c r="K124" s="89">
        <v>0</v>
      </c>
      <c r="L124" s="89">
        <v>0</v>
      </c>
      <c r="M124" s="89">
        <v>0</v>
      </c>
      <c r="N124" s="89">
        <v>0</v>
      </c>
      <c r="O124" s="89">
        <v>0</v>
      </c>
    </row>
    <row r="125" spans="1:15" s="27" customFormat="1" ht="38.25" x14ac:dyDescent="0.25">
      <c r="A125" s="166"/>
      <c r="B125" s="166"/>
      <c r="C125" s="149"/>
      <c r="D125" s="115">
        <v>882</v>
      </c>
      <c r="E125" s="115">
        <v>405</v>
      </c>
      <c r="F125" s="115" t="s">
        <v>514</v>
      </c>
      <c r="G125" s="115">
        <v>810</v>
      </c>
      <c r="H125" s="118" t="s">
        <v>11</v>
      </c>
      <c r="I125" s="31" t="s">
        <v>92</v>
      </c>
      <c r="J125" s="89" t="s">
        <v>17</v>
      </c>
      <c r="K125" s="89">
        <v>0</v>
      </c>
      <c r="L125" s="89">
        <v>0</v>
      </c>
      <c r="M125" s="89">
        <v>0</v>
      </c>
      <c r="N125" s="89">
        <v>0</v>
      </c>
      <c r="O125" s="89">
        <v>0</v>
      </c>
    </row>
    <row r="126" spans="1:15" s="27" customFormat="1" ht="25.5" x14ac:dyDescent="0.25">
      <c r="A126" s="166"/>
      <c r="B126" s="166"/>
      <c r="C126" s="149"/>
      <c r="D126" s="21"/>
      <c r="E126" s="21"/>
      <c r="F126" s="21"/>
      <c r="G126" s="21"/>
      <c r="H126" s="118" t="s">
        <v>12</v>
      </c>
      <c r="I126" s="31" t="s">
        <v>92</v>
      </c>
      <c r="J126" s="89" t="s">
        <v>17</v>
      </c>
      <c r="K126" s="89">
        <v>100000</v>
      </c>
      <c r="L126" s="89">
        <v>100000</v>
      </c>
      <c r="M126" s="89">
        <v>100000</v>
      </c>
      <c r="N126" s="89">
        <v>100000</v>
      </c>
      <c r="O126" s="89">
        <v>100000</v>
      </c>
    </row>
    <row r="127" spans="1:15" x14ac:dyDescent="0.25">
      <c r="A127" s="166" t="s">
        <v>57</v>
      </c>
      <c r="B127" s="166" t="s">
        <v>124</v>
      </c>
      <c r="C127" s="146"/>
      <c r="D127" s="21"/>
      <c r="E127" s="21"/>
      <c r="F127" s="21"/>
      <c r="G127" s="21"/>
      <c r="H127" s="11" t="s">
        <v>9</v>
      </c>
      <c r="I127" s="14" t="s">
        <v>92</v>
      </c>
      <c r="J127" s="89">
        <f>J128+J129+J130</f>
        <v>38208.19</v>
      </c>
      <c r="K127" s="89">
        <f>K129+K128+K130</f>
        <v>30241.83</v>
      </c>
      <c r="L127" s="89">
        <f t="shared" ref="L127:O127" si="12">L129+L128+L130</f>
        <v>30241.83</v>
      </c>
      <c r="M127" s="89">
        <f t="shared" si="12"/>
        <v>30920.560000000001</v>
      </c>
      <c r="N127" s="89">
        <f t="shared" si="12"/>
        <v>30920.560000000001</v>
      </c>
      <c r="O127" s="89">
        <f t="shared" si="12"/>
        <v>210857.93</v>
      </c>
    </row>
    <row r="128" spans="1:15" ht="25.5" x14ac:dyDescent="0.25">
      <c r="A128" s="166"/>
      <c r="B128" s="166"/>
      <c r="C128" s="147"/>
      <c r="D128" s="21"/>
      <c r="E128" s="21"/>
      <c r="F128" s="21"/>
      <c r="G128" s="21"/>
      <c r="H128" s="11" t="s">
        <v>10</v>
      </c>
      <c r="I128" s="14" t="s">
        <v>92</v>
      </c>
      <c r="J128" s="89">
        <v>0</v>
      </c>
      <c r="K128" s="89">
        <v>0</v>
      </c>
      <c r="L128" s="89">
        <v>0</v>
      </c>
      <c r="M128" s="89">
        <v>0</v>
      </c>
      <c r="N128" s="89">
        <f>N139+N147</f>
        <v>0</v>
      </c>
      <c r="O128" s="89">
        <v>178809.9</v>
      </c>
    </row>
    <row r="129" spans="1:15" ht="38.25" x14ac:dyDescent="0.25">
      <c r="A129" s="166"/>
      <c r="B129" s="166"/>
      <c r="C129" s="147"/>
      <c r="D129" s="21"/>
      <c r="E129" s="21"/>
      <c r="F129" s="21"/>
      <c r="G129" s="21"/>
      <c r="H129" s="11" t="s">
        <v>11</v>
      </c>
      <c r="I129" s="14" t="s">
        <v>92</v>
      </c>
      <c r="J129" s="89">
        <v>17966.36</v>
      </c>
      <c r="K129" s="89">
        <v>10000</v>
      </c>
      <c r="L129" s="89">
        <v>10000</v>
      </c>
      <c r="M129" s="89">
        <v>10678.73</v>
      </c>
      <c r="N129" s="89">
        <f>N140+N148</f>
        <v>10678.73</v>
      </c>
      <c r="O129" s="89">
        <v>11806.2</v>
      </c>
    </row>
    <row r="130" spans="1:15" ht="25.5" x14ac:dyDescent="0.25">
      <c r="A130" s="166"/>
      <c r="B130" s="166"/>
      <c r="C130" s="148"/>
      <c r="D130" s="21"/>
      <c r="E130" s="21"/>
      <c r="F130" s="21"/>
      <c r="G130" s="21"/>
      <c r="H130" s="11" t="s">
        <v>12</v>
      </c>
      <c r="I130" s="14" t="s">
        <v>92</v>
      </c>
      <c r="J130" s="89">
        <v>20241.830000000002</v>
      </c>
      <c r="K130" s="89">
        <v>20241.830000000002</v>
      </c>
      <c r="L130" s="89">
        <v>20241.830000000002</v>
      </c>
      <c r="M130" s="89">
        <v>20241.830000000002</v>
      </c>
      <c r="N130" s="89">
        <v>20241.830000000002</v>
      </c>
      <c r="O130" s="89">
        <v>20241.830000000002</v>
      </c>
    </row>
    <row r="131" spans="1:15" x14ac:dyDescent="0.25">
      <c r="A131" s="174" t="s">
        <v>125</v>
      </c>
      <c r="B131" s="174"/>
      <c r="C131" s="174"/>
      <c r="D131" s="174"/>
      <c r="E131" s="174"/>
      <c r="F131" s="174"/>
      <c r="G131" s="174"/>
      <c r="H131" s="11"/>
      <c r="I131" s="14"/>
      <c r="J131" s="92">
        <v>48</v>
      </c>
      <c r="K131" s="95">
        <v>48</v>
      </c>
      <c r="L131" s="95">
        <v>48</v>
      </c>
      <c r="M131" s="95">
        <v>48</v>
      </c>
      <c r="N131" s="95">
        <v>48</v>
      </c>
      <c r="O131" s="92">
        <v>48</v>
      </c>
    </row>
    <row r="132" spans="1:15" x14ac:dyDescent="0.25">
      <c r="A132" s="174" t="s">
        <v>126</v>
      </c>
      <c r="B132" s="174"/>
      <c r="C132" s="174"/>
      <c r="D132" s="174"/>
      <c r="E132" s="174"/>
      <c r="F132" s="174"/>
      <c r="G132" s="174"/>
      <c r="H132" s="11"/>
      <c r="I132" s="14"/>
      <c r="J132" s="92">
        <v>130.80000000000001</v>
      </c>
      <c r="K132" s="95">
        <v>130.9</v>
      </c>
      <c r="L132" s="95">
        <v>130.9</v>
      </c>
      <c r="M132" s="95">
        <v>130.9</v>
      </c>
      <c r="N132" s="95">
        <v>152.80000000000001</v>
      </c>
      <c r="O132" s="92">
        <v>130.9</v>
      </c>
    </row>
    <row r="133" spans="1:15" x14ac:dyDescent="0.25">
      <c r="A133" s="174" t="s">
        <v>127</v>
      </c>
      <c r="B133" s="174"/>
      <c r="C133" s="174"/>
      <c r="D133" s="174"/>
      <c r="E133" s="174"/>
      <c r="F133" s="174"/>
      <c r="G133" s="174"/>
      <c r="H133" s="11"/>
      <c r="I133" s="14"/>
      <c r="J133" s="92">
        <v>3.2</v>
      </c>
      <c r="K133" s="95">
        <v>3.3</v>
      </c>
      <c r="L133" s="95">
        <v>3.3</v>
      </c>
      <c r="M133" s="95">
        <v>3.3</v>
      </c>
      <c r="N133" s="95">
        <v>13.57</v>
      </c>
      <c r="O133" s="92">
        <v>3.3</v>
      </c>
    </row>
    <row r="134" spans="1:15" ht="28.5" customHeight="1" x14ac:dyDescent="0.25">
      <c r="A134" s="174" t="s">
        <v>128</v>
      </c>
      <c r="B134" s="174"/>
      <c r="C134" s="174"/>
      <c r="D134" s="174"/>
      <c r="E134" s="174"/>
      <c r="F134" s="174"/>
      <c r="G134" s="174"/>
      <c r="H134" s="11"/>
      <c r="I134" s="14"/>
      <c r="J134" s="95">
        <v>2.1</v>
      </c>
      <c r="K134" s="95">
        <v>2.2000000000000002</v>
      </c>
      <c r="L134" s="95">
        <v>2.2000000000000002</v>
      </c>
      <c r="M134" s="95">
        <v>1.8</v>
      </c>
      <c r="N134" s="95">
        <v>1.81</v>
      </c>
      <c r="O134" s="95">
        <v>1.9</v>
      </c>
    </row>
    <row r="135" spans="1:15" x14ac:dyDescent="0.25">
      <c r="A135" s="174" t="s">
        <v>129</v>
      </c>
      <c r="B135" s="174"/>
      <c r="C135" s="174"/>
      <c r="D135" s="174"/>
      <c r="E135" s="174"/>
      <c r="F135" s="174"/>
      <c r="G135" s="174"/>
      <c r="H135" s="11"/>
      <c r="I135" s="14"/>
      <c r="J135" s="98">
        <v>33.479999999999997</v>
      </c>
      <c r="K135" s="89">
        <v>33.49</v>
      </c>
      <c r="L135" s="89">
        <v>33.49</v>
      </c>
      <c r="M135" s="95">
        <v>27.7</v>
      </c>
      <c r="N135" s="95">
        <v>35.76</v>
      </c>
      <c r="O135" s="92">
        <v>27.9</v>
      </c>
    </row>
    <row r="136" spans="1:15" x14ac:dyDescent="0.25">
      <c r="A136" s="174" t="s">
        <v>130</v>
      </c>
      <c r="B136" s="174"/>
      <c r="C136" s="174"/>
      <c r="D136" s="174"/>
      <c r="E136" s="174"/>
      <c r="F136" s="174"/>
      <c r="G136" s="174"/>
      <c r="H136" s="11"/>
      <c r="I136" s="14"/>
      <c r="J136" s="92">
        <v>14.3</v>
      </c>
      <c r="K136" s="95">
        <v>14.3</v>
      </c>
      <c r="L136" s="95">
        <v>14.3</v>
      </c>
      <c r="M136" s="95">
        <v>10.5</v>
      </c>
      <c r="N136" s="95">
        <v>13.27</v>
      </c>
      <c r="O136" s="92">
        <v>10.7</v>
      </c>
    </row>
    <row r="137" spans="1:15" ht="28.5" customHeight="1" x14ac:dyDescent="0.25">
      <c r="A137" s="174" t="s">
        <v>282</v>
      </c>
      <c r="B137" s="174"/>
      <c r="C137" s="174"/>
      <c r="D137" s="174"/>
      <c r="E137" s="174"/>
      <c r="F137" s="174"/>
      <c r="G137" s="174"/>
      <c r="H137" s="11"/>
      <c r="I137" s="14"/>
      <c r="J137" s="95">
        <v>4.5999999999999996</v>
      </c>
      <c r="K137" s="95">
        <v>5.8</v>
      </c>
      <c r="L137" s="95">
        <v>5.8</v>
      </c>
      <c r="M137" s="95">
        <v>5.8</v>
      </c>
      <c r="N137" s="95">
        <v>5.8</v>
      </c>
      <c r="O137" s="95">
        <v>7.1</v>
      </c>
    </row>
    <row r="138" spans="1:15" x14ac:dyDescent="0.25">
      <c r="A138" s="166" t="s">
        <v>58</v>
      </c>
      <c r="B138" s="166" t="s">
        <v>132</v>
      </c>
      <c r="C138" s="146"/>
      <c r="D138" s="21"/>
      <c r="E138" s="21"/>
      <c r="F138" s="21"/>
      <c r="G138" s="21"/>
      <c r="H138" s="11" t="s">
        <v>9</v>
      </c>
      <c r="I138" s="14" t="s">
        <v>92</v>
      </c>
      <c r="J138" s="89">
        <f>J139+J140+J141</f>
        <v>38208.19</v>
      </c>
      <c r="K138" s="89">
        <f t="shared" ref="K138:O138" si="13">K139+K140+K141</f>
        <v>30241.83</v>
      </c>
      <c r="L138" s="89">
        <f t="shared" si="13"/>
        <v>30241.83</v>
      </c>
      <c r="M138" s="89">
        <f t="shared" si="13"/>
        <v>30920.560000000001</v>
      </c>
      <c r="N138" s="89">
        <f t="shared" si="13"/>
        <v>30920.560000000001</v>
      </c>
      <c r="O138" s="89">
        <f t="shared" si="13"/>
        <v>30241.83</v>
      </c>
    </row>
    <row r="139" spans="1:15" ht="25.5" x14ac:dyDescent="0.25">
      <c r="A139" s="166"/>
      <c r="B139" s="166"/>
      <c r="C139" s="147"/>
      <c r="D139" s="21"/>
      <c r="E139" s="21"/>
      <c r="F139" s="21"/>
      <c r="G139" s="21"/>
      <c r="H139" s="11" t="s">
        <v>10</v>
      </c>
      <c r="I139" s="14" t="s">
        <v>92</v>
      </c>
      <c r="J139" s="89">
        <v>0</v>
      </c>
      <c r="K139" s="89">
        <v>0</v>
      </c>
      <c r="L139" s="89">
        <v>0</v>
      </c>
      <c r="M139" s="89">
        <v>0</v>
      </c>
      <c r="N139" s="89">
        <f>N143</f>
        <v>0</v>
      </c>
      <c r="O139" s="89">
        <v>0</v>
      </c>
    </row>
    <row r="140" spans="1:15" ht="38.25" x14ac:dyDescent="0.25">
      <c r="A140" s="166"/>
      <c r="B140" s="166"/>
      <c r="C140" s="147"/>
      <c r="D140" s="13">
        <v>882</v>
      </c>
      <c r="E140" s="13">
        <v>405</v>
      </c>
      <c r="F140" s="13" t="s">
        <v>48</v>
      </c>
      <c r="G140" s="13"/>
      <c r="H140" s="11" t="s">
        <v>11</v>
      </c>
      <c r="I140" s="14" t="s">
        <v>92</v>
      </c>
      <c r="J140" s="89">
        <v>17966.36</v>
      </c>
      <c r="K140" s="89">
        <v>10000</v>
      </c>
      <c r="L140" s="89">
        <v>10000</v>
      </c>
      <c r="M140" s="89">
        <v>10678.73</v>
      </c>
      <c r="N140" s="89">
        <f>N144</f>
        <v>10678.73</v>
      </c>
      <c r="O140" s="89">
        <v>10000</v>
      </c>
    </row>
    <row r="141" spans="1:15" ht="25.5" x14ac:dyDescent="0.25">
      <c r="A141" s="166"/>
      <c r="B141" s="166"/>
      <c r="C141" s="148"/>
      <c r="D141" s="13"/>
      <c r="E141" s="13"/>
      <c r="F141" s="13"/>
      <c r="G141" s="13"/>
      <c r="H141" s="11" t="s">
        <v>12</v>
      </c>
      <c r="I141" s="14" t="s">
        <v>92</v>
      </c>
      <c r="J141" s="89">
        <v>20241.830000000002</v>
      </c>
      <c r="K141" s="89">
        <v>20241.830000000002</v>
      </c>
      <c r="L141" s="89">
        <v>20241.830000000002</v>
      </c>
      <c r="M141" s="89">
        <v>20241.830000000002</v>
      </c>
      <c r="N141" s="89">
        <v>20241.830000000002</v>
      </c>
      <c r="O141" s="89">
        <v>20241.830000000002</v>
      </c>
    </row>
    <row r="142" spans="1:15" x14ac:dyDescent="0.25">
      <c r="A142" s="166" t="s">
        <v>59</v>
      </c>
      <c r="B142" s="166" t="s">
        <v>33</v>
      </c>
      <c r="C142" s="146"/>
      <c r="D142" s="13"/>
      <c r="E142" s="13"/>
      <c r="F142" s="13"/>
      <c r="G142" s="13"/>
      <c r="H142" s="11" t="s">
        <v>9</v>
      </c>
      <c r="I142" s="14" t="s">
        <v>92</v>
      </c>
      <c r="J142" s="89">
        <f>J143+J144+J145</f>
        <v>38208.19</v>
      </c>
      <c r="K142" s="89">
        <f t="shared" ref="K142:O142" si="14">K143+K144+K145</f>
        <v>30241.73</v>
      </c>
      <c r="L142" s="89">
        <f t="shared" si="14"/>
        <v>30241.73</v>
      </c>
      <c r="M142" s="89">
        <f t="shared" si="14"/>
        <v>30920.560000000001</v>
      </c>
      <c r="N142" s="89">
        <f t="shared" si="14"/>
        <v>30920.560000000001</v>
      </c>
      <c r="O142" s="89">
        <f t="shared" si="14"/>
        <v>30241.83</v>
      </c>
    </row>
    <row r="143" spans="1:15" ht="25.5" x14ac:dyDescent="0.25">
      <c r="A143" s="166"/>
      <c r="B143" s="166"/>
      <c r="C143" s="147"/>
      <c r="D143" s="13"/>
      <c r="E143" s="13"/>
      <c r="F143" s="13"/>
      <c r="G143" s="13"/>
      <c r="H143" s="11" t="s">
        <v>10</v>
      </c>
      <c r="I143" s="14" t="s">
        <v>92</v>
      </c>
      <c r="J143" s="89">
        <v>0</v>
      </c>
      <c r="K143" s="89">
        <v>0</v>
      </c>
      <c r="L143" s="89">
        <v>0</v>
      </c>
      <c r="M143" s="89">
        <v>0</v>
      </c>
      <c r="N143" s="89">
        <v>0</v>
      </c>
      <c r="O143" s="89">
        <v>0</v>
      </c>
    </row>
    <row r="144" spans="1:15" ht="38.25" x14ac:dyDescent="0.25">
      <c r="A144" s="166"/>
      <c r="B144" s="166"/>
      <c r="C144" s="147"/>
      <c r="D144" s="13">
        <v>882</v>
      </c>
      <c r="E144" s="13">
        <v>405</v>
      </c>
      <c r="F144" s="13" t="s">
        <v>48</v>
      </c>
      <c r="G144" s="13"/>
      <c r="H144" s="11" t="s">
        <v>11</v>
      </c>
      <c r="I144" s="14" t="s">
        <v>92</v>
      </c>
      <c r="J144" s="89">
        <v>17966.36</v>
      </c>
      <c r="K144" s="89">
        <v>10000</v>
      </c>
      <c r="L144" s="89">
        <v>10000</v>
      </c>
      <c r="M144" s="89">
        <v>10678.73</v>
      </c>
      <c r="N144" s="89">
        <v>10678.73</v>
      </c>
      <c r="O144" s="89">
        <v>10000</v>
      </c>
    </row>
    <row r="145" spans="1:15" ht="25.5" x14ac:dyDescent="0.25">
      <c r="A145" s="166"/>
      <c r="B145" s="166"/>
      <c r="C145" s="148"/>
      <c r="D145" s="21"/>
      <c r="E145" s="21"/>
      <c r="F145" s="21"/>
      <c r="G145" s="21"/>
      <c r="H145" s="11" t="s">
        <v>12</v>
      </c>
      <c r="I145" s="14" t="s">
        <v>92</v>
      </c>
      <c r="J145" s="89">
        <v>20241.830000000002</v>
      </c>
      <c r="K145" s="89">
        <v>20241.73</v>
      </c>
      <c r="L145" s="89">
        <v>20241.73</v>
      </c>
      <c r="M145" s="89">
        <v>20241.830000000002</v>
      </c>
      <c r="N145" s="89">
        <v>20241.830000000002</v>
      </c>
      <c r="O145" s="89">
        <v>20241.830000000002</v>
      </c>
    </row>
    <row r="146" spans="1:15" s="27" customFormat="1" x14ac:dyDescent="0.25">
      <c r="A146" s="166" t="s">
        <v>80</v>
      </c>
      <c r="B146" s="166" t="s">
        <v>466</v>
      </c>
      <c r="C146" s="109"/>
      <c r="D146" s="21"/>
      <c r="E146" s="21"/>
      <c r="F146" s="21"/>
      <c r="G146" s="21"/>
      <c r="H146" s="111" t="s">
        <v>9</v>
      </c>
      <c r="I146" s="31"/>
      <c r="J146" s="89" t="s">
        <v>17</v>
      </c>
      <c r="K146" s="89">
        <f>K147+K148+K149</f>
        <v>0</v>
      </c>
      <c r="L146" s="89">
        <f>L147+L148+L149</f>
        <v>0</v>
      </c>
      <c r="M146" s="89">
        <f t="shared" ref="M146:O146" si="15">M147+M148+M149</f>
        <v>0</v>
      </c>
      <c r="N146" s="89">
        <f t="shared" si="15"/>
        <v>0</v>
      </c>
      <c r="O146" s="89">
        <f t="shared" si="15"/>
        <v>180616.1</v>
      </c>
    </row>
    <row r="147" spans="1:15" s="27" customFormat="1" ht="25.5" x14ac:dyDescent="0.25">
      <c r="A147" s="166"/>
      <c r="B147" s="166"/>
      <c r="C147" s="109"/>
      <c r="D147" s="21"/>
      <c r="E147" s="21"/>
      <c r="F147" s="21"/>
      <c r="G147" s="21"/>
      <c r="H147" s="111" t="s">
        <v>10</v>
      </c>
      <c r="I147" s="31"/>
      <c r="J147" s="89" t="s">
        <v>17</v>
      </c>
      <c r="K147" s="89">
        <v>0</v>
      </c>
      <c r="L147" s="89">
        <v>0</v>
      </c>
      <c r="M147" s="89">
        <v>0</v>
      </c>
      <c r="N147" s="89">
        <v>0</v>
      </c>
      <c r="O147" s="89">
        <v>178809.9</v>
      </c>
    </row>
    <row r="148" spans="1:15" s="27" customFormat="1" ht="38.25" x14ac:dyDescent="0.25">
      <c r="A148" s="166"/>
      <c r="B148" s="166"/>
      <c r="C148" s="109"/>
      <c r="D148" s="110">
        <v>882</v>
      </c>
      <c r="E148" s="110">
        <v>405</v>
      </c>
      <c r="F148" s="110" t="s">
        <v>467</v>
      </c>
      <c r="G148" s="110">
        <v>810</v>
      </c>
      <c r="H148" s="111" t="s">
        <v>11</v>
      </c>
      <c r="I148" s="31"/>
      <c r="J148" s="89" t="s">
        <v>17</v>
      </c>
      <c r="K148" s="89">
        <v>0</v>
      </c>
      <c r="L148" s="89">
        <v>0</v>
      </c>
      <c r="M148" s="89">
        <v>0</v>
      </c>
      <c r="N148" s="89">
        <v>0</v>
      </c>
      <c r="O148" s="89">
        <v>1806.2</v>
      </c>
    </row>
    <row r="149" spans="1:15" s="27" customFormat="1" ht="25.5" x14ac:dyDescent="0.25">
      <c r="A149" s="166"/>
      <c r="B149" s="166"/>
      <c r="C149" s="109"/>
      <c r="D149" s="21"/>
      <c r="E149" s="21"/>
      <c r="F149" s="21"/>
      <c r="G149" s="21"/>
      <c r="H149" s="111" t="s">
        <v>12</v>
      </c>
      <c r="I149" s="31"/>
      <c r="J149" s="89" t="s">
        <v>17</v>
      </c>
      <c r="K149" s="89">
        <v>0</v>
      </c>
      <c r="L149" s="89">
        <v>0</v>
      </c>
      <c r="M149" s="89">
        <v>0</v>
      </c>
      <c r="N149" s="89">
        <v>0</v>
      </c>
      <c r="O149" s="89">
        <v>0</v>
      </c>
    </row>
    <row r="150" spans="1:15" x14ac:dyDescent="0.25">
      <c r="A150" s="166" t="s">
        <v>60</v>
      </c>
      <c r="B150" s="166" t="s">
        <v>133</v>
      </c>
      <c r="C150" s="146"/>
      <c r="D150" s="21"/>
      <c r="E150" s="21"/>
      <c r="F150" s="21"/>
      <c r="G150" s="21"/>
      <c r="H150" s="11" t="s">
        <v>9</v>
      </c>
      <c r="I150" s="14" t="s">
        <v>92</v>
      </c>
      <c r="J150" s="89">
        <f>J151+J152+J153</f>
        <v>417697.4</v>
      </c>
      <c r="K150" s="89">
        <f t="shared" ref="K150:O150" si="16">K151+K152+K153</f>
        <v>170</v>
      </c>
      <c r="L150" s="89">
        <f t="shared" si="16"/>
        <v>170</v>
      </c>
      <c r="M150" s="89">
        <f t="shared" si="16"/>
        <v>295</v>
      </c>
      <c r="N150" s="89">
        <f t="shared" si="16"/>
        <v>288.39999999999998</v>
      </c>
      <c r="O150" s="89">
        <f t="shared" si="16"/>
        <v>0</v>
      </c>
    </row>
    <row r="151" spans="1:15" ht="25.5" x14ac:dyDescent="0.25">
      <c r="A151" s="166"/>
      <c r="B151" s="166"/>
      <c r="C151" s="147"/>
      <c r="D151" s="21"/>
      <c r="E151" s="21"/>
      <c r="F151" s="21"/>
      <c r="G151" s="21"/>
      <c r="H151" s="11" t="s">
        <v>10</v>
      </c>
      <c r="I151" s="14" t="s">
        <v>92</v>
      </c>
      <c r="J151" s="89">
        <v>105821.3</v>
      </c>
      <c r="K151" s="89">
        <v>0</v>
      </c>
      <c r="L151" s="89">
        <v>0</v>
      </c>
      <c r="M151" s="89">
        <v>0</v>
      </c>
      <c r="N151" s="89">
        <f>N171+N179+N183</f>
        <v>0</v>
      </c>
      <c r="O151" s="89">
        <v>0</v>
      </c>
    </row>
    <row r="152" spans="1:15" ht="38.25" x14ac:dyDescent="0.25">
      <c r="A152" s="166"/>
      <c r="B152" s="166"/>
      <c r="C152" s="147"/>
      <c r="D152" s="43">
        <v>882</v>
      </c>
      <c r="E152" s="43">
        <v>405</v>
      </c>
      <c r="F152" s="13" t="s">
        <v>180</v>
      </c>
      <c r="G152" s="21"/>
      <c r="H152" s="11" t="s">
        <v>11</v>
      </c>
      <c r="I152" s="14" t="s">
        <v>92</v>
      </c>
      <c r="J152" s="89">
        <v>161876.1</v>
      </c>
      <c r="K152" s="89">
        <v>170</v>
      </c>
      <c r="L152" s="89">
        <v>170</v>
      </c>
      <c r="M152" s="89">
        <v>295</v>
      </c>
      <c r="N152" s="89">
        <f t="shared" ref="N152:N153" si="17">N172+N180+N184</f>
        <v>288.39999999999998</v>
      </c>
      <c r="O152" s="89">
        <v>0</v>
      </c>
    </row>
    <row r="153" spans="1:15" ht="25.5" x14ac:dyDescent="0.25">
      <c r="A153" s="166"/>
      <c r="B153" s="166"/>
      <c r="C153" s="148"/>
      <c r="D153" s="21"/>
      <c r="E153" s="21"/>
      <c r="F153" s="21"/>
      <c r="G153" s="21"/>
      <c r="H153" s="11" t="s">
        <v>12</v>
      </c>
      <c r="I153" s="14" t="s">
        <v>92</v>
      </c>
      <c r="J153" s="89">
        <v>150000</v>
      </c>
      <c r="K153" s="89">
        <v>0</v>
      </c>
      <c r="L153" s="89">
        <v>0</v>
      </c>
      <c r="M153" s="89">
        <v>0</v>
      </c>
      <c r="N153" s="89">
        <f t="shared" si="17"/>
        <v>0</v>
      </c>
      <c r="O153" s="89">
        <v>0</v>
      </c>
    </row>
    <row r="154" spans="1:15" ht="42" customHeight="1" x14ac:dyDescent="0.25">
      <c r="A154" s="174" t="s">
        <v>253</v>
      </c>
      <c r="B154" s="174"/>
      <c r="C154" s="174"/>
      <c r="D154" s="174"/>
      <c r="E154" s="174"/>
      <c r="F154" s="174"/>
      <c r="G154" s="174"/>
      <c r="H154" s="11"/>
      <c r="I154" s="14"/>
      <c r="J154" s="98">
        <v>2.6</v>
      </c>
      <c r="K154" s="98">
        <v>2.5499999999999998</v>
      </c>
      <c r="L154" s="98">
        <v>2.5</v>
      </c>
      <c r="M154" s="98">
        <v>2.5499999999999998</v>
      </c>
      <c r="N154" s="98">
        <v>2.56</v>
      </c>
      <c r="O154" s="98">
        <v>2.6</v>
      </c>
    </row>
    <row r="155" spans="1:15" ht="29.25" customHeight="1" x14ac:dyDescent="0.25">
      <c r="A155" s="174" t="s">
        <v>134</v>
      </c>
      <c r="B155" s="174"/>
      <c r="C155" s="174"/>
      <c r="D155" s="174"/>
      <c r="E155" s="174"/>
      <c r="F155" s="174"/>
      <c r="G155" s="174"/>
      <c r="H155" s="11"/>
      <c r="I155" s="14"/>
      <c r="J155" s="98">
        <v>0.39</v>
      </c>
      <c r="K155" s="98">
        <v>0.41</v>
      </c>
      <c r="L155" s="98">
        <v>0.35</v>
      </c>
      <c r="M155" s="98">
        <v>0.22</v>
      </c>
      <c r="N155" s="98">
        <v>0.22</v>
      </c>
      <c r="O155" s="98">
        <v>0.23</v>
      </c>
    </row>
    <row r="156" spans="1:15" x14ac:dyDescent="0.25">
      <c r="A156" s="174" t="s">
        <v>515</v>
      </c>
      <c r="B156" s="174"/>
      <c r="C156" s="174"/>
      <c r="D156" s="174"/>
      <c r="E156" s="174"/>
      <c r="F156" s="174"/>
      <c r="G156" s="174"/>
      <c r="H156" s="11"/>
      <c r="I156" s="14"/>
      <c r="J156" s="92">
        <v>12.2</v>
      </c>
      <c r="K156" s="92">
        <v>12.5</v>
      </c>
      <c r="L156" s="92">
        <v>11.84</v>
      </c>
      <c r="M156" s="92">
        <v>12.5</v>
      </c>
      <c r="N156" s="92">
        <v>15.9</v>
      </c>
      <c r="O156" s="92">
        <v>13</v>
      </c>
    </row>
    <row r="157" spans="1:15" x14ac:dyDescent="0.25">
      <c r="A157" s="174" t="s">
        <v>135</v>
      </c>
      <c r="B157" s="174"/>
      <c r="C157" s="174"/>
      <c r="D157" s="174"/>
      <c r="E157" s="174"/>
      <c r="F157" s="174"/>
      <c r="G157" s="174"/>
      <c r="H157" s="11"/>
      <c r="I157" s="14"/>
      <c r="J157" s="92">
        <v>449</v>
      </c>
      <c r="K157" s="92">
        <v>448.1</v>
      </c>
      <c r="L157" s="92">
        <v>441.5</v>
      </c>
      <c r="M157" s="92">
        <v>448.1</v>
      </c>
      <c r="N157" s="92">
        <v>461.7</v>
      </c>
      <c r="O157" s="92">
        <v>456.2</v>
      </c>
    </row>
    <row r="158" spans="1:15" ht="29.25" customHeight="1" x14ac:dyDescent="0.25">
      <c r="A158" s="174" t="s">
        <v>136</v>
      </c>
      <c r="B158" s="174"/>
      <c r="C158" s="174"/>
      <c r="D158" s="174"/>
      <c r="E158" s="174"/>
      <c r="F158" s="174"/>
      <c r="G158" s="174"/>
      <c r="H158" s="11"/>
      <c r="I158" s="14"/>
      <c r="J158" s="92">
        <v>208.2</v>
      </c>
      <c r="K158" s="92">
        <v>213.2</v>
      </c>
      <c r="L158" s="92">
        <v>163.4</v>
      </c>
      <c r="M158" s="92">
        <v>213.2</v>
      </c>
      <c r="N158" s="92">
        <v>222.4</v>
      </c>
      <c r="O158" s="92">
        <v>222.7</v>
      </c>
    </row>
    <row r="159" spans="1:15" x14ac:dyDescent="0.25">
      <c r="A159" s="174" t="s">
        <v>137</v>
      </c>
      <c r="B159" s="174"/>
      <c r="C159" s="174"/>
      <c r="D159" s="174"/>
      <c r="E159" s="174"/>
      <c r="F159" s="174"/>
      <c r="G159" s="174"/>
      <c r="H159" s="11"/>
      <c r="I159" s="14"/>
      <c r="J159" s="92">
        <v>3.1</v>
      </c>
      <c r="K159" s="92">
        <v>3.1</v>
      </c>
      <c r="L159" s="92">
        <v>3.1</v>
      </c>
      <c r="M159" s="92">
        <v>3.1</v>
      </c>
      <c r="N159" s="92">
        <v>3.1</v>
      </c>
      <c r="O159" s="92">
        <v>3.2</v>
      </c>
    </row>
    <row r="160" spans="1:15" s="27" customFormat="1" x14ac:dyDescent="0.25">
      <c r="A160" s="181" t="s">
        <v>138</v>
      </c>
      <c r="B160" s="182"/>
      <c r="C160" s="182"/>
      <c r="D160" s="182"/>
      <c r="E160" s="182"/>
      <c r="F160" s="182"/>
      <c r="G160" s="183"/>
      <c r="H160" s="29"/>
      <c r="I160" s="31"/>
      <c r="J160" s="92">
        <v>1</v>
      </c>
      <c r="K160" s="92">
        <v>1.1000000000000001</v>
      </c>
      <c r="L160" s="92">
        <v>1</v>
      </c>
      <c r="M160" s="92">
        <v>1.1000000000000001</v>
      </c>
      <c r="N160" s="92">
        <v>6.16</v>
      </c>
      <c r="O160" s="98">
        <v>1.1499999999999999</v>
      </c>
    </row>
    <row r="161" spans="1:15" s="27" customFormat="1" ht="29.25" customHeight="1" x14ac:dyDescent="0.25">
      <c r="A161" s="181" t="s">
        <v>283</v>
      </c>
      <c r="B161" s="182"/>
      <c r="C161" s="182"/>
      <c r="D161" s="182"/>
      <c r="E161" s="182"/>
      <c r="F161" s="182"/>
      <c r="G161" s="183"/>
      <c r="H161" s="29"/>
      <c r="I161" s="31"/>
      <c r="J161" s="92">
        <v>8.6999999999999993</v>
      </c>
      <c r="K161" s="92">
        <v>34.130000000000003</v>
      </c>
      <c r="L161" s="92">
        <v>8.6999999999999993</v>
      </c>
      <c r="M161" s="98">
        <v>34.130000000000003</v>
      </c>
      <c r="N161" s="92">
        <v>38</v>
      </c>
      <c r="O161" s="98">
        <v>34.130000000000003</v>
      </c>
    </row>
    <row r="162" spans="1:15" s="27" customFormat="1" ht="30" customHeight="1" x14ac:dyDescent="0.25">
      <c r="A162" s="181" t="s">
        <v>300</v>
      </c>
      <c r="B162" s="182"/>
      <c r="C162" s="182"/>
      <c r="D162" s="182"/>
      <c r="E162" s="182"/>
      <c r="F162" s="182"/>
      <c r="G162" s="183"/>
      <c r="H162" s="60"/>
      <c r="I162" s="31"/>
      <c r="J162" s="92">
        <v>89.3</v>
      </c>
      <c r="K162" s="92">
        <v>86.8</v>
      </c>
      <c r="L162" s="92">
        <v>99.4</v>
      </c>
      <c r="M162" s="92">
        <v>86.8</v>
      </c>
      <c r="N162" s="92">
        <v>90.8</v>
      </c>
      <c r="O162" s="92">
        <v>87</v>
      </c>
    </row>
    <row r="163" spans="1:15" s="27" customFormat="1" ht="42.75" customHeight="1" x14ac:dyDescent="0.25">
      <c r="A163" s="181" t="s">
        <v>301</v>
      </c>
      <c r="B163" s="182"/>
      <c r="C163" s="182"/>
      <c r="D163" s="182"/>
      <c r="E163" s="182"/>
      <c r="F163" s="182"/>
      <c r="G163" s="183"/>
      <c r="H163" s="60"/>
      <c r="I163" s="31"/>
      <c r="J163" s="98">
        <v>43.75</v>
      </c>
      <c r="K163" s="98">
        <v>49</v>
      </c>
      <c r="L163" s="98">
        <v>10.199999999999999</v>
      </c>
      <c r="M163" s="92">
        <v>49</v>
      </c>
      <c r="N163" s="98">
        <v>49.1</v>
      </c>
      <c r="O163" s="92">
        <v>55</v>
      </c>
    </row>
    <row r="164" spans="1:15" s="27" customFormat="1" ht="30" customHeight="1" x14ac:dyDescent="0.25">
      <c r="A164" s="181" t="s">
        <v>302</v>
      </c>
      <c r="B164" s="182"/>
      <c r="C164" s="182"/>
      <c r="D164" s="182"/>
      <c r="E164" s="182"/>
      <c r="F164" s="182"/>
      <c r="G164" s="183"/>
      <c r="H164" s="60"/>
      <c r="I164" s="31"/>
      <c r="J164" s="98">
        <v>0.04</v>
      </c>
      <c r="K164" s="98">
        <v>0.03</v>
      </c>
      <c r="L164" s="98">
        <v>0.03</v>
      </c>
      <c r="M164" s="98">
        <v>0.03</v>
      </c>
      <c r="N164" s="98">
        <v>0.03</v>
      </c>
      <c r="O164" s="98">
        <v>0.02</v>
      </c>
    </row>
    <row r="165" spans="1:15" s="27" customFormat="1" ht="28.5" customHeight="1" x14ac:dyDescent="0.25">
      <c r="A165" s="181" t="s">
        <v>353</v>
      </c>
      <c r="B165" s="182"/>
      <c r="C165" s="182"/>
      <c r="D165" s="182"/>
      <c r="E165" s="182"/>
      <c r="F165" s="182"/>
      <c r="G165" s="183"/>
      <c r="H165" s="67"/>
      <c r="I165" s="31"/>
      <c r="J165" s="93">
        <v>27</v>
      </c>
      <c r="K165" s="93">
        <v>27</v>
      </c>
      <c r="L165" s="93">
        <v>27</v>
      </c>
      <c r="M165" s="93">
        <v>27</v>
      </c>
      <c r="N165" s="93">
        <v>27</v>
      </c>
      <c r="O165" s="93">
        <v>27</v>
      </c>
    </row>
    <row r="166" spans="1:15" s="27" customFormat="1" ht="29.25" customHeight="1" x14ac:dyDescent="0.25">
      <c r="A166" s="181" t="s">
        <v>303</v>
      </c>
      <c r="B166" s="182"/>
      <c r="C166" s="182"/>
      <c r="D166" s="182"/>
      <c r="E166" s="182"/>
      <c r="F166" s="182"/>
      <c r="G166" s="183"/>
      <c r="H166" s="60"/>
      <c r="I166" s="31"/>
      <c r="J166" s="93">
        <v>2</v>
      </c>
      <c r="K166" s="93">
        <v>3</v>
      </c>
      <c r="L166" s="93">
        <v>3</v>
      </c>
      <c r="M166" s="93">
        <v>3</v>
      </c>
      <c r="N166" s="93">
        <v>3</v>
      </c>
      <c r="O166" s="93">
        <v>3</v>
      </c>
    </row>
    <row r="167" spans="1:15" s="27" customFormat="1" ht="29.25" customHeight="1" x14ac:dyDescent="0.25">
      <c r="A167" s="181" t="s">
        <v>335</v>
      </c>
      <c r="B167" s="182"/>
      <c r="C167" s="182"/>
      <c r="D167" s="182"/>
      <c r="E167" s="182"/>
      <c r="F167" s="182"/>
      <c r="G167" s="183"/>
      <c r="H167" s="60"/>
      <c r="I167" s="31"/>
      <c r="J167" s="98">
        <v>4.2</v>
      </c>
      <c r="K167" s="98">
        <v>4.25</v>
      </c>
      <c r="L167" s="98">
        <v>4.2</v>
      </c>
      <c r="M167" s="98">
        <v>4.25</v>
      </c>
      <c r="N167" s="98">
        <v>4.3</v>
      </c>
      <c r="O167" s="98">
        <v>4.4000000000000004</v>
      </c>
    </row>
    <row r="168" spans="1:15" s="27" customFormat="1" ht="29.25" customHeight="1" x14ac:dyDescent="0.25">
      <c r="A168" s="181" t="s">
        <v>354</v>
      </c>
      <c r="B168" s="182"/>
      <c r="C168" s="182"/>
      <c r="D168" s="182"/>
      <c r="E168" s="182"/>
      <c r="F168" s="182"/>
      <c r="G168" s="183"/>
      <c r="H168" s="67"/>
      <c r="I168" s="31"/>
      <c r="J168" s="127">
        <v>2E-3</v>
      </c>
      <c r="K168" s="127">
        <v>3.0000000000000001E-3</v>
      </c>
      <c r="L168" s="127">
        <v>2E-3</v>
      </c>
      <c r="M168" s="127">
        <v>3.0000000000000001E-3</v>
      </c>
      <c r="N168" s="127">
        <v>6.0000000000000001E-3</v>
      </c>
      <c r="O168" s="133">
        <v>3.2000000000000002E-3</v>
      </c>
    </row>
    <row r="169" spans="1:15" s="27" customFormat="1" x14ac:dyDescent="0.25">
      <c r="A169" s="181" t="s">
        <v>355</v>
      </c>
      <c r="B169" s="182"/>
      <c r="C169" s="182"/>
      <c r="D169" s="182"/>
      <c r="E169" s="182"/>
      <c r="F169" s="182"/>
      <c r="G169" s="183"/>
      <c r="H169" s="67"/>
      <c r="I169" s="31"/>
      <c r="J169" s="92">
        <v>25.3</v>
      </c>
      <c r="K169" s="98" t="s">
        <v>17</v>
      </c>
      <c r="L169" s="98" t="s">
        <v>17</v>
      </c>
      <c r="M169" s="92" t="s">
        <v>17</v>
      </c>
      <c r="N169" s="92" t="s">
        <v>17</v>
      </c>
      <c r="O169" s="98" t="s">
        <v>17</v>
      </c>
    </row>
    <row r="170" spans="1:15" x14ac:dyDescent="0.25">
      <c r="A170" s="166" t="s">
        <v>61</v>
      </c>
      <c r="B170" s="166" t="s">
        <v>41</v>
      </c>
      <c r="C170" s="146"/>
      <c r="D170" s="22"/>
      <c r="E170" s="22"/>
      <c r="F170" s="22"/>
      <c r="G170" s="22"/>
      <c r="H170" s="11" t="s">
        <v>9</v>
      </c>
      <c r="I170" s="14" t="s">
        <v>92</v>
      </c>
      <c r="J170" s="89">
        <f>J171+J172+J173</f>
        <v>0</v>
      </c>
      <c r="K170" s="89">
        <v>0</v>
      </c>
      <c r="L170" s="89">
        <v>0</v>
      </c>
      <c r="M170" s="89">
        <v>0</v>
      </c>
      <c r="N170" s="89">
        <v>0</v>
      </c>
      <c r="O170" s="89">
        <v>0</v>
      </c>
    </row>
    <row r="171" spans="1:15" ht="25.5" x14ac:dyDescent="0.25">
      <c r="A171" s="166"/>
      <c r="B171" s="166"/>
      <c r="C171" s="147"/>
      <c r="D171" s="22"/>
      <c r="E171" s="22"/>
      <c r="F171" s="22"/>
      <c r="G171" s="22"/>
      <c r="H171" s="11" t="s">
        <v>10</v>
      </c>
      <c r="I171" s="14" t="s">
        <v>92</v>
      </c>
      <c r="J171" s="89">
        <v>0</v>
      </c>
      <c r="K171" s="89">
        <v>0</v>
      </c>
      <c r="L171" s="89">
        <v>0</v>
      </c>
      <c r="M171" s="89">
        <v>0</v>
      </c>
      <c r="N171" s="89">
        <v>0</v>
      </c>
      <c r="O171" s="89">
        <v>0</v>
      </c>
    </row>
    <row r="172" spans="1:15" ht="38.25" x14ac:dyDescent="0.25">
      <c r="A172" s="166"/>
      <c r="B172" s="166"/>
      <c r="C172" s="147"/>
      <c r="D172" s="13">
        <v>882</v>
      </c>
      <c r="E172" s="13">
        <v>405</v>
      </c>
      <c r="F172" s="43" t="s">
        <v>254</v>
      </c>
      <c r="G172" s="13">
        <v>810</v>
      </c>
      <c r="H172" s="11" t="s">
        <v>11</v>
      </c>
      <c r="I172" s="14" t="s">
        <v>92</v>
      </c>
      <c r="J172" s="89">
        <v>0</v>
      </c>
      <c r="K172" s="89">
        <v>0</v>
      </c>
      <c r="L172" s="89">
        <v>0</v>
      </c>
      <c r="M172" s="89">
        <v>0</v>
      </c>
      <c r="N172" s="89">
        <v>0</v>
      </c>
      <c r="O172" s="89">
        <v>0</v>
      </c>
    </row>
    <row r="173" spans="1:15" ht="25.5" x14ac:dyDescent="0.25">
      <c r="A173" s="166"/>
      <c r="B173" s="166"/>
      <c r="C173" s="148"/>
      <c r="D173" s="13"/>
      <c r="E173" s="13"/>
      <c r="F173" s="13"/>
      <c r="G173" s="13"/>
      <c r="H173" s="11" t="s">
        <v>12</v>
      </c>
      <c r="I173" s="14" t="s">
        <v>92</v>
      </c>
      <c r="J173" s="89">
        <v>0</v>
      </c>
      <c r="K173" s="89">
        <v>0</v>
      </c>
      <c r="L173" s="89">
        <v>0</v>
      </c>
      <c r="M173" s="89">
        <v>0</v>
      </c>
      <c r="N173" s="89">
        <v>0</v>
      </c>
      <c r="O173" s="89">
        <v>0</v>
      </c>
    </row>
    <row r="174" spans="1:15" x14ac:dyDescent="0.25">
      <c r="A174" s="166" t="s">
        <v>256</v>
      </c>
      <c r="B174" s="166" t="s">
        <v>34</v>
      </c>
      <c r="C174" s="146"/>
      <c r="D174" s="13"/>
      <c r="E174" s="13"/>
      <c r="F174" s="13"/>
      <c r="G174" s="13"/>
      <c r="H174" s="11" t="s">
        <v>9</v>
      </c>
      <c r="I174" s="14" t="s">
        <v>92</v>
      </c>
      <c r="J174" s="89">
        <v>0</v>
      </c>
      <c r="K174" s="89">
        <v>0</v>
      </c>
      <c r="L174" s="89">
        <v>0</v>
      </c>
      <c r="M174" s="89">
        <v>0</v>
      </c>
      <c r="N174" s="89">
        <v>0</v>
      </c>
      <c r="O174" s="89">
        <v>0</v>
      </c>
    </row>
    <row r="175" spans="1:15" ht="25.5" x14ac:dyDescent="0.25">
      <c r="A175" s="166"/>
      <c r="B175" s="166"/>
      <c r="C175" s="147"/>
      <c r="D175" s="13"/>
      <c r="E175" s="13"/>
      <c r="F175" s="13"/>
      <c r="G175" s="13"/>
      <c r="H175" s="11" t="s">
        <v>10</v>
      </c>
      <c r="I175" s="14" t="s">
        <v>92</v>
      </c>
      <c r="J175" s="87">
        <v>0</v>
      </c>
      <c r="K175" s="87">
        <v>0</v>
      </c>
      <c r="L175" s="87">
        <v>0</v>
      </c>
      <c r="M175" s="87">
        <v>0</v>
      </c>
      <c r="N175" s="87">
        <v>0</v>
      </c>
      <c r="O175" s="87">
        <v>0</v>
      </c>
    </row>
    <row r="176" spans="1:15" ht="38.25" x14ac:dyDescent="0.25">
      <c r="A176" s="166"/>
      <c r="B176" s="166"/>
      <c r="C176" s="147"/>
      <c r="D176" s="13">
        <v>882</v>
      </c>
      <c r="E176" s="13">
        <v>405</v>
      </c>
      <c r="F176" s="43" t="s">
        <v>255</v>
      </c>
      <c r="G176" s="13">
        <v>810</v>
      </c>
      <c r="H176" s="11" t="s">
        <v>11</v>
      </c>
      <c r="I176" s="14" t="s">
        <v>92</v>
      </c>
      <c r="J176" s="87">
        <v>0</v>
      </c>
      <c r="K176" s="87">
        <v>0</v>
      </c>
      <c r="L176" s="87">
        <v>0</v>
      </c>
      <c r="M176" s="87">
        <v>0</v>
      </c>
      <c r="N176" s="87">
        <v>0</v>
      </c>
      <c r="O176" s="87">
        <v>0</v>
      </c>
    </row>
    <row r="177" spans="1:15" ht="25.5" x14ac:dyDescent="0.25">
      <c r="A177" s="166"/>
      <c r="B177" s="166"/>
      <c r="C177" s="148"/>
      <c r="D177" s="13"/>
      <c r="E177" s="13"/>
      <c r="F177" s="13"/>
      <c r="G177" s="13"/>
      <c r="H177" s="11" t="s">
        <v>12</v>
      </c>
      <c r="I177" s="14" t="s">
        <v>92</v>
      </c>
      <c r="J177" s="87">
        <v>0</v>
      </c>
      <c r="K177" s="89">
        <v>0</v>
      </c>
      <c r="L177" s="89">
        <v>0</v>
      </c>
      <c r="M177" s="89">
        <v>0</v>
      </c>
      <c r="N177" s="89">
        <v>0</v>
      </c>
      <c r="O177" s="87">
        <v>0</v>
      </c>
    </row>
    <row r="178" spans="1:15" s="27" customFormat="1" x14ac:dyDescent="0.25">
      <c r="A178" s="166" t="s">
        <v>331</v>
      </c>
      <c r="B178" s="166" t="s">
        <v>332</v>
      </c>
      <c r="C178" s="146"/>
      <c r="D178" s="59"/>
      <c r="E178" s="59"/>
      <c r="F178" s="59"/>
      <c r="G178" s="59"/>
      <c r="H178" s="60" t="s">
        <v>9</v>
      </c>
      <c r="I178" s="31" t="s">
        <v>92</v>
      </c>
      <c r="J178" s="89">
        <f>J179+J180+J181</f>
        <v>161876.1</v>
      </c>
      <c r="K178" s="89">
        <f t="shared" ref="K178:O178" si="18">K179+K180+K181</f>
        <v>170</v>
      </c>
      <c r="L178" s="89">
        <f t="shared" si="18"/>
        <v>170</v>
      </c>
      <c r="M178" s="89">
        <f t="shared" si="18"/>
        <v>295</v>
      </c>
      <c r="N178" s="89">
        <f t="shared" si="18"/>
        <v>288.39999999999998</v>
      </c>
      <c r="O178" s="89">
        <f t="shared" si="18"/>
        <v>0</v>
      </c>
    </row>
    <row r="179" spans="1:15" s="27" customFormat="1" ht="25.5" x14ac:dyDescent="0.25">
      <c r="A179" s="166"/>
      <c r="B179" s="166"/>
      <c r="C179" s="147"/>
      <c r="D179" s="59"/>
      <c r="E179" s="59"/>
      <c r="F179" s="59"/>
      <c r="G179" s="59"/>
      <c r="H179" s="60" t="s">
        <v>10</v>
      </c>
      <c r="I179" s="31" t="s">
        <v>92</v>
      </c>
      <c r="J179" s="87">
        <v>0</v>
      </c>
      <c r="K179" s="87">
        <v>0</v>
      </c>
      <c r="L179" s="87">
        <v>0</v>
      </c>
      <c r="M179" s="87">
        <v>0</v>
      </c>
      <c r="N179" s="87">
        <v>0</v>
      </c>
      <c r="O179" s="87">
        <v>0</v>
      </c>
    </row>
    <row r="180" spans="1:15" s="27" customFormat="1" ht="38.25" x14ac:dyDescent="0.25">
      <c r="A180" s="166"/>
      <c r="B180" s="166"/>
      <c r="C180" s="147"/>
      <c r="D180" s="59">
        <v>882</v>
      </c>
      <c r="E180" s="59">
        <v>405</v>
      </c>
      <c r="F180" s="59" t="s">
        <v>333</v>
      </c>
      <c r="G180" s="59">
        <v>810</v>
      </c>
      <c r="H180" s="60" t="s">
        <v>11</v>
      </c>
      <c r="I180" s="31" t="s">
        <v>92</v>
      </c>
      <c r="J180" s="87">
        <v>161876.1</v>
      </c>
      <c r="K180" s="87">
        <v>170</v>
      </c>
      <c r="L180" s="87">
        <v>170</v>
      </c>
      <c r="M180" s="87">
        <v>295</v>
      </c>
      <c r="N180" s="87">
        <v>288.39999999999998</v>
      </c>
      <c r="O180" s="87">
        <v>0</v>
      </c>
    </row>
    <row r="181" spans="1:15" s="27" customFormat="1" ht="25.5" x14ac:dyDescent="0.25">
      <c r="A181" s="166"/>
      <c r="B181" s="166"/>
      <c r="C181" s="148"/>
      <c r="D181" s="59"/>
      <c r="E181" s="59"/>
      <c r="F181" s="59"/>
      <c r="G181" s="59"/>
      <c r="H181" s="60" t="s">
        <v>12</v>
      </c>
      <c r="I181" s="31" t="s">
        <v>92</v>
      </c>
      <c r="J181" s="89">
        <v>0</v>
      </c>
      <c r="K181" s="89">
        <v>0</v>
      </c>
      <c r="L181" s="89">
        <v>0</v>
      </c>
      <c r="M181" s="89">
        <v>0</v>
      </c>
      <c r="N181" s="89">
        <v>0</v>
      </c>
      <c r="O181" s="89">
        <v>0</v>
      </c>
    </row>
    <row r="182" spans="1:15" s="27" customFormat="1" x14ac:dyDescent="0.25">
      <c r="A182" s="166" t="s">
        <v>358</v>
      </c>
      <c r="B182" s="171" t="s">
        <v>357</v>
      </c>
      <c r="C182" s="171"/>
      <c r="D182" s="68"/>
      <c r="E182" s="68"/>
      <c r="F182" s="68"/>
      <c r="G182" s="68"/>
      <c r="H182" s="67" t="s">
        <v>9</v>
      </c>
      <c r="I182" s="31" t="s">
        <v>92</v>
      </c>
      <c r="J182" s="89">
        <f>J183+J184+J185</f>
        <v>255821.3</v>
      </c>
      <c r="K182" s="89">
        <f t="shared" ref="K182:O182" si="19">K183+K184+K185</f>
        <v>0</v>
      </c>
      <c r="L182" s="89">
        <f t="shared" si="19"/>
        <v>0</v>
      </c>
      <c r="M182" s="89">
        <f t="shared" si="19"/>
        <v>0</v>
      </c>
      <c r="N182" s="89">
        <f t="shared" si="19"/>
        <v>0</v>
      </c>
      <c r="O182" s="89">
        <f t="shared" si="19"/>
        <v>0</v>
      </c>
    </row>
    <row r="183" spans="1:15" s="27" customFormat="1" ht="25.5" x14ac:dyDescent="0.25">
      <c r="A183" s="166"/>
      <c r="B183" s="172"/>
      <c r="C183" s="172"/>
      <c r="D183" s="68"/>
      <c r="E183" s="68"/>
      <c r="F183" s="68"/>
      <c r="G183" s="68"/>
      <c r="H183" s="67" t="s">
        <v>10</v>
      </c>
      <c r="I183" s="31" t="s">
        <v>92</v>
      </c>
      <c r="J183" s="89">
        <v>105821.3</v>
      </c>
      <c r="K183" s="89">
        <v>0</v>
      </c>
      <c r="L183" s="89">
        <v>0</v>
      </c>
      <c r="M183" s="89">
        <v>0</v>
      </c>
      <c r="N183" s="89">
        <v>0</v>
      </c>
      <c r="O183" s="89">
        <v>0</v>
      </c>
    </row>
    <row r="184" spans="1:15" s="27" customFormat="1" ht="38.25" x14ac:dyDescent="0.25">
      <c r="A184" s="166"/>
      <c r="B184" s="172"/>
      <c r="C184" s="172"/>
      <c r="D184" s="68">
        <v>882</v>
      </c>
      <c r="E184" s="68">
        <v>405</v>
      </c>
      <c r="F184" s="68" t="s">
        <v>356</v>
      </c>
      <c r="G184" s="68">
        <v>810</v>
      </c>
      <c r="H184" s="67" t="s">
        <v>11</v>
      </c>
      <c r="I184" s="31" t="s">
        <v>92</v>
      </c>
      <c r="J184" s="89">
        <v>0</v>
      </c>
      <c r="K184" s="89">
        <v>0</v>
      </c>
      <c r="L184" s="89">
        <v>0</v>
      </c>
      <c r="M184" s="89">
        <v>0</v>
      </c>
      <c r="N184" s="89">
        <v>0</v>
      </c>
      <c r="O184" s="89">
        <v>0</v>
      </c>
    </row>
    <row r="185" spans="1:15" s="27" customFormat="1" ht="25.5" x14ac:dyDescent="0.25">
      <c r="A185" s="166"/>
      <c r="B185" s="173"/>
      <c r="C185" s="173"/>
      <c r="D185" s="68"/>
      <c r="E185" s="68"/>
      <c r="F185" s="68"/>
      <c r="G185" s="68"/>
      <c r="H185" s="67" t="s">
        <v>12</v>
      </c>
      <c r="I185" s="31" t="s">
        <v>92</v>
      </c>
      <c r="J185" s="89">
        <v>150000</v>
      </c>
      <c r="K185" s="89">
        <v>0</v>
      </c>
      <c r="L185" s="89">
        <v>0</v>
      </c>
      <c r="M185" s="89">
        <v>0</v>
      </c>
      <c r="N185" s="89">
        <v>0</v>
      </c>
      <c r="O185" s="89">
        <v>0</v>
      </c>
    </row>
    <row r="186" spans="1:15" s="27" customFormat="1" x14ac:dyDescent="0.25">
      <c r="A186" s="171" t="s">
        <v>359</v>
      </c>
      <c r="B186" s="171" t="s">
        <v>360</v>
      </c>
      <c r="C186" s="149"/>
      <c r="D186" s="68"/>
      <c r="E186" s="68"/>
      <c r="F186" s="68"/>
      <c r="G186" s="68"/>
      <c r="H186" s="67" t="s">
        <v>9</v>
      </c>
      <c r="I186" s="31" t="s">
        <v>92</v>
      </c>
      <c r="J186" s="89">
        <v>0</v>
      </c>
      <c r="K186" s="89">
        <v>0</v>
      </c>
      <c r="L186" s="89">
        <v>0</v>
      </c>
      <c r="M186" s="89">
        <v>0</v>
      </c>
      <c r="N186" s="89">
        <v>0</v>
      </c>
      <c r="O186" s="89">
        <v>0</v>
      </c>
    </row>
    <row r="187" spans="1:15" s="27" customFormat="1" ht="25.5" x14ac:dyDescent="0.25">
      <c r="A187" s="172"/>
      <c r="B187" s="172"/>
      <c r="C187" s="149"/>
      <c r="D187" s="68"/>
      <c r="E187" s="68"/>
      <c r="F187" s="68"/>
      <c r="G187" s="68"/>
      <c r="H187" s="67" t="s">
        <v>10</v>
      </c>
      <c r="I187" s="31" t="s">
        <v>92</v>
      </c>
      <c r="J187" s="89">
        <v>0</v>
      </c>
      <c r="K187" s="89">
        <v>0</v>
      </c>
      <c r="L187" s="89">
        <v>0</v>
      </c>
      <c r="M187" s="89">
        <v>0</v>
      </c>
      <c r="N187" s="89">
        <v>0</v>
      </c>
      <c r="O187" s="89">
        <v>0</v>
      </c>
    </row>
    <row r="188" spans="1:15" s="27" customFormat="1" ht="38.25" x14ac:dyDescent="0.25">
      <c r="A188" s="172"/>
      <c r="B188" s="172"/>
      <c r="C188" s="149"/>
      <c r="D188" s="68"/>
      <c r="E188" s="68"/>
      <c r="F188" s="68"/>
      <c r="G188" s="68"/>
      <c r="H188" s="67" t="s">
        <v>11</v>
      </c>
      <c r="I188" s="31" t="s">
        <v>92</v>
      </c>
      <c r="J188" s="89">
        <v>0</v>
      </c>
      <c r="K188" s="89">
        <v>0</v>
      </c>
      <c r="L188" s="89">
        <v>0</v>
      </c>
      <c r="M188" s="89">
        <v>0</v>
      </c>
      <c r="N188" s="89">
        <v>0</v>
      </c>
      <c r="O188" s="89">
        <v>0</v>
      </c>
    </row>
    <row r="189" spans="1:15" s="27" customFormat="1" ht="25.5" x14ac:dyDescent="0.25">
      <c r="A189" s="173"/>
      <c r="B189" s="173"/>
      <c r="C189" s="149"/>
      <c r="D189" s="68"/>
      <c r="E189" s="68"/>
      <c r="F189" s="68"/>
      <c r="G189" s="68"/>
      <c r="H189" s="67" t="s">
        <v>12</v>
      </c>
      <c r="I189" s="31" t="s">
        <v>92</v>
      </c>
      <c r="J189" s="89">
        <v>0</v>
      </c>
      <c r="K189" s="89">
        <v>0</v>
      </c>
      <c r="L189" s="89">
        <v>0</v>
      </c>
      <c r="M189" s="89">
        <v>0</v>
      </c>
      <c r="N189" s="89">
        <v>0</v>
      </c>
      <c r="O189" s="89">
        <v>0</v>
      </c>
    </row>
    <row r="190" spans="1:15" s="27" customFormat="1" ht="21.75" customHeight="1" x14ac:dyDescent="0.25">
      <c r="A190" s="171" t="s">
        <v>361</v>
      </c>
      <c r="B190" s="171" t="s">
        <v>362</v>
      </c>
      <c r="C190" s="149"/>
      <c r="D190" s="68"/>
      <c r="E190" s="68"/>
      <c r="F190" s="68"/>
      <c r="G190" s="68"/>
      <c r="H190" s="67" t="s">
        <v>9</v>
      </c>
      <c r="I190" s="31" t="s">
        <v>92</v>
      </c>
      <c r="J190" s="89">
        <v>0</v>
      </c>
      <c r="K190" s="89">
        <v>0</v>
      </c>
      <c r="L190" s="89">
        <v>0</v>
      </c>
      <c r="M190" s="89">
        <v>0</v>
      </c>
      <c r="N190" s="89">
        <v>0</v>
      </c>
      <c r="O190" s="89">
        <v>0</v>
      </c>
    </row>
    <row r="191" spans="1:15" s="27" customFormat="1" ht="25.5" x14ac:dyDescent="0.25">
      <c r="A191" s="172"/>
      <c r="B191" s="172"/>
      <c r="C191" s="149"/>
      <c r="D191" s="68"/>
      <c r="E191" s="68"/>
      <c r="F191" s="68"/>
      <c r="G191" s="68"/>
      <c r="H191" s="67" t="s">
        <v>10</v>
      </c>
      <c r="I191" s="31" t="s">
        <v>92</v>
      </c>
      <c r="J191" s="89">
        <v>0</v>
      </c>
      <c r="K191" s="89">
        <v>0</v>
      </c>
      <c r="L191" s="89">
        <v>0</v>
      </c>
      <c r="M191" s="89">
        <v>0</v>
      </c>
      <c r="N191" s="89">
        <v>0</v>
      </c>
      <c r="O191" s="89">
        <v>0</v>
      </c>
    </row>
    <row r="192" spans="1:15" s="27" customFormat="1" ht="38.25" x14ac:dyDescent="0.25">
      <c r="A192" s="172"/>
      <c r="B192" s="172"/>
      <c r="C192" s="149"/>
      <c r="D192" s="68"/>
      <c r="E192" s="68"/>
      <c r="F192" s="68"/>
      <c r="G192" s="68"/>
      <c r="H192" s="67" t="s">
        <v>11</v>
      </c>
      <c r="I192" s="31" t="s">
        <v>92</v>
      </c>
      <c r="J192" s="89">
        <v>0</v>
      </c>
      <c r="K192" s="89">
        <v>0</v>
      </c>
      <c r="L192" s="89">
        <v>0</v>
      </c>
      <c r="M192" s="89">
        <v>0</v>
      </c>
      <c r="N192" s="89">
        <v>0</v>
      </c>
      <c r="O192" s="89">
        <v>0</v>
      </c>
    </row>
    <row r="193" spans="1:16" s="27" customFormat="1" ht="25.5" x14ac:dyDescent="0.25">
      <c r="A193" s="173"/>
      <c r="B193" s="173"/>
      <c r="C193" s="149"/>
      <c r="D193" s="68"/>
      <c r="E193" s="68"/>
      <c r="F193" s="68"/>
      <c r="G193" s="68"/>
      <c r="H193" s="67" t="s">
        <v>12</v>
      </c>
      <c r="I193" s="31" t="s">
        <v>92</v>
      </c>
      <c r="J193" s="89">
        <v>0</v>
      </c>
      <c r="K193" s="89">
        <v>0</v>
      </c>
      <c r="L193" s="89">
        <v>0</v>
      </c>
      <c r="M193" s="89">
        <v>0</v>
      </c>
      <c r="N193" s="89">
        <v>0</v>
      </c>
      <c r="O193" s="89">
        <v>0</v>
      </c>
    </row>
    <row r="194" spans="1:16" x14ac:dyDescent="0.25">
      <c r="A194" s="166" t="s">
        <v>304</v>
      </c>
      <c r="B194" s="166" t="s">
        <v>139</v>
      </c>
      <c r="C194" s="146"/>
      <c r="D194" s="13"/>
      <c r="E194" s="13"/>
      <c r="F194" s="13"/>
      <c r="G194" s="13"/>
      <c r="H194" s="11" t="s">
        <v>9</v>
      </c>
      <c r="I194" s="14" t="s">
        <v>92</v>
      </c>
      <c r="J194" s="89">
        <v>0</v>
      </c>
      <c r="K194" s="89">
        <v>0</v>
      </c>
      <c r="L194" s="89">
        <v>0</v>
      </c>
      <c r="M194" s="89">
        <v>0</v>
      </c>
      <c r="N194" s="89">
        <v>0</v>
      </c>
      <c r="O194" s="89">
        <v>0</v>
      </c>
    </row>
    <row r="195" spans="1:16" ht="25.5" x14ac:dyDescent="0.25">
      <c r="A195" s="166"/>
      <c r="B195" s="166"/>
      <c r="C195" s="147"/>
      <c r="D195" s="13">
        <v>882</v>
      </c>
      <c r="E195" s="13">
        <v>405</v>
      </c>
      <c r="F195" s="43" t="s">
        <v>64</v>
      </c>
      <c r="G195" s="13">
        <v>811</v>
      </c>
      <c r="H195" s="11" t="s">
        <v>10</v>
      </c>
      <c r="I195" s="14" t="s">
        <v>92</v>
      </c>
      <c r="J195" s="100">
        <v>0</v>
      </c>
      <c r="K195" s="100">
        <v>0</v>
      </c>
      <c r="L195" s="100">
        <v>0</v>
      </c>
      <c r="M195" s="100">
        <v>0</v>
      </c>
      <c r="N195" s="89">
        <v>0</v>
      </c>
      <c r="O195" s="89">
        <v>0</v>
      </c>
    </row>
    <row r="196" spans="1:16" ht="38.25" x14ac:dyDescent="0.25">
      <c r="A196" s="166"/>
      <c r="B196" s="166"/>
      <c r="C196" s="147"/>
      <c r="D196" s="21"/>
      <c r="E196" s="21"/>
      <c r="F196" s="21"/>
      <c r="G196" s="21"/>
      <c r="H196" s="11" t="s">
        <v>11</v>
      </c>
      <c r="I196" s="14" t="s">
        <v>92</v>
      </c>
      <c r="J196" s="89">
        <v>0</v>
      </c>
      <c r="K196" s="89">
        <v>0</v>
      </c>
      <c r="L196" s="89">
        <v>0</v>
      </c>
      <c r="M196" s="89">
        <v>0</v>
      </c>
      <c r="N196" s="89">
        <v>0</v>
      </c>
      <c r="O196" s="89">
        <v>0</v>
      </c>
    </row>
    <row r="197" spans="1:16" ht="25.5" x14ac:dyDescent="0.25">
      <c r="A197" s="166"/>
      <c r="B197" s="166"/>
      <c r="C197" s="148"/>
      <c r="D197" s="20"/>
      <c r="E197" s="20"/>
      <c r="F197" s="20"/>
      <c r="G197" s="20"/>
      <c r="H197" s="11" t="s">
        <v>12</v>
      </c>
      <c r="I197" s="14" t="s">
        <v>92</v>
      </c>
      <c r="J197" s="89">
        <v>0</v>
      </c>
      <c r="K197" s="89">
        <v>0</v>
      </c>
      <c r="L197" s="89">
        <v>0</v>
      </c>
      <c r="M197" s="89">
        <v>0</v>
      </c>
      <c r="N197" s="89">
        <v>0</v>
      </c>
      <c r="O197" s="89">
        <v>0</v>
      </c>
    </row>
    <row r="198" spans="1:16" ht="29.25" customHeight="1" x14ac:dyDescent="0.25">
      <c r="A198" s="181" t="s">
        <v>131</v>
      </c>
      <c r="B198" s="182"/>
      <c r="C198" s="182"/>
      <c r="D198" s="182"/>
      <c r="E198" s="182"/>
      <c r="F198" s="182"/>
      <c r="G198" s="183"/>
      <c r="H198" s="5"/>
      <c r="J198" s="105">
        <v>5.0999999999999996</v>
      </c>
      <c r="K198" s="92">
        <v>5.8</v>
      </c>
      <c r="L198" s="92">
        <v>5.8</v>
      </c>
      <c r="M198" s="92">
        <v>5.8</v>
      </c>
      <c r="N198" s="92">
        <v>5.8</v>
      </c>
      <c r="O198" s="92">
        <v>7.1</v>
      </c>
    </row>
    <row r="199" spans="1:16" s="27" customFormat="1" x14ac:dyDescent="0.25">
      <c r="A199" s="166" t="s">
        <v>305</v>
      </c>
      <c r="B199" s="166" t="s">
        <v>140</v>
      </c>
      <c r="C199" s="185"/>
      <c r="D199" s="45"/>
      <c r="E199" s="45"/>
      <c r="F199" s="45"/>
      <c r="G199" s="45"/>
      <c r="H199" s="11" t="s">
        <v>9</v>
      </c>
      <c r="I199" s="14" t="s">
        <v>92</v>
      </c>
      <c r="J199" s="89">
        <v>0</v>
      </c>
      <c r="K199" s="89">
        <v>0</v>
      </c>
      <c r="L199" s="89">
        <v>0</v>
      </c>
      <c r="M199" s="89">
        <v>0</v>
      </c>
      <c r="N199" s="89">
        <v>0</v>
      </c>
      <c r="O199" s="89">
        <v>0</v>
      </c>
    </row>
    <row r="200" spans="1:16" ht="25.5" x14ac:dyDescent="0.25">
      <c r="A200" s="166"/>
      <c r="B200" s="166"/>
      <c r="C200" s="185"/>
      <c r="D200" s="43">
        <v>882</v>
      </c>
      <c r="E200" s="43">
        <v>405</v>
      </c>
      <c r="F200" s="43" t="s">
        <v>64</v>
      </c>
      <c r="G200" s="43">
        <v>811</v>
      </c>
      <c r="H200" s="44" t="s">
        <v>10</v>
      </c>
      <c r="I200" s="14" t="s">
        <v>92</v>
      </c>
      <c r="J200" s="100">
        <v>0</v>
      </c>
      <c r="K200" s="100">
        <v>0</v>
      </c>
      <c r="L200" s="100">
        <v>0</v>
      </c>
      <c r="M200" s="100">
        <v>0</v>
      </c>
      <c r="N200" s="89">
        <v>0</v>
      </c>
      <c r="O200" s="89">
        <v>0</v>
      </c>
    </row>
    <row r="201" spans="1:16" ht="38.25" x14ac:dyDescent="0.25">
      <c r="A201" s="166"/>
      <c r="B201" s="166"/>
      <c r="C201" s="185"/>
      <c r="D201" s="18"/>
      <c r="E201" s="18"/>
      <c r="F201" s="18"/>
      <c r="G201" s="18"/>
      <c r="H201" s="44" t="s">
        <v>11</v>
      </c>
      <c r="I201" s="14" t="s">
        <v>92</v>
      </c>
      <c r="J201" s="89">
        <v>0</v>
      </c>
      <c r="K201" s="89">
        <v>0</v>
      </c>
      <c r="L201" s="89">
        <v>0</v>
      </c>
      <c r="M201" s="89">
        <v>0</v>
      </c>
      <c r="N201" s="89">
        <v>0</v>
      </c>
      <c r="O201" s="89">
        <v>0</v>
      </c>
    </row>
    <row r="202" spans="1:16" ht="25.5" x14ac:dyDescent="0.25">
      <c r="A202" s="166"/>
      <c r="B202" s="166"/>
      <c r="C202" s="185"/>
      <c r="D202" s="18"/>
      <c r="E202" s="18"/>
      <c r="F202" s="18"/>
      <c r="G202" s="18"/>
      <c r="H202" s="44" t="s">
        <v>12</v>
      </c>
      <c r="I202" s="14" t="s">
        <v>92</v>
      </c>
      <c r="J202" s="89">
        <v>0</v>
      </c>
      <c r="K202" s="89">
        <v>0</v>
      </c>
      <c r="L202" s="89">
        <v>0</v>
      </c>
      <c r="M202" s="89">
        <v>0</v>
      </c>
      <c r="N202" s="89">
        <v>0</v>
      </c>
      <c r="O202" s="89">
        <v>0</v>
      </c>
    </row>
    <row r="203" spans="1:16" x14ac:dyDescent="0.25">
      <c r="A203" s="166" t="s">
        <v>306</v>
      </c>
      <c r="B203" s="166" t="s">
        <v>307</v>
      </c>
      <c r="C203" s="185"/>
      <c r="D203" s="61"/>
      <c r="E203" s="61"/>
      <c r="F203" s="61"/>
      <c r="G203" s="61"/>
      <c r="H203" s="60" t="s">
        <v>9</v>
      </c>
      <c r="I203" s="31" t="s">
        <v>92</v>
      </c>
      <c r="J203" s="89">
        <f>J204+J205+J206</f>
        <v>1014996.86</v>
      </c>
      <c r="K203" s="89">
        <f>K204+K205+K206</f>
        <v>1097411.73</v>
      </c>
      <c r="L203" s="89">
        <f t="shared" ref="L203:O203" si="20">L204+L205+L206</f>
        <v>1097411.73</v>
      </c>
      <c r="M203" s="89">
        <f t="shared" si="20"/>
        <v>1116997.71</v>
      </c>
      <c r="N203" s="89">
        <f t="shared" si="20"/>
        <v>1116991.75</v>
      </c>
      <c r="O203" s="89">
        <f t="shared" si="20"/>
        <v>1225193</v>
      </c>
      <c r="P203" s="73"/>
    </row>
    <row r="204" spans="1:16" ht="25.5" x14ac:dyDescent="0.25">
      <c r="A204" s="166"/>
      <c r="B204" s="166"/>
      <c r="C204" s="185"/>
      <c r="D204" s="59">
        <v>882</v>
      </c>
      <c r="E204" s="59">
        <v>405</v>
      </c>
      <c r="F204" s="59" t="s">
        <v>308</v>
      </c>
      <c r="G204" s="59">
        <v>811</v>
      </c>
      <c r="H204" s="60" t="s">
        <v>10</v>
      </c>
      <c r="I204" s="31" t="s">
        <v>92</v>
      </c>
      <c r="J204" s="100">
        <v>266421.8</v>
      </c>
      <c r="K204" s="100">
        <v>249267.1</v>
      </c>
      <c r="L204" s="100">
        <v>249267.1</v>
      </c>
      <c r="M204" s="100">
        <v>249267.1</v>
      </c>
      <c r="N204" s="100">
        <v>249267.1</v>
      </c>
      <c r="O204" s="89">
        <v>425860.9</v>
      </c>
    </row>
    <row r="205" spans="1:16" ht="38.25" x14ac:dyDescent="0.25">
      <c r="A205" s="166"/>
      <c r="B205" s="166"/>
      <c r="C205" s="185"/>
      <c r="D205" s="18"/>
      <c r="E205" s="18"/>
      <c r="F205" s="18"/>
      <c r="G205" s="18"/>
      <c r="H205" s="60" t="s">
        <v>11</v>
      </c>
      <c r="I205" s="31" t="s">
        <v>92</v>
      </c>
      <c r="J205" s="100">
        <v>348575.06</v>
      </c>
      <c r="K205" s="89">
        <v>428144.63</v>
      </c>
      <c r="L205" s="89">
        <v>428144.63</v>
      </c>
      <c r="M205" s="89">
        <v>447730.61</v>
      </c>
      <c r="N205" s="211">
        <f>N214+N218</f>
        <v>447724.64999999997</v>
      </c>
      <c r="O205" s="89">
        <v>379332.1</v>
      </c>
    </row>
    <row r="206" spans="1:16" ht="25.5" x14ac:dyDescent="0.25">
      <c r="A206" s="166"/>
      <c r="B206" s="166"/>
      <c r="C206" s="185"/>
      <c r="D206" s="18"/>
      <c r="E206" s="18"/>
      <c r="F206" s="18"/>
      <c r="G206" s="18"/>
      <c r="H206" s="60" t="s">
        <v>12</v>
      </c>
      <c r="I206" s="31" t="s">
        <v>92</v>
      </c>
      <c r="J206" s="100">
        <v>400000</v>
      </c>
      <c r="K206" s="89">
        <v>420000</v>
      </c>
      <c r="L206" s="89">
        <v>420000</v>
      </c>
      <c r="M206" s="89">
        <v>420000</v>
      </c>
      <c r="N206" s="89">
        <v>420000</v>
      </c>
      <c r="O206" s="89">
        <v>420000</v>
      </c>
    </row>
    <row r="207" spans="1:16" s="27" customFormat="1" x14ac:dyDescent="0.25">
      <c r="A207" s="154" t="s">
        <v>363</v>
      </c>
      <c r="B207" s="155"/>
      <c r="C207" s="155"/>
      <c r="D207" s="155"/>
      <c r="E207" s="155"/>
      <c r="F207" s="155"/>
      <c r="G207" s="156"/>
      <c r="H207" s="67"/>
      <c r="I207" s="31"/>
      <c r="J207" s="125">
        <v>0</v>
      </c>
      <c r="K207" s="106">
        <v>3</v>
      </c>
      <c r="L207" s="106">
        <v>3</v>
      </c>
      <c r="M207" s="106">
        <v>3</v>
      </c>
      <c r="N207" s="106">
        <v>0</v>
      </c>
      <c r="O207" s="106">
        <v>4</v>
      </c>
    </row>
    <row r="208" spans="1:16" s="27" customFormat="1" ht="30" customHeight="1" x14ac:dyDescent="0.25">
      <c r="A208" s="154" t="s">
        <v>364</v>
      </c>
      <c r="B208" s="155"/>
      <c r="C208" s="155"/>
      <c r="D208" s="155"/>
      <c r="E208" s="155"/>
      <c r="F208" s="155"/>
      <c r="G208" s="156"/>
      <c r="H208" s="67"/>
      <c r="I208" s="31"/>
      <c r="J208" s="100">
        <v>0</v>
      </c>
      <c r="K208" s="95">
        <v>10</v>
      </c>
      <c r="L208" s="95">
        <v>10</v>
      </c>
      <c r="M208" s="95">
        <v>10</v>
      </c>
      <c r="N208" s="95">
        <v>0</v>
      </c>
      <c r="O208" s="95">
        <v>10</v>
      </c>
    </row>
    <row r="209" spans="1:15" s="27" customFormat="1" ht="40.5" customHeight="1" x14ac:dyDescent="0.25">
      <c r="A209" s="154" t="s">
        <v>365</v>
      </c>
      <c r="B209" s="155"/>
      <c r="C209" s="155"/>
      <c r="D209" s="155"/>
      <c r="E209" s="155"/>
      <c r="F209" s="155"/>
      <c r="G209" s="156"/>
      <c r="H209" s="67"/>
      <c r="I209" s="31"/>
      <c r="J209" s="123">
        <v>9.5000000000000001E-2</v>
      </c>
      <c r="K209" s="107">
        <v>9.5000000000000001E-2</v>
      </c>
      <c r="L209" s="107">
        <v>9.5000000000000001E-2</v>
      </c>
      <c r="M209" s="107">
        <v>9.5000000000000001E-2</v>
      </c>
      <c r="N209" s="107">
        <v>9.5000000000000001E-2</v>
      </c>
      <c r="O209" s="107">
        <v>9.5000000000000001E-2</v>
      </c>
    </row>
    <row r="210" spans="1:15" s="27" customFormat="1" ht="27" customHeight="1" x14ac:dyDescent="0.25">
      <c r="A210" s="154" t="s">
        <v>366</v>
      </c>
      <c r="B210" s="155"/>
      <c r="C210" s="155"/>
      <c r="D210" s="155"/>
      <c r="E210" s="155"/>
      <c r="F210" s="155"/>
      <c r="G210" s="156"/>
      <c r="H210" s="67"/>
      <c r="I210" s="31"/>
      <c r="J210" s="100">
        <v>17.5</v>
      </c>
      <c r="K210" s="107">
        <v>20.038</v>
      </c>
      <c r="L210" s="107">
        <v>20.038</v>
      </c>
      <c r="M210" s="89">
        <v>17.5</v>
      </c>
      <c r="N210" s="89">
        <v>20.04</v>
      </c>
      <c r="O210" s="89">
        <v>17.899999999999999</v>
      </c>
    </row>
    <row r="211" spans="1:15" s="27" customFormat="1" ht="27" customHeight="1" x14ac:dyDescent="0.25">
      <c r="A211" s="154" t="s">
        <v>367</v>
      </c>
      <c r="B211" s="155"/>
      <c r="C211" s="155"/>
      <c r="D211" s="155"/>
      <c r="E211" s="155"/>
      <c r="F211" s="155"/>
      <c r="G211" s="156"/>
      <c r="H211" s="67"/>
      <c r="I211" s="31"/>
      <c r="J211" s="100">
        <v>18.425999999999998</v>
      </c>
      <c r="K211" s="107">
        <v>18.425999999999998</v>
      </c>
      <c r="L211" s="107">
        <v>18.425999999999998</v>
      </c>
      <c r="M211" s="107">
        <v>18.425999999999998</v>
      </c>
      <c r="N211" s="89">
        <v>19.600000000000001</v>
      </c>
      <c r="O211" s="89">
        <v>17.600000000000001</v>
      </c>
    </row>
    <row r="212" spans="1:15" x14ac:dyDescent="0.25">
      <c r="A212" s="166" t="s">
        <v>309</v>
      </c>
      <c r="B212" s="166" t="s">
        <v>311</v>
      </c>
      <c r="C212" s="185"/>
      <c r="D212" s="61"/>
      <c r="E212" s="61"/>
      <c r="F212" s="61"/>
      <c r="G212" s="61"/>
      <c r="H212" s="60" t="s">
        <v>9</v>
      </c>
      <c r="I212" s="31" t="s">
        <v>92</v>
      </c>
      <c r="J212" s="89">
        <f>J213+J214+J215</f>
        <v>345883.96</v>
      </c>
      <c r="K212" s="89">
        <f t="shared" ref="K212:O212" si="21">K213+K214+K215</f>
        <v>425626.73</v>
      </c>
      <c r="L212" s="89">
        <f t="shared" si="21"/>
        <v>425626.73</v>
      </c>
      <c r="M212" s="89">
        <f t="shared" si="21"/>
        <v>445212.71</v>
      </c>
      <c r="N212" s="89">
        <f t="shared" si="21"/>
        <v>445206.8</v>
      </c>
      <c r="O212" s="89">
        <f t="shared" si="21"/>
        <v>375030.5</v>
      </c>
    </row>
    <row r="213" spans="1:15" ht="28.5" customHeight="1" x14ac:dyDescent="0.25">
      <c r="A213" s="166"/>
      <c r="B213" s="166"/>
      <c r="C213" s="185"/>
      <c r="D213" s="59"/>
      <c r="E213" s="59"/>
      <c r="F213" s="59"/>
      <c r="G213" s="59"/>
      <c r="H213" s="60" t="s">
        <v>10</v>
      </c>
      <c r="I213" s="31" t="s">
        <v>92</v>
      </c>
      <c r="J213" s="100">
        <v>0</v>
      </c>
      <c r="K213" s="100">
        <v>0</v>
      </c>
      <c r="L213" s="100">
        <v>0</v>
      </c>
      <c r="M213" s="100">
        <v>0</v>
      </c>
      <c r="N213" s="100">
        <v>0</v>
      </c>
      <c r="O213" s="89">
        <v>0</v>
      </c>
    </row>
    <row r="214" spans="1:15" ht="57" customHeight="1" x14ac:dyDescent="0.25">
      <c r="A214" s="166"/>
      <c r="B214" s="166"/>
      <c r="C214" s="185"/>
      <c r="D214" s="110">
        <v>882</v>
      </c>
      <c r="E214" s="110">
        <v>405</v>
      </c>
      <c r="F214" s="110" t="s">
        <v>468</v>
      </c>
      <c r="G214" s="110" t="s">
        <v>469</v>
      </c>
      <c r="H214" s="60" t="s">
        <v>11</v>
      </c>
      <c r="I214" s="31" t="s">
        <v>92</v>
      </c>
      <c r="J214" s="89">
        <v>345883.96</v>
      </c>
      <c r="K214" s="89">
        <v>425626.73</v>
      </c>
      <c r="L214" s="89">
        <v>425626.73</v>
      </c>
      <c r="M214" s="89">
        <v>445212.71</v>
      </c>
      <c r="N214" s="211">
        <v>445206.8</v>
      </c>
      <c r="O214" s="89">
        <v>375030.5</v>
      </c>
    </row>
    <row r="215" spans="1:15" ht="25.5" x14ac:dyDescent="0.25">
      <c r="A215" s="166"/>
      <c r="B215" s="166"/>
      <c r="C215" s="185"/>
      <c r="D215" s="18"/>
      <c r="E215" s="18"/>
      <c r="F215" s="18"/>
      <c r="G215" s="18"/>
      <c r="H215" s="60" t="s">
        <v>12</v>
      </c>
      <c r="I215" s="31" t="s">
        <v>92</v>
      </c>
      <c r="J215" s="89">
        <v>0</v>
      </c>
      <c r="K215" s="89">
        <v>0</v>
      </c>
      <c r="L215" s="89">
        <v>0</v>
      </c>
      <c r="M215" s="89">
        <v>0</v>
      </c>
      <c r="N215" s="89">
        <v>0</v>
      </c>
      <c r="O215" s="89">
        <v>0</v>
      </c>
    </row>
    <row r="216" spans="1:15" x14ac:dyDescent="0.25">
      <c r="A216" s="166" t="s">
        <v>310</v>
      </c>
      <c r="B216" s="166" t="s">
        <v>312</v>
      </c>
      <c r="C216" s="185"/>
      <c r="D216" s="61"/>
      <c r="E216" s="61"/>
      <c r="F216" s="61"/>
      <c r="G216" s="61"/>
      <c r="H216" s="60" t="s">
        <v>9</v>
      </c>
      <c r="I216" s="31" t="s">
        <v>92</v>
      </c>
      <c r="J216" s="89">
        <f>J217+J218+J219</f>
        <v>669112.89999999991</v>
      </c>
      <c r="K216" s="89">
        <f t="shared" ref="K216:O216" si="22">K217+K218+K219</f>
        <v>651785</v>
      </c>
      <c r="L216" s="89">
        <f t="shared" si="22"/>
        <v>651785</v>
      </c>
      <c r="M216" s="89">
        <f t="shared" si="22"/>
        <v>651785</v>
      </c>
      <c r="N216" s="89">
        <f t="shared" si="22"/>
        <v>651784.94999999995</v>
      </c>
      <c r="O216" s="89">
        <f t="shared" si="22"/>
        <v>830162.5</v>
      </c>
    </row>
    <row r="217" spans="1:15" ht="25.5" x14ac:dyDescent="0.25">
      <c r="A217" s="166"/>
      <c r="B217" s="166"/>
      <c r="C217" s="185"/>
      <c r="D217" s="59">
        <v>882</v>
      </c>
      <c r="E217" s="59">
        <v>405</v>
      </c>
      <c r="F217" s="59" t="s">
        <v>313</v>
      </c>
      <c r="G217" s="59" t="s">
        <v>470</v>
      </c>
      <c r="H217" s="60" t="s">
        <v>10</v>
      </c>
      <c r="I217" s="31" t="s">
        <v>92</v>
      </c>
      <c r="J217" s="100">
        <v>266421.8</v>
      </c>
      <c r="K217" s="100">
        <v>249267.1</v>
      </c>
      <c r="L217" s="100">
        <v>249267.1</v>
      </c>
      <c r="M217" s="100">
        <v>249267.1</v>
      </c>
      <c r="N217" s="100">
        <v>249267.1</v>
      </c>
      <c r="O217" s="89">
        <v>425860.9</v>
      </c>
    </row>
    <row r="218" spans="1:15" ht="38.25" x14ac:dyDescent="0.25">
      <c r="A218" s="166"/>
      <c r="B218" s="166"/>
      <c r="C218" s="185"/>
      <c r="D218" s="18"/>
      <c r="E218" s="18"/>
      <c r="F218" s="18"/>
      <c r="G218" s="18"/>
      <c r="H218" s="60" t="s">
        <v>11</v>
      </c>
      <c r="I218" s="31" t="s">
        <v>92</v>
      </c>
      <c r="J218" s="89">
        <v>2691.1</v>
      </c>
      <c r="K218" s="89">
        <v>2517.9</v>
      </c>
      <c r="L218" s="89">
        <v>2517.9</v>
      </c>
      <c r="M218" s="89">
        <v>2517.9</v>
      </c>
      <c r="N218" s="211">
        <v>2517.85</v>
      </c>
      <c r="O218" s="89">
        <v>4301.6000000000004</v>
      </c>
    </row>
    <row r="219" spans="1:15" ht="25.5" x14ac:dyDescent="0.25">
      <c r="A219" s="166"/>
      <c r="B219" s="166"/>
      <c r="C219" s="185"/>
      <c r="D219" s="18"/>
      <c r="E219" s="18"/>
      <c r="F219" s="18"/>
      <c r="G219" s="18"/>
      <c r="H219" s="60" t="s">
        <v>12</v>
      </c>
      <c r="I219" s="31" t="s">
        <v>92</v>
      </c>
      <c r="J219" s="89">
        <v>400000</v>
      </c>
      <c r="K219" s="89">
        <v>400000</v>
      </c>
      <c r="L219" s="89">
        <v>400000</v>
      </c>
      <c r="M219" s="89">
        <v>400000</v>
      </c>
      <c r="N219" s="89">
        <v>400000</v>
      </c>
      <c r="O219" s="89">
        <v>400000</v>
      </c>
    </row>
    <row r="220" spans="1:15" s="27" customFormat="1" x14ac:dyDescent="0.25">
      <c r="A220" s="166" t="s">
        <v>471</v>
      </c>
      <c r="B220" s="166" t="s">
        <v>472</v>
      </c>
      <c r="C220" s="114"/>
      <c r="D220" s="18"/>
      <c r="E220" s="18"/>
      <c r="F220" s="18"/>
      <c r="G220" s="18"/>
      <c r="H220" s="111" t="s">
        <v>9</v>
      </c>
      <c r="I220" s="31" t="s">
        <v>92</v>
      </c>
      <c r="J220" s="89" t="s">
        <v>17</v>
      </c>
      <c r="K220" s="89">
        <f>K221+K222+K223</f>
        <v>21010.1</v>
      </c>
      <c r="L220" s="89">
        <f>L221+L222+L223</f>
        <v>21010.1</v>
      </c>
      <c r="M220" s="89">
        <f t="shared" ref="M220:O220" si="23">M221+M222+M223</f>
        <v>21010.1</v>
      </c>
      <c r="N220" s="89">
        <f t="shared" si="23"/>
        <v>21010.1</v>
      </c>
      <c r="O220" s="89">
        <f t="shared" si="23"/>
        <v>21010.1</v>
      </c>
    </row>
    <row r="221" spans="1:15" s="27" customFormat="1" ht="25.5" x14ac:dyDescent="0.25">
      <c r="A221" s="166"/>
      <c r="B221" s="166"/>
      <c r="C221" s="114"/>
      <c r="D221" s="18"/>
      <c r="E221" s="18"/>
      <c r="F221" s="18"/>
      <c r="G221" s="18"/>
      <c r="H221" s="111" t="s">
        <v>10</v>
      </c>
      <c r="I221" s="31" t="s">
        <v>92</v>
      </c>
      <c r="J221" s="89" t="s">
        <v>17</v>
      </c>
      <c r="K221" s="89">
        <v>1000</v>
      </c>
      <c r="L221" s="89">
        <v>1000</v>
      </c>
      <c r="M221" s="89">
        <v>1000</v>
      </c>
      <c r="N221" s="89">
        <v>1000</v>
      </c>
      <c r="O221" s="89">
        <v>1000</v>
      </c>
    </row>
    <row r="222" spans="1:15" s="27" customFormat="1" ht="38.25" x14ac:dyDescent="0.25">
      <c r="A222" s="166"/>
      <c r="B222" s="166"/>
      <c r="C222" s="114"/>
      <c r="D222" s="18"/>
      <c r="E222" s="18"/>
      <c r="F222" s="18"/>
      <c r="G222" s="18"/>
      <c r="H222" s="111" t="s">
        <v>11</v>
      </c>
      <c r="I222" s="31" t="s">
        <v>92</v>
      </c>
      <c r="J222" s="89" t="s">
        <v>17</v>
      </c>
      <c r="K222" s="89">
        <v>10.1</v>
      </c>
      <c r="L222" s="89">
        <v>10.1</v>
      </c>
      <c r="M222" s="89">
        <v>10.1</v>
      </c>
      <c r="N222" s="89">
        <v>10.1</v>
      </c>
      <c r="O222" s="89">
        <v>10.1</v>
      </c>
    </row>
    <row r="223" spans="1:15" s="27" customFormat="1" ht="25.5" x14ac:dyDescent="0.25">
      <c r="A223" s="166"/>
      <c r="B223" s="166"/>
      <c r="C223" s="114"/>
      <c r="D223" s="18"/>
      <c r="E223" s="18"/>
      <c r="F223" s="18"/>
      <c r="G223" s="18"/>
      <c r="H223" s="111" t="s">
        <v>12</v>
      </c>
      <c r="I223" s="31" t="s">
        <v>92</v>
      </c>
      <c r="J223" s="89" t="s">
        <v>17</v>
      </c>
      <c r="K223" s="89">
        <v>20000</v>
      </c>
      <c r="L223" s="89">
        <v>20000</v>
      </c>
      <c r="M223" s="89">
        <v>20000</v>
      </c>
      <c r="N223" s="89">
        <v>20000</v>
      </c>
      <c r="O223" s="89">
        <v>20000</v>
      </c>
    </row>
    <row r="224" spans="1:15" x14ac:dyDescent="0.25">
      <c r="A224" s="166" t="s">
        <v>314</v>
      </c>
      <c r="B224" s="166" t="s">
        <v>315</v>
      </c>
      <c r="C224" s="185"/>
      <c r="D224" s="61"/>
      <c r="E224" s="61"/>
      <c r="F224" s="61"/>
      <c r="G224" s="61"/>
      <c r="H224" s="60" t="s">
        <v>9</v>
      </c>
      <c r="I224" s="31" t="s">
        <v>92</v>
      </c>
      <c r="J224" s="89">
        <f>J225+J226+J227</f>
        <v>966743.09</v>
      </c>
      <c r="K224" s="89">
        <f t="shared" ref="K224:O224" si="24">K225+K226+K227</f>
        <v>832235.57000000007</v>
      </c>
      <c r="L224" s="89">
        <f t="shared" si="24"/>
        <v>832235.57000000007</v>
      </c>
      <c r="M224" s="89">
        <f t="shared" si="24"/>
        <v>964129.7</v>
      </c>
      <c r="N224" s="89">
        <f t="shared" si="24"/>
        <v>963430.66999999993</v>
      </c>
      <c r="O224" s="89">
        <f t="shared" si="24"/>
        <v>777577.3</v>
      </c>
    </row>
    <row r="225" spans="1:15" ht="25.5" x14ac:dyDescent="0.25">
      <c r="A225" s="166"/>
      <c r="B225" s="166"/>
      <c r="C225" s="185"/>
      <c r="D225" s="59">
        <v>882</v>
      </c>
      <c r="E225" s="59">
        <v>405</v>
      </c>
      <c r="F225" s="59" t="s">
        <v>316</v>
      </c>
      <c r="G225" s="59">
        <v>811</v>
      </c>
      <c r="H225" s="60" t="s">
        <v>10</v>
      </c>
      <c r="I225" s="31" t="s">
        <v>92</v>
      </c>
      <c r="J225" s="100">
        <v>368782.5</v>
      </c>
      <c r="K225" s="100">
        <v>347945.2</v>
      </c>
      <c r="L225" s="100">
        <v>347945.2</v>
      </c>
      <c r="M225" s="100">
        <v>347945.2</v>
      </c>
      <c r="N225" s="100">
        <f>N232+N236</f>
        <v>347246.29</v>
      </c>
      <c r="O225" s="89">
        <v>269079.7</v>
      </c>
    </row>
    <row r="226" spans="1:15" ht="38.25" x14ac:dyDescent="0.25">
      <c r="A226" s="166"/>
      <c r="B226" s="166"/>
      <c r="C226" s="185"/>
      <c r="D226" s="18"/>
      <c r="E226" s="18"/>
      <c r="F226" s="18"/>
      <c r="G226" s="18"/>
      <c r="H226" s="60" t="s">
        <v>11</v>
      </c>
      <c r="I226" s="31" t="s">
        <v>92</v>
      </c>
      <c r="J226" s="100">
        <v>217960.59</v>
      </c>
      <c r="K226" s="89">
        <v>84290.37</v>
      </c>
      <c r="L226" s="89">
        <v>84290.37</v>
      </c>
      <c r="M226" s="89">
        <v>216184.5</v>
      </c>
      <c r="N226" s="212">
        <f>N233+N237</f>
        <v>216184.38</v>
      </c>
      <c r="O226" s="89">
        <v>88497.600000000006</v>
      </c>
    </row>
    <row r="227" spans="1:15" ht="25.5" x14ac:dyDescent="0.25">
      <c r="A227" s="166"/>
      <c r="B227" s="166"/>
      <c r="C227" s="185"/>
      <c r="D227" s="18"/>
      <c r="E227" s="18"/>
      <c r="F227" s="18"/>
      <c r="G227" s="18"/>
      <c r="H227" s="60" t="s">
        <v>12</v>
      </c>
      <c r="I227" s="31" t="s">
        <v>92</v>
      </c>
      <c r="J227" s="89">
        <v>380000</v>
      </c>
      <c r="K227" s="89">
        <v>400000</v>
      </c>
      <c r="L227" s="89">
        <v>400000</v>
      </c>
      <c r="M227" s="89">
        <v>400000</v>
      </c>
      <c r="N227" s="89">
        <v>400000</v>
      </c>
      <c r="O227" s="89">
        <v>420000</v>
      </c>
    </row>
    <row r="228" spans="1:15" s="27" customFormat="1" ht="44.25" customHeight="1" x14ac:dyDescent="0.25">
      <c r="A228" s="154" t="s">
        <v>368</v>
      </c>
      <c r="B228" s="155"/>
      <c r="C228" s="155"/>
      <c r="D228" s="155"/>
      <c r="E228" s="155"/>
      <c r="F228" s="155"/>
      <c r="G228" s="156"/>
      <c r="H228" s="67"/>
      <c r="I228" s="31"/>
      <c r="J228" s="89" t="s">
        <v>17</v>
      </c>
      <c r="K228" s="89">
        <v>0.02</v>
      </c>
      <c r="L228" s="89">
        <v>0.02</v>
      </c>
      <c r="M228" s="89">
        <v>0.02</v>
      </c>
      <c r="N228" s="107">
        <v>5.5549999999999997</v>
      </c>
      <c r="O228" s="89">
        <v>0.02</v>
      </c>
    </row>
    <row r="229" spans="1:15" s="27" customFormat="1" ht="28.5" customHeight="1" x14ac:dyDescent="0.25">
      <c r="A229" s="154" t="s">
        <v>369</v>
      </c>
      <c r="B229" s="155"/>
      <c r="C229" s="155"/>
      <c r="D229" s="155"/>
      <c r="E229" s="155"/>
      <c r="F229" s="155"/>
      <c r="G229" s="156"/>
      <c r="H229" s="67"/>
      <c r="I229" s="31"/>
      <c r="J229" s="89" t="s">
        <v>17</v>
      </c>
      <c r="K229" s="107">
        <v>1.9E-2</v>
      </c>
      <c r="L229" s="107">
        <v>1.9E-2</v>
      </c>
      <c r="M229" s="107">
        <v>1.9E-2</v>
      </c>
      <c r="N229" s="107">
        <v>2.1000000000000001E-2</v>
      </c>
      <c r="O229" s="107">
        <v>1.9E-2</v>
      </c>
    </row>
    <row r="230" spans="1:15" s="27" customFormat="1" ht="41.25" customHeight="1" x14ac:dyDescent="0.25">
      <c r="A230" s="154" t="s">
        <v>473</v>
      </c>
      <c r="B230" s="155"/>
      <c r="C230" s="155"/>
      <c r="D230" s="155"/>
      <c r="E230" s="155"/>
      <c r="F230" s="155"/>
      <c r="G230" s="156"/>
      <c r="H230" s="111"/>
      <c r="I230" s="31"/>
      <c r="J230" s="89" t="s">
        <v>17</v>
      </c>
      <c r="K230" s="89">
        <v>95</v>
      </c>
      <c r="L230" s="89">
        <v>95</v>
      </c>
      <c r="M230" s="89">
        <v>95</v>
      </c>
      <c r="N230" s="89">
        <v>98.3</v>
      </c>
      <c r="O230" s="89">
        <v>93</v>
      </c>
    </row>
    <row r="231" spans="1:15" x14ac:dyDescent="0.25">
      <c r="A231" s="166" t="s">
        <v>317</v>
      </c>
      <c r="B231" s="166" t="s">
        <v>318</v>
      </c>
      <c r="C231" s="185"/>
      <c r="D231" s="61"/>
      <c r="E231" s="61"/>
      <c r="F231" s="61"/>
      <c r="G231" s="61"/>
      <c r="H231" s="60" t="s">
        <v>9</v>
      </c>
      <c r="I231" s="31" t="s">
        <v>92</v>
      </c>
      <c r="J231" s="89">
        <f>J232+J233+J234</f>
        <v>214235.49</v>
      </c>
      <c r="K231" s="89">
        <f>K232+K233+K234</f>
        <v>80775.77</v>
      </c>
      <c r="L231" s="89">
        <f>L232+L233+L234</f>
        <v>80775.77</v>
      </c>
      <c r="M231" s="89">
        <f t="shared" ref="M231:O231" si="25">M232+M233+M234</f>
        <v>212669.9</v>
      </c>
      <c r="N231" s="89">
        <f t="shared" si="25"/>
        <v>212676.84</v>
      </c>
      <c r="O231" s="89">
        <f t="shared" si="25"/>
        <v>85779.6</v>
      </c>
    </row>
    <row r="232" spans="1:15" ht="25.5" x14ac:dyDescent="0.25">
      <c r="A232" s="166"/>
      <c r="B232" s="166"/>
      <c r="C232" s="185"/>
      <c r="D232" s="59">
        <v>882</v>
      </c>
      <c r="E232" s="59">
        <v>405</v>
      </c>
      <c r="F232" s="59" t="s">
        <v>319</v>
      </c>
      <c r="G232" s="59">
        <v>811</v>
      </c>
      <c r="H232" s="60" t="s">
        <v>10</v>
      </c>
      <c r="I232" s="31" t="s">
        <v>92</v>
      </c>
      <c r="J232" s="100">
        <v>0</v>
      </c>
      <c r="K232" s="100">
        <v>0</v>
      </c>
      <c r="L232" s="100">
        <v>0</v>
      </c>
      <c r="M232" s="100">
        <v>0</v>
      </c>
      <c r="N232" s="100">
        <v>0</v>
      </c>
      <c r="O232" s="89">
        <v>0</v>
      </c>
    </row>
    <row r="233" spans="1:15" ht="38.25" x14ac:dyDescent="0.25">
      <c r="A233" s="166"/>
      <c r="B233" s="166"/>
      <c r="C233" s="185"/>
      <c r="D233" s="18"/>
      <c r="E233" s="18"/>
      <c r="F233" s="18"/>
      <c r="G233" s="18"/>
      <c r="H233" s="60" t="s">
        <v>11</v>
      </c>
      <c r="I233" s="31" t="s">
        <v>92</v>
      </c>
      <c r="J233" s="89">
        <v>214235.49</v>
      </c>
      <c r="K233" s="89">
        <v>80775.77</v>
      </c>
      <c r="L233" s="89">
        <v>80775.77</v>
      </c>
      <c r="M233" s="89">
        <v>212669.9</v>
      </c>
      <c r="N233" s="211">
        <v>212676.84</v>
      </c>
      <c r="O233" s="89">
        <v>85779.6</v>
      </c>
    </row>
    <row r="234" spans="1:15" ht="25.5" x14ac:dyDescent="0.25">
      <c r="A234" s="166"/>
      <c r="B234" s="166"/>
      <c r="C234" s="185"/>
      <c r="D234" s="18"/>
      <c r="E234" s="18"/>
      <c r="F234" s="18"/>
      <c r="G234" s="18"/>
      <c r="H234" s="60" t="s">
        <v>12</v>
      </c>
      <c r="I234" s="31" t="s">
        <v>92</v>
      </c>
      <c r="J234" s="89">
        <v>0</v>
      </c>
      <c r="K234" s="89">
        <v>0</v>
      </c>
      <c r="L234" s="89">
        <v>0</v>
      </c>
      <c r="M234" s="89">
        <v>0</v>
      </c>
      <c r="N234" s="89">
        <v>0</v>
      </c>
      <c r="O234" s="89">
        <v>0</v>
      </c>
    </row>
    <row r="235" spans="1:15" x14ac:dyDescent="0.25">
      <c r="A235" s="166" t="s">
        <v>320</v>
      </c>
      <c r="B235" s="166" t="s">
        <v>321</v>
      </c>
      <c r="C235" s="185"/>
      <c r="D235" s="61"/>
      <c r="E235" s="61"/>
      <c r="F235" s="61"/>
      <c r="G235" s="61"/>
      <c r="H235" s="60" t="s">
        <v>9</v>
      </c>
      <c r="I235" s="31" t="s">
        <v>92</v>
      </c>
      <c r="J235" s="89">
        <f>J236+J237+J238</f>
        <v>752507.6</v>
      </c>
      <c r="K235" s="89">
        <f>K236+K237+K238</f>
        <v>751459.8</v>
      </c>
      <c r="L235" s="89">
        <f t="shared" ref="L235:O235" si="26">L236+L237+L238</f>
        <v>751459.8</v>
      </c>
      <c r="M235" s="89">
        <f t="shared" si="26"/>
        <v>751459.8</v>
      </c>
      <c r="N235" s="89">
        <f t="shared" si="26"/>
        <v>750753.83</v>
      </c>
      <c r="O235" s="89">
        <f t="shared" si="26"/>
        <v>691797.7</v>
      </c>
    </row>
    <row r="236" spans="1:15" ht="25.5" x14ac:dyDescent="0.25">
      <c r="A236" s="166"/>
      <c r="B236" s="166"/>
      <c r="C236" s="185"/>
      <c r="D236" s="59">
        <v>882</v>
      </c>
      <c r="E236" s="59">
        <v>405</v>
      </c>
      <c r="F236" s="59" t="s">
        <v>322</v>
      </c>
      <c r="G236" s="59">
        <v>811</v>
      </c>
      <c r="H236" s="60" t="s">
        <v>10</v>
      </c>
      <c r="I236" s="31" t="s">
        <v>92</v>
      </c>
      <c r="J236" s="100">
        <v>368782.5</v>
      </c>
      <c r="K236" s="100">
        <v>347945.2</v>
      </c>
      <c r="L236" s="100">
        <v>347945.2</v>
      </c>
      <c r="M236" s="100">
        <v>347945.2</v>
      </c>
      <c r="N236" s="212">
        <v>347246.29</v>
      </c>
      <c r="O236" s="89">
        <v>269079.7</v>
      </c>
    </row>
    <row r="237" spans="1:15" ht="38.25" x14ac:dyDescent="0.25">
      <c r="A237" s="166"/>
      <c r="B237" s="166"/>
      <c r="C237" s="185"/>
      <c r="D237" s="18"/>
      <c r="E237" s="18"/>
      <c r="F237" s="18"/>
      <c r="G237" s="18"/>
      <c r="H237" s="60" t="s">
        <v>11</v>
      </c>
      <c r="I237" s="31" t="s">
        <v>92</v>
      </c>
      <c r="J237" s="89">
        <v>3725.1</v>
      </c>
      <c r="K237" s="89">
        <v>3514.6</v>
      </c>
      <c r="L237" s="89">
        <v>3514.6</v>
      </c>
      <c r="M237" s="89">
        <v>3514.6</v>
      </c>
      <c r="N237" s="211">
        <v>3507.54</v>
      </c>
      <c r="O237" s="89">
        <v>2718</v>
      </c>
    </row>
    <row r="238" spans="1:15" ht="25.5" x14ac:dyDescent="0.25">
      <c r="A238" s="166"/>
      <c r="B238" s="166"/>
      <c r="C238" s="185"/>
      <c r="D238" s="18"/>
      <c r="E238" s="18"/>
      <c r="F238" s="18"/>
      <c r="G238" s="18"/>
      <c r="H238" s="60" t="s">
        <v>12</v>
      </c>
      <c r="I238" s="31" t="s">
        <v>92</v>
      </c>
      <c r="J238" s="89">
        <v>380000</v>
      </c>
      <c r="K238" s="89">
        <v>400000</v>
      </c>
      <c r="L238" s="89">
        <v>400000</v>
      </c>
      <c r="M238" s="89">
        <v>400000</v>
      </c>
      <c r="N238" s="89">
        <v>400000</v>
      </c>
      <c r="O238" s="89">
        <v>420000</v>
      </c>
    </row>
    <row r="239" spans="1:15" x14ac:dyDescent="0.25">
      <c r="A239" s="166" t="s">
        <v>323</v>
      </c>
      <c r="B239" s="166" t="s">
        <v>325</v>
      </c>
      <c r="C239" s="185"/>
      <c r="D239" s="61"/>
      <c r="E239" s="61"/>
      <c r="F239" s="61"/>
      <c r="G239" s="61"/>
      <c r="H239" s="60" t="s">
        <v>9</v>
      </c>
      <c r="I239" s="31" t="s">
        <v>92</v>
      </c>
      <c r="J239" s="89">
        <f>J240+J241+J242</f>
        <v>3658.77</v>
      </c>
      <c r="K239" s="89">
        <f t="shared" ref="K239:O239" si="27">K240+K241+K242</f>
        <v>19169.400000000001</v>
      </c>
      <c r="L239" s="89">
        <f t="shared" si="27"/>
        <v>19169.400000000001</v>
      </c>
      <c r="M239" s="89">
        <f t="shared" si="27"/>
        <v>15626.97</v>
      </c>
      <c r="N239" s="89">
        <f t="shared" si="27"/>
        <v>15626.97</v>
      </c>
      <c r="O239" s="89">
        <f t="shared" si="27"/>
        <v>19169.400000000001</v>
      </c>
    </row>
    <row r="240" spans="1:15" ht="25.5" x14ac:dyDescent="0.25">
      <c r="A240" s="166"/>
      <c r="B240" s="166"/>
      <c r="C240" s="185"/>
      <c r="D240" s="59">
        <v>882</v>
      </c>
      <c r="E240" s="59">
        <v>405</v>
      </c>
      <c r="F240" s="59" t="s">
        <v>326</v>
      </c>
      <c r="G240" s="59">
        <v>811</v>
      </c>
      <c r="H240" s="60" t="s">
        <v>10</v>
      </c>
      <c r="I240" s="31" t="s">
        <v>92</v>
      </c>
      <c r="J240" s="100">
        <v>0</v>
      </c>
      <c r="K240" s="100">
        <v>0</v>
      </c>
      <c r="L240" s="100">
        <v>0</v>
      </c>
      <c r="M240" s="100">
        <v>0</v>
      </c>
      <c r="N240" s="100">
        <f>N245</f>
        <v>0</v>
      </c>
      <c r="O240" s="89">
        <v>0</v>
      </c>
    </row>
    <row r="241" spans="1:15" ht="38.25" x14ac:dyDescent="0.25">
      <c r="A241" s="166"/>
      <c r="B241" s="166"/>
      <c r="C241" s="185"/>
      <c r="D241" s="18"/>
      <c r="E241" s="18"/>
      <c r="F241" s="18"/>
      <c r="G241" s="18"/>
      <c r="H241" s="60" t="s">
        <v>11</v>
      </c>
      <c r="I241" s="31" t="s">
        <v>92</v>
      </c>
      <c r="J241" s="89">
        <v>3658.77</v>
      </c>
      <c r="K241" s="89">
        <v>19169.400000000001</v>
      </c>
      <c r="L241" s="89">
        <v>19169.400000000001</v>
      </c>
      <c r="M241" s="89">
        <v>15626.97</v>
      </c>
      <c r="N241" s="89">
        <f>N246</f>
        <v>15626.97</v>
      </c>
      <c r="O241" s="89">
        <v>19169.400000000001</v>
      </c>
    </row>
    <row r="242" spans="1:15" ht="25.5" x14ac:dyDescent="0.25">
      <c r="A242" s="166"/>
      <c r="B242" s="166"/>
      <c r="C242" s="185"/>
      <c r="D242" s="18"/>
      <c r="E242" s="18"/>
      <c r="F242" s="18"/>
      <c r="G242" s="18"/>
      <c r="H242" s="60" t="s">
        <v>12</v>
      </c>
      <c r="I242" s="31" t="s">
        <v>92</v>
      </c>
      <c r="J242" s="89">
        <v>0</v>
      </c>
      <c r="K242" s="89">
        <v>0</v>
      </c>
      <c r="L242" s="89">
        <v>0</v>
      </c>
      <c r="M242" s="89">
        <v>0</v>
      </c>
      <c r="N242" s="89">
        <v>0</v>
      </c>
      <c r="O242" s="89">
        <v>0</v>
      </c>
    </row>
    <row r="243" spans="1:15" s="27" customFormat="1" x14ac:dyDescent="0.25">
      <c r="A243" s="154" t="s">
        <v>336</v>
      </c>
      <c r="B243" s="155"/>
      <c r="C243" s="155"/>
      <c r="D243" s="155"/>
      <c r="E243" s="155"/>
      <c r="F243" s="155"/>
      <c r="G243" s="156"/>
      <c r="H243" s="60"/>
      <c r="I243" s="31"/>
      <c r="J243" s="92">
        <v>159.5</v>
      </c>
      <c r="K243" s="93">
        <v>363</v>
      </c>
      <c r="L243" s="93">
        <v>363</v>
      </c>
      <c r="M243" s="93">
        <v>363</v>
      </c>
      <c r="N243" s="92">
        <v>807.02599999999995</v>
      </c>
      <c r="O243" s="93">
        <v>363</v>
      </c>
    </row>
    <row r="244" spans="1:15" x14ac:dyDescent="0.25">
      <c r="A244" s="166" t="s">
        <v>324</v>
      </c>
      <c r="B244" s="166" t="s">
        <v>327</v>
      </c>
      <c r="C244" s="185"/>
      <c r="D244" s="61"/>
      <c r="E244" s="61"/>
      <c r="F244" s="61"/>
      <c r="G244" s="61"/>
      <c r="H244" s="60" t="s">
        <v>9</v>
      </c>
      <c r="I244" s="31" t="s">
        <v>92</v>
      </c>
      <c r="J244" s="89">
        <f>J245+J246+J247</f>
        <v>3658.77</v>
      </c>
      <c r="K244" s="89">
        <f t="shared" ref="K244:O244" si="28">K245+K246+K247</f>
        <v>19169.400000000001</v>
      </c>
      <c r="L244" s="89">
        <f t="shared" si="28"/>
        <v>8899.9</v>
      </c>
      <c r="M244" s="89">
        <f t="shared" si="28"/>
        <v>15626.97</v>
      </c>
      <c r="N244" s="89">
        <f t="shared" si="28"/>
        <v>15626.97</v>
      </c>
      <c r="O244" s="89">
        <f t="shared" si="28"/>
        <v>19169.400000000001</v>
      </c>
    </row>
    <row r="245" spans="1:15" ht="25.5" x14ac:dyDescent="0.25">
      <c r="A245" s="166"/>
      <c r="B245" s="166"/>
      <c r="C245" s="185"/>
      <c r="D245" s="59">
        <v>882</v>
      </c>
      <c r="E245" s="59">
        <v>405</v>
      </c>
      <c r="F245" s="59" t="s">
        <v>328</v>
      </c>
      <c r="G245" s="59"/>
      <c r="H245" s="60" t="s">
        <v>10</v>
      </c>
      <c r="I245" s="31" t="s">
        <v>92</v>
      </c>
      <c r="J245" s="100">
        <v>0</v>
      </c>
      <c r="K245" s="100">
        <v>0</v>
      </c>
      <c r="L245" s="100">
        <v>0</v>
      </c>
      <c r="M245" s="100">
        <v>0</v>
      </c>
      <c r="N245" s="100">
        <v>0</v>
      </c>
      <c r="O245" s="89">
        <v>0</v>
      </c>
    </row>
    <row r="246" spans="1:15" ht="38.25" x14ac:dyDescent="0.25">
      <c r="A246" s="166"/>
      <c r="B246" s="166"/>
      <c r="C246" s="185"/>
      <c r="D246" s="18"/>
      <c r="E246" s="18"/>
      <c r="F246" s="18"/>
      <c r="G246" s="18"/>
      <c r="H246" s="60" t="s">
        <v>11</v>
      </c>
      <c r="I246" s="31" t="s">
        <v>92</v>
      </c>
      <c r="J246" s="89">
        <v>3658.77</v>
      </c>
      <c r="K246" s="89">
        <v>19169.400000000001</v>
      </c>
      <c r="L246" s="89">
        <v>8899.9</v>
      </c>
      <c r="M246" s="89">
        <v>15626.97</v>
      </c>
      <c r="N246" s="89">
        <v>15626.97</v>
      </c>
      <c r="O246" s="89">
        <v>19169.400000000001</v>
      </c>
    </row>
    <row r="247" spans="1:15" ht="25.5" x14ac:dyDescent="0.25">
      <c r="A247" s="166"/>
      <c r="B247" s="166"/>
      <c r="C247" s="185"/>
      <c r="D247" s="18"/>
      <c r="E247" s="18"/>
      <c r="F247" s="18"/>
      <c r="G247" s="18"/>
      <c r="H247" s="60" t="s">
        <v>12</v>
      </c>
      <c r="I247" s="31" t="s">
        <v>92</v>
      </c>
      <c r="J247" s="89">
        <v>0</v>
      </c>
      <c r="K247" s="89">
        <v>0</v>
      </c>
      <c r="L247" s="89">
        <v>0</v>
      </c>
      <c r="M247" s="89">
        <v>0</v>
      </c>
      <c r="N247" s="89">
        <v>0</v>
      </c>
      <c r="O247" s="89">
        <v>0</v>
      </c>
    </row>
    <row r="248" spans="1:15" ht="25.5" customHeight="1" x14ac:dyDescent="0.25">
      <c r="A248" s="166" t="s">
        <v>329</v>
      </c>
      <c r="B248" s="166" t="s">
        <v>337</v>
      </c>
      <c r="C248" s="185"/>
      <c r="D248" s="61"/>
      <c r="E248" s="61"/>
      <c r="F248" s="61"/>
      <c r="G248" s="61"/>
      <c r="H248" s="60" t="s">
        <v>9</v>
      </c>
      <c r="I248" s="31" t="s">
        <v>92</v>
      </c>
      <c r="J248" s="89">
        <f>J249+J250+J251</f>
        <v>3386</v>
      </c>
      <c r="K248" s="89">
        <f t="shared" ref="K248:O248" si="29">K249+K250+K251</f>
        <v>0</v>
      </c>
      <c r="L248" s="89">
        <f t="shared" si="29"/>
        <v>0</v>
      </c>
      <c r="M248" s="89">
        <f t="shared" si="29"/>
        <v>0</v>
      </c>
      <c r="N248" s="89">
        <f t="shared" si="29"/>
        <v>0</v>
      </c>
      <c r="O248" s="89">
        <f t="shared" si="29"/>
        <v>0</v>
      </c>
    </row>
    <row r="249" spans="1:15" ht="25.5" x14ac:dyDescent="0.25">
      <c r="A249" s="166"/>
      <c r="B249" s="166"/>
      <c r="C249" s="185"/>
      <c r="D249" s="59">
        <v>882</v>
      </c>
      <c r="E249" s="59">
        <v>405</v>
      </c>
      <c r="F249" s="59" t="s">
        <v>339</v>
      </c>
      <c r="G249" s="59"/>
      <c r="H249" s="60" t="s">
        <v>10</v>
      </c>
      <c r="I249" s="31" t="s">
        <v>92</v>
      </c>
      <c r="J249" s="100">
        <v>0</v>
      </c>
      <c r="K249" s="100">
        <v>0</v>
      </c>
      <c r="L249" s="100">
        <v>0</v>
      </c>
      <c r="M249" s="100">
        <v>0</v>
      </c>
      <c r="N249" s="89">
        <v>0</v>
      </c>
      <c r="O249" s="89">
        <v>0</v>
      </c>
    </row>
    <row r="250" spans="1:15" ht="45" customHeight="1" x14ac:dyDescent="0.25">
      <c r="A250" s="166"/>
      <c r="B250" s="166"/>
      <c r="C250" s="185"/>
      <c r="D250" s="18"/>
      <c r="E250" s="18"/>
      <c r="F250" s="18"/>
      <c r="G250" s="18"/>
      <c r="H250" s="60" t="s">
        <v>11</v>
      </c>
      <c r="I250" s="31" t="s">
        <v>92</v>
      </c>
      <c r="J250" s="89">
        <v>3386</v>
      </c>
      <c r="K250" s="89">
        <v>0</v>
      </c>
      <c r="L250" s="89">
        <v>0</v>
      </c>
      <c r="M250" s="89">
        <v>0</v>
      </c>
      <c r="N250" s="89">
        <v>0</v>
      </c>
      <c r="O250" s="89">
        <v>0</v>
      </c>
    </row>
    <row r="251" spans="1:15" ht="25.5" x14ac:dyDescent="0.25">
      <c r="A251" s="166"/>
      <c r="B251" s="166"/>
      <c r="C251" s="185"/>
      <c r="D251" s="18"/>
      <c r="E251" s="18"/>
      <c r="F251" s="18"/>
      <c r="G251" s="18"/>
      <c r="H251" s="60" t="s">
        <v>12</v>
      </c>
      <c r="I251" s="31" t="s">
        <v>92</v>
      </c>
      <c r="J251" s="89">
        <v>0</v>
      </c>
      <c r="K251" s="89">
        <v>0</v>
      </c>
      <c r="L251" s="89">
        <v>0</v>
      </c>
      <c r="M251" s="89">
        <v>0</v>
      </c>
      <c r="N251" s="89">
        <v>0</v>
      </c>
      <c r="O251" s="89">
        <v>0</v>
      </c>
    </row>
    <row r="252" spans="1:15" s="27" customFormat="1" x14ac:dyDescent="0.25">
      <c r="A252" s="154" t="s">
        <v>126</v>
      </c>
      <c r="B252" s="155"/>
      <c r="C252" s="155"/>
      <c r="D252" s="155"/>
      <c r="E252" s="155"/>
      <c r="F252" s="155"/>
      <c r="G252" s="156"/>
      <c r="H252" s="67"/>
      <c r="I252" s="31"/>
      <c r="J252" s="95">
        <v>140.4</v>
      </c>
      <c r="K252" s="95">
        <v>130.9</v>
      </c>
      <c r="L252" s="95">
        <v>130.9</v>
      </c>
      <c r="M252" s="95">
        <v>130.9</v>
      </c>
      <c r="N252" s="95">
        <v>152.80000000000001</v>
      </c>
      <c r="O252" s="95">
        <v>130.9</v>
      </c>
    </row>
    <row r="253" spans="1:15" ht="25.5" customHeight="1" x14ac:dyDescent="0.25">
      <c r="A253" s="166" t="s">
        <v>330</v>
      </c>
      <c r="B253" s="166" t="s">
        <v>338</v>
      </c>
      <c r="C253" s="185"/>
      <c r="D253" s="61"/>
      <c r="E253" s="61"/>
      <c r="F253" s="61"/>
      <c r="G253" s="61"/>
      <c r="H253" s="60" t="s">
        <v>9</v>
      </c>
      <c r="I253" s="31" t="s">
        <v>92</v>
      </c>
      <c r="J253" s="89">
        <f>J254+J255+J256</f>
        <v>3386</v>
      </c>
      <c r="K253" s="89">
        <f t="shared" ref="K253:O253" si="30">K254+K255+K256</f>
        <v>0</v>
      </c>
      <c r="L253" s="89">
        <f t="shared" si="30"/>
        <v>0</v>
      </c>
      <c r="M253" s="89">
        <f t="shared" si="30"/>
        <v>0</v>
      </c>
      <c r="N253" s="89">
        <f t="shared" si="30"/>
        <v>0</v>
      </c>
      <c r="O253" s="89">
        <f t="shared" si="30"/>
        <v>0</v>
      </c>
    </row>
    <row r="254" spans="1:15" ht="25.5" x14ac:dyDescent="0.25">
      <c r="A254" s="166"/>
      <c r="B254" s="166"/>
      <c r="C254" s="185"/>
      <c r="D254" s="59">
        <v>882</v>
      </c>
      <c r="E254" s="59">
        <v>405</v>
      </c>
      <c r="F254" s="59" t="s">
        <v>340</v>
      </c>
      <c r="G254" s="59"/>
      <c r="H254" s="60" t="s">
        <v>10</v>
      </c>
      <c r="I254" s="31" t="s">
        <v>92</v>
      </c>
      <c r="J254" s="100">
        <v>0</v>
      </c>
      <c r="K254" s="100">
        <v>0</v>
      </c>
      <c r="L254" s="100">
        <v>0</v>
      </c>
      <c r="M254" s="100">
        <v>0</v>
      </c>
      <c r="N254" s="100">
        <v>0</v>
      </c>
      <c r="O254" s="89">
        <v>0</v>
      </c>
    </row>
    <row r="255" spans="1:15" ht="38.25" x14ac:dyDescent="0.25">
      <c r="A255" s="166"/>
      <c r="B255" s="166"/>
      <c r="C255" s="185"/>
      <c r="D255" s="18"/>
      <c r="E255" s="18"/>
      <c r="F255" s="68" t="s">
        <v>414</v>
      </c>
      <c r="G255" s="18"/>
      <c r="H255" s="60" t="s">
        <v>11</v>
      </c>
      <c r="I255" s="31" t="s">
        <v>92</v>
      </c>
      <c r="J255" s="89">
        <v>3386</v>
      </c>
      <c r="K255" s="89">
        <v>0</v>
      </c>
      <c r="L255" s="89">
        <v>0</v>
      </c>
      <c r="M255" s="89">
        <v>0</v>
      </c>
      <c r="N255" s="89">
        <v>0</v>
      </c>
      <c r="O255" s="89">
        <v>0</v>
      </c>
    </row>
    <row r="256" spans="1:15" ht="30" customHeight="1" x14ac:dyDescent="0.25">
      <c r="A256" s="166"/>
      <c r="B256" s="166"/>
      <c r="C256" s="185"/>
      <c r="D256" s="18"/>
      <c r="E256" s="18"/>
      <c r="F256" s="18"/>
      <c r="G256" s="18"/>
      <c r="H256" s="60" t="s">
        <v>12</v>
      </c>
      <c r="I256" s="31" t="s">
        <v>92</v>
      </c>
      <c r="J256" s="89">
        <v>0</v>
      </c>
      <c r="K256" s="89">
        <v>0</v>
      </c>
      <c r="L256" s="89">
        <v>0</v>
      </c>
      <c r="M256" s="89">
        <v>0</v>
      </c>
      <c r="N256" s="89">
        <v>0</v>
      </c>
      <c r="O256" s="89">
        <v>0</v>
      </c>
    </row>
    <row r="257" spans="1:15" x14ac:dyDescent="0.25">
      <c r="A257" s="166" t="s">
        <v>370</v>
      </c>
      <c r="B257" s="166" t="s">
        <v>371</v>
      </c>
      <c r="C257" s="196"/>
      <c r="D257" s="5"/>
      <c r="E257" s="5"/>
      <c r="F257" s="5"/>
      <c r="G257" s="5"/>
      <c r="H257" s="67" t="s">
        <v>9</v>
      </c>
      <c r="I257" s="31" t="s">
        <v>92</v>
      </c>
      <c r="J257" s="89">
        <f>J258+J259+J260</f>
        <v>294824.61</v>
      </c>
      <c r="K257" s="89">
        <f>K258+K259+K260</f>
        <v>320000</v>
      </c>
      <c r="L257" s="89">
        <f t="shared" ref="L257:O257" si="31">L258+L259+L260</f>
        <v>320000</v>
      </c>
      <c r="M257" s="89">
        <f t="shared" si="31"/>
        <v>241391.7</v>
      </c>
      <c r="N257" s="89">
        <f t="shared" si="31"/>
        <v>241391.7</v>
      </c>
      <c r="O257" s="89">
        <f t="shared" si="31"/>
        <v>0</v>
      </c>
    </row>
    <row r="258" spans="1:15" ht="25.5" x14ac:dyDescent="0.25">
      <c r="A258" s="166"/>
      <c r="B258" s="166"/>
      <c r="C258" s="197"/>
      <c r="D258" s="5"/>
      <c r="E258" s="5"/>
      <c r="F258" s="5"/>
      <c r="G258" s="5"/>
      <c r="H258" s="67" t="s">
        <v>10</v>
      </c>
      <c r="I258" s="31" t="s">
        <v>92</v>
      </c>
      <c r="J258" s="89">
        <v>0</v>
      </c>
      <c r="K258" s="89">
        <v>0</v>
      </c>
      <c r="L258" s="89">
        <v>0</v>
      </c>
      <c r="M258" s="89">
        <v>0</v>
      </c>
      <c r="N258" s="89">
        <f>N263</f>
        <v>0</v>
      </c>
      <c r="O258" s="89">
        <v>0</v>
      </c>
    </row>
    <row r="259" spans="1:15" ht="38.25" x14ac:dyDescent="0.25">
      <c r="A259" s="166"/>
      <c r="B259" s="166"/>
      <c r="C259" s="197"/>
      <c r="D259" s="68">
        <v>882</v>
      </c>
      <c r="E259" s="68">
        <v>405</v>
      </c>
      <c r="F259" s="68" t="s">
        <v>387</v>
      </c>
      <c r="G259" s="5"/>
      <c r="H259" s="67" t="s">
        <v>11</v>
      </c>
      <c r="I259" s="31" t="s">
        <v>92</v>
      </c>
      <c r="J259" s="89">
        <v>94824.61</v>
      </c>
      <c r="K259" s="89">
        <v>120000</v>
      </c>
      <c r="L259" s="89">
        <v>120000</v>
      </c>
      <c r="M259" s="89">
        <v>41391.699999999997</v>
      </c>
      <c r="N259" s="89">
        <f>N264</f>
        <v>41391.699999999997</v>
      </c>
      <c r="O259" s="89">
        <v>0</v>
      </c>
    </row>
    <row r="260" spans="1:15" ht="25.5" x14ac:dyDescent="0.25">
      <c r="A260" s="166"/>
      <c r="B260" s="166"/>
      <c r="C260" s="198"/>
      <c r="D260" s="5"/>
      <c r="E260" s="5"/>
      <c r="F260" s="5"/>
      <c r="G260" s="5"/>
      <c r="H260" s="67" t="s">
        <v>12</v>
      </c>
      <c r="I260" s="31" t="s">
        <v>92</v>
      </c>
      <c r="J260" s="89">
        <v>200000</v>
      </c>
      <c r="K260" s="89">
        <v>200000</v>
      </c>
      <c r="L260" s="89">
        <v>200000</v>
      </c>
      <c r="M260" s="89">
        <v>200000</v>
      </c>
      <c r="N260" s="89">
        <v>200000</v>
      </c>
      <c r="O260" s="89">
        <v>0</v>
      </c>
    </row>
    <row r="261" spans="1:15" s="27" customFormat="1" x14ac:dyDescent="0.25">
      <c r="A261" s="154" t="s">
        <v>372</v>
      </c>
      <c r="B261" s="155"/>
      <c r="C261" s="155"/>
      <c r="D261" s="155"/>
      <c r="E261" s="155"/>
      <c r="F261" s="155"/>
      <c r="G261" s="156"/>
      <c r="H261" s="5"/>
      <c r="I261" s="5"/>
      <c r="J261" s="106">
        <v>7</v>
      </c>
      <c r="K261" s="106">
        <v>7</v>
      </c>
      <c r="L261" s="106">
        <v>7</v>
      </c>
      <c r="M261" s="106">
        <v>7</v>
      </c>
      <c r="N261" s="106">
        <v>33</v>
      </c>
      <c r="O261" s="106" t="s">
        <v>17</v>
      </c>
    </row>
    <row r="262" spans="1:15" x14ac:dyDescent="0.25">
      <c r="A262" s="166" t="s">
        <v>374</v>
      </c>
      <c r="B262" s="166" t="s">
        <v>373</v>
      </c>
      <c r="C262" s="196"/>
      <c r="D262" s="5"/>
      <c r="E262" s="5"/>
      <c r="F262" s="5"/>
      <c r="G262" s="5"/>
      <c r="H262" s="67" t="s">
        <v>9</v>
      </c>
      <c r="I262" s="31" t="s">
        <v>92</v>
      </c>
      <c r="J262" s="89">
        <f>J263+J264+J265</f>
        <v>294824.61</v>
      </c>
      <c r="K262" s="89">
        <f>K263+K264+K265</f>
        <v>320000</v>
      </c>
      <c r="L262" s="89">
        <f>L263+L264+L265</f>
        <v>320000</v>
      </c>
      <c r="M262" s="89">
        <f t="shared" ref="M262:O262" si="32">M263+M264+M265</f>
        <v>241391.7</v>
      </c>
      <c r="N262" s="89">
        <f t="shared" si="32"/>
        <v>241391.7</v>
      </c>
      <c r="O262" s="89">
        <f t="shared" si="32"/>
        <v>0</v>
      </c>
    </row>
    <row r="263" spans="1:15" ht="25.5" x14ac:dyDescent="0.25">
      <c r="A263" s="166"/>
      <c r="B263" s="166"/>
      <c r="C263" s="197"/>
      <c r="D263" s="5"/>
      <c r="E263" s="5"/>
      <c r="F263" s="5"/>
      <c r="G263" s="5"/>
      <c r="H263" s="67" t="s">
        <v>10</v>
      </c>
      <c r="I263" s="31" t="s">
        <v>92</v>
      </c>
      <c r="J263" s="89">
        <v>0</v>
      </c>
      <c r="K263" s="89">
        <v>0</v>
      </c>
      <c r="L263" s="89">
        <v>0</v>
      </c>
      <c r="M263" s="89">
        <v>0</v>
      </c>
      <c r="N263" s="89">
        <v>0</v>
      </c>
      <c r="O263" s="89">
        <v>0</v>
      </c>
    </row>
    <row r="264" spans="1:15" ht="38.25" x14ac:dyDescent="0.25">
      <c r="A264" s="166"/>
      <c r="B264" s="166"/>
      <c r="C264" s="197"/>
      <c r="D264" s="68">
        <v>882</v>
      </c>
      <c r="E264" s="68">
        <v>405</v>
      </c>
      <c r="F264" s="68" t="s">
        <v>388</v>
      </c>
      <c r="G264" s="68">
        <v>811</v>
      </c>
      <c r="H264" s="67" t="s">
        <v>11</v>
      </c>
      <c r="I264" s="31" t="s">
        <v>92</v>
      </c>
      <c r="J264" s="89">
        <v>94824.61</v>
      </c>
      <c r="K264" s="89">
        <v>120000</v>
      </c>
      <c r="L264" s="89">
        <v>120000</v>
      </c>
      <c r="M264" s="89">
        <v>41391.699999999997</v>
      </c>
      <c r="N264" s="89">
        <v>41391.699999999997</v>
      </c>
      <c r="O264" s="89">
        <v>0</v>
      </c>
    </row>
    <row r="265" spans="1:15" ht="25.5" x14ac:dyDescent="0.25">
      <c r="A265" s="166"/>
      <c r="B265" s="166"/>
      <c r="C265" s="198"/>
      <c r="D265" s="5"/>
      <c r="E265" s="5"/>
      <c r="F265" s="5"/>
      <c r="G265" s="5"/>
      <c r="H265" s="67" t="s">
        <v>12</v>
      </c>
      <c r="I265" s="31" t="s">
        <v>92</v>
      </c>
      <c r="J265" s="89">
        <v>200000</v>
      </c>
      <c r="K265" s="89">
        <v>200000</v>
      </c>
      <c r="L265" s="89">
        <v>200000</v>
      </c>
      <c r="M265" s="89">
        <v>200000</v>
      </c>
      <c r="N265" s="89">
        <v>200000</v>
      </c>
      <c r="O265" s="89">
        <v>0</v>
      </c>
    </row>
    <row r="266" spans="1:15" x14ac:dyDescent="0.25">
      <c r="A266" s="166" t="s">
        <v>375</v>
      </c>
      <c r="B266" s="166" t="s">
        <v>392</v>
      </c>
      <c r="C266" s="196"/>
      <c r="D266" s="5"/>
      <c r="E266" s="5"/>
      <c r="F266" s="5"/>
      <c r="G266" s="5"/>
      <c r="H266" s="67" t="s">
        <v>9</v>
      </c>
      <c r="I266" s="31" t="s">
        <v>92</v>
      </c>
      <c r="J266" s="89" t="s">
        <v>17</v>
      </c>
      <c r="K266" s="89">
        <f>K267+K268+K269</f>
        <v>64767.199999999997</v>
      </c>
      <c r="L266" s="89">
        <f t="shared" ref="L266:O266" si="33">L267+L268+L269</f>
        <v>64767.199999999997</v>
      </c>
      <c r="M266" s="89">
        <f t="shared" si="33"/>
        <v>64518.44</v>
      </c>
      <c r="N266" s="89">
        <f t="shared" si="33"/>
        <v>64518.44</v>
      </c>
      <c r="O266" s="89">
        <f t="shared" si="33"/>
        <v>64767.199999999997</v>
      </c>
    </row>
    <row r="267" spans="1:15" ht="25.5" x14ac:dyDescent="0.25">
      <c r="A267" s="166"/>
      <c r="B267" s="166"/>
      <c r="C267" s="197"/>
      <c r="D267" s="5"/>
      <c r="E267" s="5"/>
      <c r="F267" s="5"/>
      <c r="G267" s="5"/>
      <c r="H267" s="67" t="s">
        <v>10</v>
      </c>
      <c r="I267" s="31" t="s">
        <v>92</v>
      </c>
      <c r="J267" s="89" t="s">
        <v>17</v>
      </c>
      <c r="K267" s="89">
        <v>0</v>
      </c>
      <c r="L267" s="89">
        <v>0</v>
      </c>
      <c r="M267" s="89">
        <v>0</v>
      </c>
      <c r="N267" s="89">
        <f>N272</f>
        <v>0</v>
      </c>
      <c r="O267" s="89">
        <v>0</v>
      </c>
    </row>
    <row r="268" spans="1:15" ht="38.25" x14ac:dyDescent="0.25">
      <c r="A268" s="166"/>
      <c r="B268" s="166"/>
      <c r="C268" s="197"/>
      <c r="D268" s="68">
        <v>882</v>
      </c>
      <c r="E268" s="68">
        <v>405</v>
      </c>
      <c r="F268" s="68" t="s">
        <v>389</v>
      </c>
      <c r="G268" s="5"/>
      <c r="H268" s="67" t="s">
        <v>11</v>
      </c>
      <c r="I268" s="31" t="s">
        <v>92</v>
      </c>
      <c r="J268" s="89" t="s">
        <v>17</v>
      </c>
      <c r="K268" s="89">
        <v>24767.200000000001</v>
      </c>
      <c r="L268" s="89">
        <v>24767.200000000001</v>
      </c>
      <c r="M268" s="89">
        <v>24518.44</v>
      </c>
      <c r="N268" s="89">
        <f>N273</f>
        <v>24518.44</v>
      </c>
      <c r="O268" s="89">
        <v>24767.200000000001</v>
      </c>
    </row>
    <row r="269" spans="1:15" ht="25.5" x14ac:dyDescent="0.25">
      <c r="A269" s="166"/>
      <c r="B269" s="166"/>
      <c r="C269" s="198"/>
      <c r="D269" s="5"/>
      <c r="E269" s="5"/>
      <c r="F269" s="5"/>
      <c r="G269" s="5"/>
      <c r="H269" s="67" t="s">
        <v>12</v>
      </c>
      <c r="I269" s="31" t="s">
        <v>92</v>
      </c>
      <c r="J269" s="89" t="s">
        <v>17</v>
      </c>
      <c r="K269" s="89">
        <v>40000</v>
      </c>
      <c r="L269" s="89">
        <v>40000</v>
      </c>
      <c r="M269" s="89">
        <v>40000</v>
      </c>
      <c r="N269" s="89">
        <v>40000</v>
      </c>
      <c r="O269" s="89">
        <v>40000</v>
      </c>
    </row>
    <row r="270" spans="1:15" s="27" customFormat="1" x14ac:dyDescent="0.25">
      <c r="A270" s="154" t="s">
        <v>386</v>
      </c>
      <c r="B270" s="155"/>
      <c r="C270" s="155"/>
      <c r="D270" s="155"/>
      <c r="E270" s="155"/>
      <c r="F270" s="155"/>
      <c r="G270" s="156"/>
      <c r="H270" s="67"/>
      <c r="I270" s="31"/>
      <c r="J270" s="89" t="s">
        <v>17</v>
      </c>
      <c r="K270" s="89">
        <v>4</v>
      </c>
      <c r="L270" s="89">
        <v>4</v>
      </c>
      <c r="M270" s="89">
        <v>4</v>
      </c>
      <c r="N270" s="89">
        <v>20</v>
      </c>
      <c r="O270" s="89">
        <v>4</v>
      </c>
    </row>
    <row r="271" spans="1:15" x14ac:dyDescent="0.25">
      <c r="A271" s="166" t="s">
        <v>376</v>
      </c>
      <c r="B271" s="166" t="s">
        <v>385</v>
      </c>
      <c r="C271" s="196"/>
      <c r="D271" s="5"/>
      <c r="E271" s="5"/>
      <c r="F271" s="5"/>
      <c r="G271" s="5"/>
      <c r="H271" s="67" t="s">
        <v>9</v>
      </c>
      <c r="I271" s="31" t="s">
        <v>92</v>
      </c>
      <c r="J271" s="89" t="s">
        <v>17</v>
      </c>
      <c r="K271" s="89">
        <f>K272+K273+K274</f>
        <v>64767.199999999997</v>
      </c>
      <c r="L271" s="89">
        <f t="shared" ref="L271:O271" si="34">L272+L273+L274</f>
        <v>64767.199999999997</v>
      </c>
      <c r="M271" s="89">
        <f t="shared" si="34"/>
        <v>64518.44</v>
      </c>
      <c r="N271" s="89">
        <f t="shared" si="34"/>
        <v>64518.44</v>
      </c>
      <c r="O271" s="89">
        <f t="shared" si="34"/>
        <v>64767.199999999997</v>
      </c>
    </row>
    <row r="272" spans="1:15" ht="25.5" x14ac:dyDescent="0.25">
      <c r="A272" s="166"/>
      <c r="B272" s="166"/>
      <c r="C272" s="197"/>
      <c r="D272" s="5"/>
      <c r="E272" s="5"/>
      <c r="F272" s="5"/>
      <c r="G272" s="5"/>
      <c r="H272" s="67" t="s">
        <v>10</v>
      </c>
      <c r="I272" s="31" t="s">
        <v>92</v>
      </c>
      <c r="J272" s="89" t="s">
        <v>17</v>
      </c>
      <c r="K272" s="89">
        <v>0</v>
      </c>
      <c r="L272" s="89">
        <v>0</v>
      </c>
      <c r="M272" s="89">
        <v>0</v>
      </c>
      <c r="N272" s="89">
        <v>0</v>
      </c>
      <c r="O272" s="89">
        <v>0</v>
      </c>
    </row>
    <row r="273" spans="1:15" ht="38.25" x14ac:dyDescent="0.25">
      <c r="A273" s="166"/>
      <c r="B273" s="166"/>
      <c r="C273" s="197"/>
      <c r="D273" s="68">
        <v>882</v>
      </c>
      <c r="E273" s="68">
        <v>405</v>
      </c>
      <c r="F273" s="68" t="s">
        <v>390</v>
      </c>
      <c r="G273" s="68">
        <v>811</v>
      </c>
      <c r="H273" s="67" t="s">
        <v>11</v>
      </c>
      <c r="I273" s="31" t="s">
        <v>92</v>
      </c>
      <c r="J273" s="89" t="s">
        <v>17</v>
      </c>
      <c r="K273" s="89">
        <v>24767.200000000001</v>
      </c>
      <c r="L273" s="89">
        <v>24767.200000000001</v>
      </c>
      <c r="M273" s="89">
        <v>24518.44</v>
      </c>
      <c r="N273" s="89">
        <v>24518.44</v>
      </c>
      <c r="O273" s="89">
        <v>24767.200000000001</v>
      </c>
    </row>
    <row r="274" spans="1:15" ht="25.5" x14ac:dyDescent="0.25">
      <c r="A274" s="166"/>
      <c r="B274" s="166"/>
      <c r="C274" s="198"/>
      <c r="D274" s="5"/>
      <c r="E274" s="5"/>
      <c r="F274" s="5"/>
      <c r="G274" s="5"/>
      <c r="H274" s="67" t="s">
        <v>12</v>
      </c>
      <c r="I274" s="31" t="s">
        <v>92</v>
      </c>
      <c r="J274" s="89" t="s">
        <v>17</v>
      </c>
      <c r="K274" s="89">
        <v>40000</v>
      </c>
      <c r="L274" s="89">
        <v>40000</v>
      </c>
      <c r="M274" s="89">
        <v>40000</v>
      </c>
      <c r="N274" s="89">
        <v>40000</v>
      </c>
      <c r="O274" s="89">
        <v>40000</v>
      </c>
    </row>
    <row r="275" spans="1:15" x14ac:dyDescent="0.25">
      <c r="A275" s="166" t="s">
        <v>377</v>
      </c>
      <c r="B275" s="166" t="s">
        <v>393</v>
      </c>
      <c r="C275" s="196"/>
      <c r="D275" s="5"/>
      <c r="E275" s="5"/>
      <c r="F275" s="5"/>
      <c r="G275" s="5"/>
      <c r="H275" s="67" t="s">
        <v>9</v>
      </c>
      <c r="I275" s="31" t="s">
        <v>92</v>
      </c>
      <c r="J275" s="89" t="s">
        <v>17</v>
      </c>
      <c r="K275" s="89">
        <f>K276+K277+K278</f>
        <v>22063.5</v>
      </c>
      <c r="L275" s="89">
        <f t="shared" ref="L275:O275" si="35">L276+L277+L278</f>
        <v>22063.5</v>
      </c>
      <c r="M275" s="89">
        <f t="shared" si="35"/>
        <v>16346.57</v>
      </c>
      <c r="N275" s="89">
        <f t="shared" si="35"/>
        <v>16346.57</v>
      </c>
      <c r="O275" s="89">
        <f t="shared" si="35"/>
        <v>23086.5</v>
      </c>
    </row>
    <row r="276" spans="1:15" ht="25.5" x14ac:dyDescent="0.25">
      <c r="A276" s="166"/>
      <c r="B276" s="166"/>
      <c r="C276" s="197"/>
      <c r="D276" s="5"/>
      <c r="E276" s="5"/>
      <c r="F276" s="5"/>
      <c r="G276" s="5"/>
      <c r="H276" s="67" t="s">
        <v>10</v>
      </c>
      <c r="I276" s="31" t="s">
        <v>92</v>
      </c>
      <c r="J276" s="89" t="s">
        <v>17</v>
      </c>
      <c r="K276" s="89">
        <v>0</v>
      </c>
      <c r="L276" s="89">
        <v>0</v>
      </c>
      <c r="M276" s="89">
        <v>0</v>
      </c>
      <c r="N276" s="89">
        <f>N281</f>
        <v>0</v>
      </c>
      <c r="O276" s="89">
        <v>0</v>
      </c>
    </row>
    <row r="277" spans="1:15" ht="38.25" x14ac:dyDescent="0.25">
      <c r="A277" s="166"/>
      <c r="B277" s="166"/>
      <c r="C277" s="197"/>
      <c r="D277" s="68">
        <v>882</v>
      </c>
      <c r="E277" s="68">
        <v>405</v>
      </c>
      <c r="F277" s="68" t="s">
        <v>391</v>
      </c>
      <c r="G277" s="68"/>
      <c r="H277" s="67" t="s">
        <v>11</v>
      </c>
      <c r="I277" s="31" t="s">
        <v>92</v>
      </c>
      <c r="J277" s="89" t="s">
        <v>17</v>
      </c>
      <c r="K277" s="89">
        <v>7063.5</v>
      </c>
      <c r="L277" s="89">
        <v>7063.5</v>
      </c>
      <c r="M277" s="89">
        <v>1346.57</v>
      </c>
      <c r="N277" s="89">
        <f>N282</f>
        <v>1346.57</v>
      </c>
      <c r="O277" s="89">
        <v>8086.5</v>
      </c>
    </row>
    <row r="278" spans="1:15" ht="25.5" x14ac:dyDescent="0.25">
      <c r="A278" s="166"/>
      <c r="B278" s="166"/>
      <c r="C278" s="198"/>
      <c r="D278" s="5"/>
      <c r="E278" s="5"/>
      <c r="F278" s="5"/>
      <c r="G278" s="5"/>
      <c r="H278" s="67" t="s">
        <v>12</v>
      </c>
      <c r="I278" s="31" t="s">
        <v>92</v>
      </c>
      <c r="J278" s="89" t="s">
        <v>17</v>
      </c>
      <c r="K278" s="89">
        <v>15000</v>
      </c>
      <c r="L278" s="89">
        <v>15000</v>
      </c>
      <c r="M278" s="89">
        <v>15000</v>
      </c>
      <c r="N278" s="89">
        <v>15000</v>
      </c>
      <c r="O278" s="89">
        <v>15000</v>
      </c>
    </row>
    <row r="279" spans="1:15" s="27" customFormat="1" ht="30" customHeight="1" x14ac:dyDescent="0.25">
      <c r="A279" s="166" t="s">
        <v>394</v>
      </c>
      <c r="B279" s="166"/>
      <c r="C279" s="166"/>
      <c r="D279" s="166"/>
      <c r="E279" s="166"/>
      <c r="F279" s="166"/>
      <c r="G279" s="166"/>
      <c r="H279" s="67"/>
      <c r="I279" s="31"/>
      <c r="J279" s="89" t="s">
        <v>17</v>
      </c>
      <c r="K279" s="95">
        <v>4</v>
      </c>
      <c r="L279" s="95">
        <v>4</v>
      </c>
      <c r="M279" s="95">
        <v>4</v>
      </c>
      <c r="N279" s="95">
        <v>4</v>
      </c>
      <c r="O279" s="95">
        <v>3.4</v>
      </c>
    </row>
    <row r="280" spans="1:15" x14ac:dyDescent="0.25">
      <c r="A280" s="166" t="s">
        <v>379</v>
      </c>
      <c r="B280" s="166" t="s">
        <v>395</v>
      </c>
      <c r="C280" s="196"/>
      <c r="D280" s="5"/>
      <c r="E280" s="5"/>
      <c r="F280" s="5"/>
      <c r="G280" s="5"/>
      <c r="H280" s="67" t="s">
        <v>9</v>
      </c>
      <c r="I280" s="31" t="s">
        <v>92</v>
      </c>
      <c r="J280" s="89" t="s">
        <v>17</v>
      </c>
      <c r="K280" s="89">
        <f>K281+K282+K283</f>
        <v>22063.5</v>
      </c>
      <c r="L280" s="89">
        <f t="shared" ref="L280:O280" si="36">L281+L282+L283</f>
        <v>22063.5</v>
      </c>
      <c r="M280" s="89">
        <f t="shared" si="36"/>
        <v>16346.57</v>
      </c>
      <c r="N280" s="89">
        <f t="shared" si="36"/>
        <v>16346.57</v>
      </c>
      <c r="O280" s="89">
        <f t="shared" si="36"/>
        <v>23086.5</v>
      </c>
    </row>
    <row r="281" spans="1:15" ht="25.5" x14ac:dyDescent="0.25">
      <c r="A281" s="166"/>
      <c r="B281" s="166"/>
      <c r="C281" s="197"/>
      <c r="D281" s="5"/>
      <c r="E281" s="5"/>
      <c r="F281" s="5"/>
      <c r="G281" s="5"/>
      <c r="H281" s="67" t="s">
        <v>10</v>
      </c>
      <c r="I281" s="31" t="s">
        <v>92</v>
      </c>
      <c r="J281" s="89" t="s">
        <v>17</v>
      </c>
      <c r="K281" s="89">
        <v>0</v>
      </c>
      <c r="L281" s="89">
        <v>0</v>
      </c>
      <c r="M281" s="89">
        <v>0</v>
      </c>
      <c r="N281" s="89">
        <v>0</v>
      </c>
      <c r="O281" s="89">
        <v>0</v>
      </c>
    </row>
    <row r="282" spans="1:15" ht="38.25" x14ac:dyDescent="0.25">
      <c r="A282" s="166"/>
      <c r="B282" s="166"/>
      <c r="C282" s="197"/>
      <c r="D282" s="68">
        <v>882</v>
      </c>
      <c r="E282" s="68">
        <v>405</v>
      </c>
      <c r="F282" s="68" t="s">
        <v>396</v>
      </c>
      <c r="G282" s="68">
        <v>811</v>
      </c>
      <c r="H282" s="67" t="s">
        <v>11</v>
      </c>
      <c r="I282" s="31" t="s">
        <v>92</v>
      </c>
      <c r="J282" s="89" t="s">
        <v>17</v>
      </c>
      <c r="K282" s="89">
        <v>7063.5</v>
      </c>
      <c r="L282" s="89">
        <v>7063.5</v>
      </c>
      <c r="M282" s="89">
        <v>1346.57</v>
      </c>
      <c r="N282" s="89">
        <v>1346.57</v>
      </c>
      <c r="O282" s="89">
        <v>8086.5</v>
      </c>
    </row>
    <row r="283" spans="1:15" ht="25.5" x14ac:dyDescent="0.25">
      <c r="A283" s="166"/>
      <c r="B283" s="166"/>
      <c r="C283" s="198"/>
      <c r="D283" s="5"/>
      <c r="E283" s="5"/>
      <c r="F283" s="5"/>
      <c r="G283" s="5"/>
      <c r="H283" s="67" t="s">
        <v>12</v>
      </c>
      <c r="I283" s="31" t="s">
        <v>92</v>
      </c>
      <c r="J283" s="89" t="s">
        <v>17</v>
      </c>
      <c r="K283" s="89">
        <v>15000</v>
      </c>
      <c r="L283" s="89">
        <v>15000</v>
      </c>
      <c r="M283" s="89">
        <v>15000</v>
      </c>
      <c r="N283" s="89">
        <v>15000</v>
      </c>
      <c r="O283" s="89">
        <v>15000</v>
      </c>
    </row>
    <row r="284" spans="1:15" x14ac:dyDescent="0.25">
      <c r="A284" s="166" t="s">
        <v>378</v>
      </c>
      <c r="B284" s="166" t="s">
        <v>397</v>
      </c>
      <c r="C284" s="196"/>
      <c r="D284" s="5"/>
      <c r="E284" s="5"/>
      <c r="F284" s="5"/>
      <c r="G284" s="5"/>
      <c r="H284" s="67" t="s">
        <v>9</v>
      </c>
      <c r="I284" s="31" t="s">
        <v>92</v>
      </c>
      <c r="J284" s="89" t="s">
        <v>17</v>
      </c>
      <c r="K284" s="89">
        <f>K285+K286+K287</f>
        <v>150000</v>
      </c>
      <c r="L284" s="89">
        <f t="shared" ref="L284:O284" si="37">L285+L286+L287</f>
        <v>150000</v>
      </c>
      <c r="M284" s="89">
        <f t="shared" si="37"/>
        <v>150000</v>
      </c>
      <c r="N284" s="89">
        <f t="shared" si="37"/>
        <v>150000</v>
      </c>
      <c r="O284" s="89">
        <f t="shared" si="37"/>
        <v>25000</v>
      </c>
    </row>
    <row r="285" spans="1:15" ht="25.5" x14ac:dyDescent="0.25">
      <c r="A285" s="166"/>
      <c r="B285" s="166"/>
      <c r="C285" s="197"/>
      <c r="D285" s="5"/>
      <c r="E285" s="5"/>
      <c r="F285" s="5"/>
      <c r="G285" s="5"/>
      <c r="H285" s="67" t="s">
        <v>10</v>
      </c>
      <c r="I285" s="31" t="s">
        <v>92</v>
      </c>
      <c r="J285" s="89" t="s">
        <v>17</v>
      </c>
      <c r="K285" s="89">
        <v>0</v>
      </c>
      <c r="L285" s="89">
        <v>0</v>
      </c>
      <c r="M285" s="89">
        <v>0</v>
      </c>
      <c r="N285" s="89">
        <v>0</v>
      </c>
      <c r="O285" s="89">
        <v>0</v>
      </c>
    </row>
    <row r="286" spans="1:15" ht="38.25" x14ac:dyDescent="0.25">
      <c r="A286" s="166"/>
      <c r="B286" s="166"/>
      <c r="C286" s="197"/>
      <c r="D286" s="68">
        <v>882</v>
      </c>
      <c r="E286" s="68">
        <v>405</v>
      </c>
      <c r="F286" s="68" t="s">
        <v>398</v>
      </c>
      <c r="G286" s="68"/>
      <c r="H286" s="67" t="s">
        <v>11</v>
      </c>
      <c r="I286" s="31" t="s">
        <v>92</v>
      </c>
      <c r="J286" s="89" t="s">
        <v>17</v>
      </c>
      <c r="K286" s="89">
        <v>0</v>
      </c>
      <c r="L286" s="89">
        <v>0</v>
      </c>
      <c r="M286" s="89">
        <v>0</v>
      </c>
      <c r="N286" s="89">
        <v>0</v>
      </c>
      <c r="O286" s="89">
        <v>0</v>
      </c>
    </row>
    <row r="287" spans="1:15" ht="25.5" x14ac:dyDescent="0.25">
      <c r="A287" s="166"/>
      <c r="B287" s="166"/>
      <c r="C287" s="198"/>
      <c r="D287" s="5"/>
      <c r="E287" s="5"/>
      <c r="F287" s="5"/>
      <c r="G287" s="5"/>
      <c r="H287" s="67" t="s">
        <v>12</v>
      </c>
      <c r="I287" s="31" t="s">
        <v>92</v>
      </c>
      <c r="J287" s="89" t="s">
        <v>17</v>
      </c>
      <c r="K287" s="89">
        <v>150000</v>
      </c>
      <c r="L287" s="89">
        <v>150000</v>
      </c>
      <c r="M287" s="89">
        <v>150000</v>
      </c>
      <c r="N287" s="89">
        <v>150000</v>
      </c>
      <c r="O287" s="89">
        <v>25000</v>
      </c>
    </row>
    <row r="288" spans="1:15" s="27" customFormat="1" ht="30.75" customHeight="1" x14ac:dyDescent="0.25">
      <c r="A288" s="154" t="s">
        <v>399</v>
      </c>
      <c r="B288" s="155"/>
      <c r="C288" s="155"/>
      <c r="D288" s="155"/>
      <c r="E288" s="155"/>
      <c r="F288" s="155"/>
      <c r="G288" s="156"/>
      <c r="H288" s="67"/>
      <c r="I288" s="31"/>
      <c r="J288" s="89" t="s">
        <v>17</v>
      </c>
      <c r="K288" s="106">
        <v>83443</v>
      </c>
      <c r="L288" s="106">
        <v>83443</v>
      </c>
      <c r="M288" s="89">
        <v>83443</v>
      </c>
      <c r="N288" s="89">
        <v>83443</v>
      </c>
      <c r="O288" s="106">
        <v>116820</v>
      </c>
    </row>
    <row r="289" spans="1:15" x14ac:dyDescent="0.25">
      <c r="A289" s="166" t="s">
        <v>380</v>
      </c>
      <c r="B289" s="166" t="s">
        <v>400</v>
      </c>
      <c r="C289" s="196"/>
      <c r="D289" s="5"/>
      <c r="E289" s="5"/>
      <c r="F289" s="5"/>
      <c r="G289" s="5"/>
      <c r="H289" s="67" t="s">
        <v>9</v>
      </c>
      <c r="I289" s="31" t="s">
        <v>92</v>
      </c>
      <c r="J289" s="89" t="s">
        <v>17</v>
      </c>
      <c r="K289" s="89">
        <f>K290+K291+K292</f>
        <v>150000</v>
      </c>
      <c r="L289" s="89">
        <f>L290+L291+L292</f>
        <v>150000</v>
      </c>
      <c r="M289" s="89">
        <f t="shared" ref="M289:N289" si="38">M290+M291+M292</f>
        <v>150000</v>
      </c>
      <c r="N289" s="89">
        <f t="shared" si="38"/>
        <v>150000</v>
      </c>
      <c r="O289" s="89">
        <f>O290+O291+O292</f>
        <v>25000</v>
      </c>
    </row>
    <row r="290" spans="1:15" ht="25.5" x14ac:dyDescent="0.25">
      <c r="A290" s="166"/>
      <c r="B290" s="166"/>
      <c r="C290" s="197"/>
      <c r="D290" s="5"/>
      <c r="E290" s="5"/>
      <c r="F290" s="5"/>
      <c r="G290" s="5"/>
      <c r="H290" s="67" t="s">
        <v>10</v>
      </c>
      <c r="I290" s="31" t="s">
        <v>92</v>
      </c>
      <c r="J290" s="89" t="s">
        <v>17</v>
      </c>
      <c r="K290" s="89">
        <v>0</v>
      </c>
      <c r="L290" s="89">
        <v>0</v>
      </c>
      <c r="M290" s="89">
        <v>0</v>
      </c>
      <c r="N290" s="89">
        <v>0</v>
      </c>
      <c r="O290" s="89">
        <v>0</v>
      </c>
    </row>
    <row r="291" spans="1:15" ht="38.25" x14ac:dyDescent="0.25">
      <c r="A291" s="166"/>
      <c r="B291" s="166"/>
      <c r="C291" s="197"/>
      <c r="D291" s="68">
        <v>882</v>
      </c>
      <c r="E291" s="68">
        <v>405</v>
      </c>
      <c r="F291" s="68" t="s">
        <v>401</v>
      </c>
      <c r="G291" s="68">
        <v>811</v>
      </c>
      <c r="H291" s="67" t="s">
        <v>11</v>
      </c>
      <c r="I291" s="31" t="s">
        <v>92</v>
      </c>
      <c r="J291" s="89" t="s">
        <v>17</v>
      </c>
      <c r="K291" s="89">
        <v>0</v>
      </c>
      <c r="L291" s="89">
        <v>0</v>
      </c>
      <c r="M291" s="89">
        <v>0</v>
      </c>
      <c r="N291" s="89">
        <v>0</v>
      </c>
      <c r="O291" s="89">
        <v>0</v>
      </c>
    </row>
    <row r="292" spans="1:15" ht="25.5" x14ac:dyDescent="0.25">
      <c r="A292" s="166"/>
      <c r="B292" s="166"/>
      <c r="C292" s="198"/>
      <c r="D292" s="5"/>
      <c r="E292" s="5"/>
      <c r="F292" s="5"/>
      <c r="G292" s="5"/>
      <c r="H292" s="67" t="s">
        <v>12</v>
      </c>
      <c r="I292" s="31" t="s">
        <v>92</v>
      </c>
      <c r="J292" s="89" t="s">
        <v>17</v>
      </c>
      <c r="K292" s="89">
        <v>150000</v>
      </c>
      <c r="L292" s="89">
        <v>150000</v>
      </c>
      <c r="M292" s="89">
        <v>150000</v>
      </c>
      <c r="N292" s="89">
        <v>150000</v>
      </c>
      <c r="O292" s="89">
        <v>25000</v>
      </c>
    </row>
    <row r="293" spans="1:15" x14ac:dyDescent="0.25">
      <c r="A293" s="166" t="s">
        <v>381</v>
      </c>
      <c r="B293" s="166" t="s">
        <v>402</v>
      </c>
      <c r="C293" s="196"/>
      <c r="D293" s="5"/>
      <c r="E293" s="5"/>
      <c r="F293" s="5"/>
      <c r="G293" s="5"/>
      <c r="H293" s="67" t="s">
        <v>9</v>
      </c>
      <c r="I293" s="31" t="s">
        <v>92</v>
      </c>
      <c r="J293" s="89" t="s">
        <v>17</v>
      </c>
      <c r="K293" s="89">
        <f>K294+K295+K296</f>
        <v>3300</v>
      </c>
      <c r="L293" s="89">
        <f t="shared" ref="L293:O293" si="39">L294+L295+L296</f>
        <v>3300</v>
      </c>
      <c r="M293" s="89">
        <f t="shared" si="39"/>
        <v>3333</v>
      </c>
      <c r="N293" s="89">
        <f t="shared" si="39"/>
        <v>3333</v>
      </c>
      <c r="O293" s="89">
        <f t="shared" si="39"/>
        <v>3500</v>
      </c>
    </row>
    <row r="294" spans="1:15" ht="25.5" x14ac:dyDescent="0.25">
      <c r="A294" s="166"/>
      <c r="B294" s="166"/>
      <c r="C294" s="197"/>
      <c r="D294" s="5"/>
      <c r="E294" s="5"/>
      <c r="F294" s="5"/>
      <c r="G294" s="5"/>
      <c r="H294" s="67" t="s">
        <v>10</v>
      </c>
      <c r="I294" s="31" t="s">
        <v>92</v>
      </c>
      <c r="J294" s="89" t="s">
        <v>17</v>
      </c>
      <c r="K294" s="89">
        <v>2970</v>
      </c>
      <c r="L294" s="89">
        <v>2970</v>
      </c>
      <c r="M294" s="89">
        <v>2970</v>
      </c>
      <c r="N294" s="89">
        <f>N303</f>
        <v>2970</v>
      </c>
      <c r="O294" s="89">
        <v>0</v>
      </c>
    </row>
    <row r="295" spans="1:15" ht="38.25" x14ac:dyDescent="0.25">
      <c r="A295" s="166"/>
      <c r="B295" s="166"/>
      <c r="C295" s="197"/>
      <c r="D295" s="68">
        <v>882</v>
      </c>
      <c r="E295" s="68">
        <v>405</v>
      </c>
      <c r="F295" s="68" t="s">
        <v>403</v>
      </c>
      <c r="G295" s="68"/>
      <c r="H295" s="67" t="s">
        <v>11</v>
      </c>
      <c r="I295" s="31" t="s">
        <v>92</v>
      </c>
      <c r="J295" s="89" t="s">
        <v>17</v>
      </c>
      <c r="K295" s="89">
        <v>30</v>
      </c>
      <c r="L295" s="89">
        <v>30</v>
      </c>
      <c r="M295" s="89">
        <v>30</v>
      </c>
      <c r="N295" s="89">
        <f>N304</f>
        <v>30</v>
      </c>
      <c r="O295" s="89">
        <v>0</v>
      </c>
    </row>
    <row r="296" spans="1:15" ht="25.5" x14ac:dyDescent="0.25">
      <c r="A296" s="166"/>
      <c r="B296" s="166"/>
      <c r="C296" s="198"/>
      <c r="D296" s="5"/>
      <c r="E296" s="5"/>
      <c r="F296" s="5"/>
      <c r="G296" s="5"/>
      <c r="H296" s="67" t="s">
        <v>12</v>
      </c>
      <c r="I296" s="31" t="s">
        <v>92</v>
      </c>
      <c r="J296" s="89" t="s">
        <v>17</v>
      </c>
      <c r="K296" s="89">
        <v>300</v>
      </c>
      <c r="L296" s="89">
        <v>300</v>
      </c>
      <c r="M296" s="89">
        <v>333</v>
      </c>
      <c r="N296" s="89">
        <v>333</v>
      </c>
      <c r="O296" s="89">
        <v>3500</v>
      </c>
    </row>
    <row r="297" spans="1:15" s="27" customFormat="1" ht="29.25" customHeight="1" x14ac:dyDescent="0.25">
      <c r="A297" s="166" t="s">
        <v>404</v>
      </c>
      <c r="B297" s="166"/>
      <c r="C297" s="166"/>
      <c r="D297" s="166"/>
      <c r="E297" s="166"/>
      <c r="F297" s="166"/>
      <c r="G297" s="166"/>
      <c r="H297" s="5"/>
      <c r="I297" s="5"/>
      <c r="J297" s="89" t="s">
        <v>17</v>
      </c>
      <c r="K297" s="95">
        <v>5</v>
      </c>
      <c r="L297" s="95">
        <v>5</v>
      </c>
      <c r="M297" s="95">
        <v>5</v>
      </c>
      <c r="N297" s="95">
        <v>5</v>
      </c>
      <c r="O297" s="95">
        <v>5</v>
      </c>
    </row>
    <row r="298" spans="1:15" s="27" customFormat="1" ht="28.5" customHeight="1" x14ac:dyDescent="0.25">
      <c r="A298" s="154" t="s">
        <v>405</v>
      </c>
      <c r="B298" s="155"/>
      <c r="C298" s="155"/>
      <c r="D298" s="155"/>
      <c r="E298" s="155"/>
      <c r="F298" s="155"/>
      <c r="G298" s="156"/>
      <c r="H298" s="5"/>
      <c r="I298" s="5"/>
      <c r="J298" s="89" t="s">
        <v>17</v>
      </c>
      <c r="K298" s="95">
        <v>0</v>
      </c>
      <c r="L298" s="95">
        <v>0</v>
      </c>
      <c r="M298" s="95">
        <v>0</v>
      </c>
      <c r="N298" s="95">
        <v>0</v>
      </c>
      <c r="O298" s="95">
        <v>3</v>
      </c>
    </row>
    <row r="299" spans="1:15" s="27" customFormat="1" ht="30" customHeight="1" x14ac:dyDescent="0.25">
      <c r="A299" s="154" t="s">
        <v>406</v>
      </c>
      <c r="B299" s="155"/>
      <c r="C299" s="155"/>
      <c r="D299" s="155"/>
      <c r="E299" s="155"/>
      <c r="F299" s="155"/>
      <c r="G299" s="156"/>
      <c r="H299" s="5"/>
      <c r="I299" s="5"/>
      <c r="J299" s="89" t="s">
        <v>17</v>
      </c>
      <c r="K299" s="106">
        <v>336</v>
      </c>
      <c r="L299" s="106">
        <v>336</v>
      </c>
      <c r="M299" s="106">
        <v>3240</v>
      </c>
      <c r="N299" s="106">
        <v>3240</v>
      </c>
      <c r="O299" s="106">
        <v>8190</v>
      </c>
    </row>
    <row r="300" spans="1:15" s="27" customFormat="1" ht="30" customHeight="1" x14ac:dyDescent="0.25">
      <c r="A300" s="154" t="s">
        <v>489</v>
      </c>
      <c r="B300" s="155"/>
      <c r="C300" s="155"/>
      <c r="D300" s="155"/>
      <c r="E300" s="155"/>
      <c r="F300" s="155"/>
      <c r="G300" s="156"/>
      <c r="H300" s="5"/>
      <c r="I300" s="5"/>
      <c r="J300" s="89" t="s">
        <v>17</v>
      </c>
      <c r="K300" s="106">
        <v>1</v>
      </c>
      <c r="L300" s="106">
        <v>1</v>
      </c>
      <c r="M300" s="106">
        <v>1</v>
      </c>
      <c r="N300" s="106">
        <v>1</v>
      </c>
      <c r="O300" s="106">
        <v>1</v>
      </c>
    </row>
    <row r="301" spans="1:15" s="27" customFormat="1" ht="31.5" customHeight="1" x14ac:dyDescent="0.25">
      <c r="A301" s="154" t="s">
        <v>490</v>
      </c>
      <c r="B301" s="155"/>
      <c r="C301" s="155"/>
      <c r="D301" s="155"/>
      <c r="E301" s="155"/>
      <c r="F301" s="155"/>
      <c r="G301" s="156"/>
      <c r="H301" s="5"/>
      <c r="I301" s="5"/>
      <c r="J301" s="89" t="s">
        <v>17</v>
      </c>
      <c r="K301" s="89" t="s">
        <v>17</v>
      </c>
      <c r="L301" s="89" t="s">
        <v>17</v>
      </c>
      <c r="M301" s="106">
        <v>1</v>
      </c>
      <c r="N301" s="106">
        <v>1</v>
      </c>
      <c r="O301" s="106">
        <v>4</v>
      </c>
    </row>
    <row r="302" spans="1:15" x14ac:dyDescent="0.25">
      <c r="A302" s="166" t="s">
        <v>382</v>
      </c>
      <c r="B302" s="166" t="s">
        <v>407</v>
      </c>
      <c r="C302" s="196"/>
      <c r="D302" s="5"/>
      <c r="E302" s="5"/>
      <c r="F302" s="5"/>
      <c r="G302" s="5"/>
      <c r="H302" s="67" t="s">
        <v>9</v>
      </c>
      <c r="I302" s="31" t="s">
        <v>92</v>
      </c>
      <c r="J302" s="89" t="s">
        <v>17</v>
      </c>
      <c r="K302" s="89">
        <f>K303+K304+K305</f>
        <v>3300</v>
      </c>
      <c r="L302" s="89">
        <f t="shared" ref="L302:O302" si="40">L303+L304+L305</f>
        <v>3300</v>
      </c>
      <c r="M302" s="89">
        <f t="shared" si="40"/>
        <v>3333</v>
      </c>
      <c r="N302" s="89">
        <f t="shared" si="40"/>
        <v>3333</v>
      </c>
      <c r="O302" s="89">
        <f t="shared" si="40"/>
        <v>3500</v>
      </c>
    </row>
    <row r="303" spans="1:15" ht="25.5" x14ac:dyDescent="0.25">
      <c r="A303" s="166"/>
      <c r="B303" s="166"/>
      <c r="C303" s="197"/>
      <c r="D303" s="5"/>
      <c r="E303" s="5"/>
      <c r="F303" s="5"/>
      <c r="G303" s="5"/>
      <c r="H303" s="67" t="s">
        <v>10</v>
      </c>
      <c r="I303" s="31" t="s">
        <v>92</v>
      </c>
      <c r="J303" s="89" t="s">
        <v>17</v>
      </c>
      <c r="K303" s="89">
        <v>2970</v>
      </c>
      <c r="L303" s="89">
        <v>2970</v>
      </c>
      <c r="M303" s="89">
        <v>2970</v>
      </c>
      <c r="N303" s="89">
        <v>2970</v>
      </c>
      <c r="O303" s="89">
        <v>0</v>
      </c>
    </row>
    <row r="304" spans="1:15" ht="38.25" x14ac:dyDescent="0.25">
      <c r="A304" s="166"/>
      <c r="B304" s="166"/>
      <c r="C304" s="197"/>
      <c r="D304" s="68">
        <v>882</v>
      </c>
      <c r="E304" s="68">
        <v>405</v>
      </c>
      <c r="F304" s="68" t="s">
        <v>408</v>
      </c>
      <c r="G304" s="68">
        <v>811</v>
      </c>
      <c r="H304" s="67" t="s">
        <v>11</v>
      </c>
      <c r="I304" s="31" t="s">
        <v>92</v>
      </c>
      <c r="J304" s="89" t="s">
        <v>17</v>
      </c>
      <c r="K304" s="89">
        <v>30</v>
      </c>
      <c r="L304" s="89">
        <v>30</v>
      </c>
      <c r="M304" s="89">
        <v>30</v>
      </c>
      <c r="N304" s="89">
        <v>30</v>
      </c>
      <c r="O304" s="89">
        <v>0</v>
      </c>
    </row>
    <row r="305" spans="1:15" ht="25.5" x14ac:dyDescent="0.25">
      <c r="A305" s="166"/>
      <c r="B305" s="166"/>
      <c r="C305" s="198"/>
      <c r="D305" s="5"/>
      <c r="E305" s="5"/>
      <c r="F305" s="5"/>
      <c r="G305" s="5"/>
      <c r="H305" s="67" t="s">
        <v>12</v>
      </c>
      <c r="I305" s="31" t="s">
        <v>92</v>
      </c>
      <c r="J305" s="89" t="s">
        <v>17</v>
      </c>
      <c r="K305" s="89">
        <v>300</v>
      </c>
      <c r="L305" s="89">
        <v>300</v>
      </c>
      <c r="M305" s="89">
        <v>333</v>
      </c>
      <c r="N305" s="89">
        <v>333</v>
      </c>
      <c r="O305" s="89">
        <v>3500</v>
      </c>
    </row>
    <row r="306" spans="1:15" x14ac:dyDescent="0.25">
      <c r="A306" s="166" t="s">
        <v>383</v>
      </c>
      <c r="B306" s="166" t="s">
        <v>409</v>
      </c>
      <c r="C306" s="196"/>
      <c r="D306" s="5"/>
      <c r="E306" s="5"/>
      <c r="F306" s="5"/>
      <c r="G306" s="5"/>
      <c r="H306" s="67" t="s">
        <v>9</v>
      </c>
      <c r="I306" s="31" t="s">
        <v>92</v>
      </c>
      <c r="J306" s="89">
        <f>J307+J308+J309</f>
        <v>295921.52</v>
      </c>
      <c r="K306" s="89">
        <f>K307+K308+K309</f>
        <v>427266.1</v>
      </c>
      <c r="L306" s="89">
        <f t="shared" ref="L306:O306" si="41">L307+L308+L309</f>
        <v>427266.1</v>
      </c>
      <c r="M306" s="89">
        <f t="shared" si="41"/>
        <v>561652.21</v>
      </c>
      <c r="N306" s="89">
        <f t="shared" si="41"/>
        <v>561652.15</v>
      </c>
      <c r="O306" s="89">
        <f t="shared" si="41"/>
        <v>507174.1</v>
      </c>
    </row>
    <row r="307" spans="1:15" ht="25.5" x14ac:dyDescent="0.25">
      <c r="A307" s="166"/>
      <c r="B307" s="166"/>
      <c r="C307" s="197"/>
      <c r="D307" s="5"/>
      <c r="E307" s="5"/>
      <c r="F307" s="5"/>
      <c r="G307" s="5"/>
      <c r="H307" s="67" t="s">
        <v>10</v>
      </c>
      <c r="I307" s="31" t="s">
        <v>92</v>
      </c>
      <c r="J307" s="89">
        <v>45875.6</v>
      </c>
      <c r="K307" s="89">
        <v>77188.800000000003</v>
      </c>
      <c r="L307" s="89">
        <v>77188.800000000003</v>
      </c>
      <c r="M307" s="89">
        <v>153319.79999999999</v>
      </c>
      <c r="N307" s="89">
        <f>N312+N316</f>
        <v>153319.72</v>
      </c>
      <c r="O307" s="89">
        <v>57116.9</v>
      </c>
    </row>
    <row r="308" spans="1:15" ht="38.25" x14ac:dyDescent="0.25">
      <c r="A308" s="166"/>
      <c r="B308" s="166"/>
      <c r="C308" s="197"/>
      <c r="D308" s="68">
        <v>882</v>
      </c>
      <c r="E308" s="68">
        <v>405</v>
      </c>
      <c r="F308" s="68" t="s">
        <v>410</v>
      </c>
      <c r="G308" s="5"/>
      <c r="H308" s="67" t="s">
        <v>11</v>
      </c>
      <c r="I308" s="31" t="s">
        <v>92</v>
      </c>
      <c r="J308" s="89">
        <v>45.92</v>
      </c>
      <c r="K308" s="89">
        <v>77.3</v>
      </c>
      <c r="L308" s="89">
        <v>77.3</v>
      </c>
      <c r="M308" s="89">
        <v>58332.41</v>
      </c>
      <c r="N308" s="89">
        <f>N313+N317</f>
        <v>58332.43</v>
      </c>
      <c r="O308" s="89">
        <v>57.2</v>
      </c>
    </row>
    <row r="309" spans="1:15" ht="25.5" x14ac:dyDescent="0.25">
      <c r="A309" s="166"/>
      <c r="B309" s="166"/>
      <c r="C309" s="198"/>
      <c r="D309" s="5"/>
      <c r="E309" s="5"/>
      <c r="F309" s="5"/>
      <c r="G309" s="5"/>
      <c r="H309" s="67" t="s">
        <v>12</v>
      </c>
      <c r="I309" s="31" t="s">
        <v>92</v>
      </c>
      <c r="J309" s="89">
        <v>250000</v>
      </c>
      <c r="K309" s="89">
        <v>350000</v>
      </c>
      <c r="L309" s="89">
        <v>350000</v>
      </c>
      <c r="M309" s="89">
        <v>350000</v>
      </c>
      <c r="N309" s="89">
        <v>350000</v>
      </c>
      <c r="O309" s="89">
        <v>450000</v>
      </c>
    </row>
    <row r="310" spans="1:15" s="27" customFormat="1" x14ac:dyDescent="0.25">
      <c r="A310" s="154" t="s">
        <v>411</v>
      </c>
      <c r="B310" s="155"/>
      <c r="C310" s="155"/>
      <c r="D310" s="155"/>
      <c r="E310" s="155"/>
      <c r="F310" s="155"/>
      <c r="G310" s="156"/>
      <c r="H310" s="5"/>
      <c r="I310" s="5"/>
      <c r="J310" s="89">
        <v>134.05000000000001</v>
      </c>
      <c r="K310" s="89">
        <v>134.05000000000001</v>
      </c>
      <c r="L310" s="89">
        <v>134.05000000000001</v>
      </c>
      <c r="M310" s="89">
        <v>134.05000000000001</v>
      </c>
      <c r="N310" s="89">
        <v>231.5</v>
      </c>
      <c r="O310" s="89">
        <v>134.05000000000001</v>
      </c>
    </row>
    <row r="311" spans="1:15" x14ac:dyDescent="0.25">
      <c r="A311" s="166" t="s">
        <v>384</v>
      </c>
      <c r="B311" s="166" t="s">
        <v>412</v>
      </c>
      <c r="C311" s="196"/>
      <c r="D311" s="5"/>
      <c r="E311" s="5"/>
      <c r="F311" s="5"/>
      <c r="G311" s="5"/>
      <c r="H311" s="67" t="s">
        <v>9</v>
      </c>
      <c r="I311" s="31" t="s">
        <v>92</v>
      </c>
      <c r="J311" s="89">
        <f>J312+J313+J314</f>
        <v>295921.52</v>
      </c>
      <c r="K311" s="89">
        <f>K312+K313+K314</f>
        <v>427266.1</v>
      </c>
      <c r="L311" s="89">
        <f t="shared" ref="L311:O311" si="42">L312+L313+L314</f>
        <v>427266.1</v>
      </c>
      <c r="M311" s="89">
        <f t="shared" si="42"/>
        <v>297922.2</v>
      </c>
      <c r="N311" s="89">
        <f t="shared" si="42"/>
        <v>297922.14</v>
      </c>
      <c r="O311" s="89">
        <f t="shared" si="42"/>
        <v>0</v>
      </c>
    </row>
    <row r="312" spans="1:15" ht="25.5" x14ac:dyDescent="0.25">
      <c r="A312" s="166"/>
      <c r="B312" s="166"/>
      <c r="C312" s="197"/>
      <c r="D312" s="5"/>
      <c r="E312" s="5"/>
      <c r="F312" s="5"/>
      <c r="G312" s="5"/>
      <c r="H312" s="67" t="s">
        <v>10</v>
      </c>
      <c r="I312" s="31" t="s">
        <v>92</v>
      </c>
      <c r="J312" s="89">
        <v>45875.6</v>
      </c>
      <c r="K312" s="89">
        <v>77188.800000000003</v>
      </c>
      <c r="L312" s="89">
        <v>77188.800000000003</v>
      </c>
      <c r="M312" s="89">
        <v>47874.3</v>
      </c>
      <c r="N312" s="211">
        <v>47874.22</v>
      </c>
      <c r="O312" s="89">
        <v>0</v>
      </c>
    </row>
    <row r="313" spans="1:15" ht="38.25" x14ac:dyDescent="0.25">
      <c r="A313" s="166"/>
      <c r="B313" s="166"/>
      <c r="C313" s="197"/>
      <c r="D313" s="68">
        <v>882</v>
      </c>
      <c r="E313" s="68">
        <v>405</v>
      </c>
      <c r="F313" s="68" t="s">
        <v>413</v>
      </c>
      <c r="G313" s="68">
        <v>811</v>
      </c>
      <c r="H313" s="67" t="s">
        <v>11</v>
      </c>
      <c r="I313" s="31" t="s">
        <v>92</v>
      </c>
      <c r="J313" s="89">
        <v>45.92</v>
      </c>
      <c r="K313" s="89">
        <v>77.3</v>
      </c>
      <c r="L313" s="89">
        <v>77.3</v>
      </c>
      <c r="M313" s="89">
        <v>47.9</v>
      </c>
      <c r="N313" s="211">
        <v>47.92</v>
      </c>
      <c r="O313" s="89">
        <v>0</v>
      </c>
    </row>
    <row r="314" spans="1:15" ht="25.5" x14ac:dyDescent="0.25">
      <c r="A314" s="166"/>
      <c r="B314" s="166"/>
      <c r="C314" s="198"/>
      <c r="D314" s="5"/>
      <c r="E314" s="5"/>
      <c r="F314" s="5"/>
      <c r="G314" s="5"/>
      <c r="H314" s="67" t="s">
        <v>12</v>
      </c>
      <c r="I314" s="31" t="s">
        <v>92</v>
      </c>
      <c r="J314" s="89">
        <v>250000</v>
      </c>
      <c r="K314" s="89">
        <v>350000</v>
      </c>
      <c r="L314" s="89">
        <v>350000</v>
      </c>
      <c r="M314" s="89">
        <v>250000</v>
      </c>
      <c r="N314" s="89">
        <v>250000</v>
      </c>
      <c r="O314" s="89">
        <v>0</v>
      </c>
    </row>
    <row r="315" spans="1:15" ht="15" customHeight="1" x14ac:dyDescent="0.25">
      <c r="A315" s="166" t="s">
        <v>474</v>
      </c>
      <c r="B315" s="166" t="s">
        <v>476</v>
      </c>
      <c r="C315" s="5"/>
      <c r="D315" s="5"/>
      <c r="E315" s="5"/>
      <c r="F315" s="5"/>
      <c r="G315" s="5"/>
      <c r="H315" s="111" t="s">
        <v>9</v>
      </c>
      <c r="I315" s="31" t="s">
        <v>92</v>
      </c>
      <c r="J315" s="89" t="s">
        <v>17</v>
      </c>
      <c r="K315" s="89" t="s">
        <v>17</v>
      </c>
      <c r="L315" s="89" t="s">
        <v>17</v>
      </c>
      <c r="M315" s="89">
        <f>M316+M317+M318</f>
        <v>263730.01</v>
      </c>
      <c r="N315" s="89">
        <f t="shared" ref="N315:O315" si="43">N316+N317+N318</f>
        <v>263730.01</v>
      </c>
      <c r="O315" s="89">
        <f t="shared" si="43"/>
        <v>507174.1</v>
      </c>
    </row>
    <row r="316" spans="1:15" ht="25.5" x14ac:dyDescent="0.25">
      <c r="A316" s="166"/>
      <c r="B316" s="166"/>
      <c r="C316" s="5"/>
      <c r="D316" s="5"/>
      <c r="E316" s="5"/>
      <c r="F316" s="5"/>
      <c r="G316" s="5"/>
      <c r="H316" s="111" t="s">
        <v>10</v>
      </c>
      <c r="I316" s="31" t="s">
        <v>92</v>
      </c>
      <c r="J316" s="89" t="s">
        <v>17</v>
      </c>
      <c r="K316" s="89" t="s">
        <v>17</v>
      </c>
      <c r="L316" s="89" t="s">
        <v>17</v>
      </c>
      <c r="M316" s="89">
        <v>105445.5</v>
      </c>
      <c r="N316" s="89">
        <v>105445.5</v>
      </c>
      <c r="O316" s="89">
        <v>57116.9</v>
      </c>
    </row>
    <row r="317" spans="1:15" ht="80.25" customHeight="1" x14ac:dyDescent="0.25">
      <c r="A317" s="166"/>
      <c r="B317" s="166"/>
      <c r="C317" s="5"/>
      <c r="D317" s="110">
        <v>882</v>
      </c>
      <c r="E317" s="110">
        <v>405</v>
      </c>
      <c r="F317" s="110" t="s">
        <v>477</v>
      </c>
      <c r="G317" s="110">
        <v>811</v>
      </c>
      <c r="H317" s="111" t="s">
        <v>11</v>
      </c>
      <c r="I317" s="31" t="s">
        <v>92</v>
      </c>
      <c r="J317" s="89" t="s">
        <v>17</v>
      </c>
      <c r="K317" s="89" t="s">
        <v>17</v>
      </c>
      <c r="L317" s="89" t="s">
        <v>17</v>
      </c>
      <c r="M317" s="89">
        <v>58284.51</v>
      </c>
      <c r="N317" s="89">
        <v>58284.51</v>
      </c>
      <c r="O317" s="89">
        <v>57.2</v>
      </c>
    </row>
    <row r="318" spans="1:15" ht="25.5" x14ac:dyDescent="0.25">
      <c r="A318" s="166"/>
      <c r="B318" s="166"/>
      <c r="C318" s="5"/>
      <c r="D318" s="5"/>
      <c r="E318" s="5"/>
      <c r="F318" s="5"/>
      <c r="G318" s="5"/>
      <c r="H318" s="111" t="s">
        <v>12</v>
      </c>
      <c r="I318" s="31" t="s">
        <v>92</v>
      </c>
      <c r="J318" s="89" t="s">
        <v>17</v>
      </c>
      <c r="K318" s="89" t="s">
        <v>17</v>
      </c>
      <c r="L318" s="89" t="s">
        <v>17</v>
      </c>
      <c r="M318" s="89">
        <v>100000</v>
      </c>
      <c r="N318" s="89">
        <v>100000</v>
      </c>
      <c r="O318" s="89">
        <v>450000</v>
      </c>
    </row>
    <row r="319" spans="1:15" ht="15" customHeight="1" x14ac:dyDescent="0.25">
      <c r="A319" s="166" t="s">
        <v>478</v>
      </c>
      <c r="B319" s="166" t="s">
        <v>479</v>
      </c>
      <c r="C319" s="5"/>
      <c r="D319" s="5"/>
      <c r="E319" s="5"/>
      <c r="F319" s="5"/>
      <c r="G319" s="5"/>
      <c r="H319" s="111" t="s">
        <v>9</v>
      </c>
      <c r="I319" s="31" t="s">
        <v>92</v>
      </c>
      <c r="J319" s="89" t="s">
        <v>17</v>
      </c>
      <c r="K319" s="89">
        <f>K320+K321+K322</f>
        <v>325800</v>
      </c>
      <c r="L319" s="89">
        <f t="shared" ref="L319:O319" si="44">L320+L321+L322</f>
        <v>325800</v>
      </c>
      <c r="M319" s="89">
        <f t="shared" si="44"/>
        <v>248070.82</v>
      </c>
      <c r="N319" s="89">
        <f t="shared" si="44"/>
        <v>248040.08000000002</v>
      </c>
      <c r="O319" s="89">
        <f t="shared" si="44"/>
        <v>0</v>
      </c>
    </row>
    <row r="320" spans="1:15" ht="25.5" x14ac:dyDescent="0.25">
      <c r="A320" s="166"/>
      <c r="B320" s="166"/>
      <c r="C320" s="5"/>
      <c r="D320" s="5"/>
      <c r="E320" s="5"/>
      <c r="F320" s="5"/>
      <c r="G320" s="5"/>
      <c r="H320" s="111" t="s">
        <v>10</v>
      </c>
      <c r="I320" s="31" t="s">
        <v>92</v>
      </c>
      <c r="J320" s="89" t="s">
        <v>17</v>
      </c>
      <c r="K320" s="89">
        <v>0</v>
      </c>
      <c r="L320" s="89">
        <v>0</v>
      </c>
      <c r="M320" s="89">
        <v>0</v>
      </c>
      <c r="N320" s="89">
        <v>0</v>
      </c>
      <c r="O320" s="89">
        <v>0</v>
      </c>
    </row>
    <row r="321" spans="1:15" ht="38.25" x14ac:dyDescent="0.25">
      <c r="A321" s="166"/>
      <c r="B321" s="166"/>
      <c r="C321" s="5"/>
      <c r="D321" s="110">
        <v>882</v>
      </c>
      <c r="E321" s="110">
        <v>405</v>
      </c>
      <c r="F321" s="110" t="s">
        <v>481</v>
      </c>
      <c r="G321" s="110" t="s">
        <v>482</v>
      </c>
      <c r="H321" s="111" t="s">
        <v>11</v>
      </c>
      <c r="I321" s="31" t="s">
        <v>92</v>
      </c>
      <c r="J321" s="89" t="s">
        <v>17</v>
      </c>
      <c r="K321" s="89">
        <v>125800</v>
      </c>
      <c r="L321" s="89">
        <v>125800</v>
      </c>
      <c r="M321" s="89">
        <v>48070.82</v>
      </c>
      <c r="N321" s="89">
        <f>N327</f>
        <v>48040.08</v>
      </c>
      <c r="O321" s="89">
        <v>0</v>
      </c>
    </row>
    <row r="322" spans="1:15" ht="25.5" x14ac:dyDescent="0.25">
      <c r="A322" s="166"/>
      <c r="B322" s="166"/>
      <c r="C322" s="5"/>
      <c r="D322" s="5"/>
      <c r="E322" s="5"/>
      <c r="F322" s="5"/>
      <c r="G322" s="5"/>
      <c r="H322" s="111" t="s">
        <v>12</v>
      </c>
      <c r="I322" s="31" t="s">
        <v>92</v>
      </c>
      <c r="J322" s="89" t="s">
        <v>17</v>
      </c>
      <c r="K322" s="89">
        <v>200000</v>
      </c>
      <c r="L322" s="89">
        <v>200000</v>
      </c>
      <c r="M322" s="89">
        <v>200000</v>
      </c>
      <c r="N322" s="89">
        <v>200000</v>
      </c>
      <c r="O322" s="89">
        <v>0</v>
      </c>
    </row>
    <row r="323" spans="1:15" s="27" customFormat="1" ht="32.25" customHeight="1" x14ac:dyDescent="0.25">
      <c r="A323" s="154" t="s">
        <v>487</v>
      </c>
      <c r="B323" s="155"/>
      <c r="C323" s="155"/>
      <c r="D323" s="155"/>
      <c r="E323" s="155"/>
      <c r="F323" s="155"/>
      <c r="G323" s="156"/>
      <c r="H323" s="111"/>
      <c r="I323" s="31"/>
      <c r="J323" s="89" t="s">
        <v>17</v>
      </c>
      <c r="K323" s="106">
        <v>10000</v>
      </c>
      <c r="L323" s="106">
        <v>10000</v>
      </c>
      <c r="M323" s="106">
        <v>10000</v>
      </c>
      <c r="N323" s="106">
        <v>10270</v>
      </c>
      <c r="O323" s="106">
        <v>8000</v>
      </c>
    </row>
    <row r="324" spans="1:15" s="27" customFormat="1" ht="44.25" customHeight="1" x14ac:dyDescent="0.25">
      <c r="A324" s="154" t="s">
        <v>488</v>
      </c>
      <c r="B324" s="155"/>
      <c r="C324" s="155"/>
      <c r="D324" s="155"/>
      <c r="E324" s="155"/>
      <c r="F324" s="155"/>
      <c r="G324" s="156"/>
      <c r="H324" s="111"/>
      <c r="I324" s="31"/>
      <c r="J324" s="89" t="s">
        <v>17</v>
      </c>
      <c r="K324" s="106">
        <v>8</v>
      </c>
      <c r="L324" s="106">
        <v>8</v>
      </c>
      <c r="M324" s="106">
        <v>8</v>
      </c>
      <c r="N324" s="106">
        <v>8</v>
      </c>
      <c r="O324" s="106">
        <v>0</v>
      </c>
    </row>
    <row r="325" spans="1:15" x14ac:dyDescent="0.25">
      <c r="A325" s="166" t="s">
        <v>475</v>
      </c>
      <c r="B325" s="166" t="s">
        <v>480</v>
      </c>
      <c r="C325" s="5"/>
      <c r="D325" s="5"/>
      <c r="E325" s="5"/>
      <c r="F325" s="5"/>
      <c r="G325" s="5"/>
      <c r="H325" s="111" t="s">
        <v>9</v>
      </c>
      <c r="I325" s="31" t="s">
        <v>92</v>
      </c>
      <c r="J325" s="89" t="s">
        <v>17</v>
      </c>
      <c r="K325" s="89">
        <f>K326+K327+K328</f>
        <v>325800</v>
      </c>
      <c r="L325" s="89">
        <f t="shared" ref="L325:O325" si="45">L326+L327+L328</f>
        <v>325800</v>
      </c>
      <c r="M325" s="89">
        <f t="shared" si="45"/>
        <v>248070.82</v>
      </c>
      <c r="N325" s="89">
        <f t="shared" si="45"/>
        <v>248040.08000000002</v>
      </c>
      <c r="O325" s="89">
        <f t="shared" si="45"/>
        <v>0</v>
      </c>
    </row>
    <row r="326" spans="1:15" ht="25.5" x14ac:dyDescent="0.25">
      <c r="A326" s="166"/>
      <c r="B326" s="166"/>
      <c r="C326" s="5"/>
      <c r="D326" s="5"/>
      <c r="E326" s="5"/>
      <c r="F326" s="5"/>
      <c r="G326" s="5"/>
      <c r="H326" s="111" t="s">
        <v>10</v>
      </c>
      <c r="I326" s="31" t="s">
        <v>92</v>
      </c>
      <c r="J326" s="89" t="s">
        <v>17</v>
      </c>
      <c r="K326" s="89">
        <v>0</v>
      </c>
      <c r="L326" s="89">
        <v>0</v>
      </c>
      <c r="M326" s="89">
        <v>0</v>
      </c>
      <c r="N326" s="89">
        <v>0</v>
      </c>
      <c r="O326" s="89">
        <v>0</v>
      </c>
    </row>
    <row r="327" spans="1:15" ht="38.25" x14ac:dyDescent="0.25">
      <c r="A327" s="166"/>
      <c r="B327" s="166"/>
      <c r="C327" s="5"/>
      <c r="D327" s="110">
        <v>882</v>
      </c>
      <c r="E327" s="110">
        <v>405</v>
      </c>
      <c r="F327" s="110" t="s">
        <v>483</v>
      </c>
      <c r="G327" s="110" t="s">
        <v>482</v>
      </c>
      <c r="H327" s="111" t="s">
        <v>11</v>
      </c>
      <c r="I327" s="31" t="s">
        <v>92</v>
      </c>
      <c r="J327" s="89" t="s">
        <v>17</v>
      </c>
      <c r="K327" s="89">
        <v>125800</v>
      </c>
      <c r="L327" s="89">
        <v>125800</v>
      </c>
      <c r="M327" s="89">
        <v>48070.82</v>
      </c>
      <c r="N327" s="89">
        <v>48040.08</v>
      </c>
      <c r="O327" s="89">
        <v>0</v>
      </c>
    </row>
    <row r="328" spans="1:15" ht="25.5" x14ac:dyDescent="0.25">
      <c r="A328" s="166"/>
      <c r="B328" s="166"/>
      <c r="C328" s="5"/>
      <c r="D328" s="5"/>
      <c r="E328" s="5"/>
      <c r="F328" s="5"/>
      <c r="G328" s="5"/>
      <c r="H328" s="111" t="s">
        <v>12</v>
      </c>
      <c r="I328" s="31" t="s">
        <v>92</v>
      </c>
      <c r="J328" s="89" t="s">
        <v>17</v>
      </c>
      <c r="K328" s="89">
        <v>200000</v>
      </c>
      <c r="L328" s="89">
        <v>200000</v>
      </c>
      <c r="M328" s="89">
        <v>200000</v>
      </c>
      <c r="N328" s="89">
        <v>200000</v>
      </c>
      <c r="O328" s="89">
        <v>0</v>
      </c>
    </row>
  </sheetData>
  <mergeCells count="259">
    <mergeCell ref="B315:B318"/>
    <mergeCell ref="B319:B322"/>
    <mergeCell ref="B325:B328"/>
    <mergeCell ref="A324:G324"/>
    <mergeCell ref="A323:G323"/>
    <mergeCell ref="A300:G300"/>
    <mergeCell ref="A301:G301"/>
    <mergeCell ref="A91:G91"/>
    <mergeCell ref="A146:A149"/>
    <mergeCell ref="B146:B149"/>
    <mergeCell ref="A220:A223"/>
    <mergeCell ref="B220:B223"/>
    <mergeCell ref="A230:G230"/>
    <mergeCell ref="A315:A318"/>
    <mergeCell ref="A319:A322"/>
    <mergeCell ref="A325:A328"/>
    <mergeCell ref="C311:C314"/>
    <mergeCell ref="A288:G288"/>
    <mergeCell ref="A186:A189"/>
    <mergeCell ref="A279:G279"/>
    <mergeCell ref="A297:G297"/>
    <mergeCell ref="A298:G298"/>
    <mergeCell ref="A299:G299"/>
    <mergeCell ref="A310:G310"/>
    <mergeCell ref="A270:G270"/>
    <mergeCell ref="C262:C265"/>
    <mergeCell ref="C266:C269"/>
    <mergeCell ref="C271:C274"/>
    <mergeCell ref="C275:C278"/>
    <mergeCell ref="C280:C283"/>
    <mergeCell ref="C284:C287"/>
    <mergeCell ref="C289:C292"/>
    <mergeCell ref="C293:C296"/>
    <mergeCell ref="A262:A265"/>
    <mergeCell ref="B262:B265"/>
    <mergeCell ref="A266:A269"/>
    <mergeCell ref="A271:A274"/>
    <mergeCell ref="A275:A278"/>
    <mergeCell ref="B266:B269"/>
    <mergeCell ref="B271:B274"/>
    <mergeCell ref="B275:B278"/>
    <mergeCell ref="C302:C305"/>
    <mergeCell ref="C306:C309"/>
    <mergeCell ref="A280:A283"/>
    <mergeCell ref="A284:A287"/>
    <mergeCell ref="A289:A292"/>
    <mergeCell ref="A293:A296"/>
    <mergeCell ref="A302:A305"/>
    <mergeCell ref="A306:A309"/>
    <mergeCell ref="A311:A314"/>
    <mergeCell ref="B280:B283"/>
    <mergeCell ref="B284:B287"/>
    <mergeCell ref="B289:B292"/>
    <mergeCell ref="B293:B296"/>
    <mergeCell ref="B302:B305"/>
    <mergeCell ref="B306:B309"/>
    <mergeCell ref="B311:B314"/>
    <mergeCell ref="A261:G261"/>
    <mergeCell ref="A228:G228"/>
    <mergeCell ref="A229:G229"/>
    <mergeCell ref="A252:G252"/>
    <mergeCell ref="A257:A260"/>
    <mergeCell ref="B257:B260"/>
    <mergeCell ref="C257:C260"/>
    <mergeCell ref="A212:A215"/>
    <mergeCell ref="B212:B215"/>
    <mergeCell ref="C212:C215"/>
    <mergeCell ref="A216:A219"/>
    <mergeCell ref="B216:B219"/>
    <mergeCell ref="C216:C219"/>
    <mergeCell ref="A224:A227"/>
    <mergeCell ref="B224:B227"/>
    <mergeCell ref="C224:C227"/>
    <mergeCell ref="A231:A234"/>
    <mergeCell ref="B231:B234"/>
    <mergeCell ref="C231:C234"/>
    <mergeCell ref="A235:A238"/>
    <mergeCell ref="A248:A251"/>
    <mergeCell ref="B248:B251"/>
    <mergeCell ref="C248:C251"/>
    <mergeCell ref="A253:A256"/>
    <mergeCell ref="B253:B256"/>
    <mergeCell ref="A154:G154"/>
    <mergeCell ref="A155:G155"/>
    <mergeCell ref="A138:A141"/>
    <mergeCell ref="B138:B141"/>
    <mergeCell ref="A207:G207"/>
    <mergeCell ref="A208:G208"/>
    <mergeCell ref="A209:G209"/>
    <mergeCell ref="A210:G210"/>
    <mergeCell ref="A211:G211"/>
    <mergeCell ref="A142:A145"/>
    <mergeCell ref="B142:B145"/>
    <mergeCell ref="A150:A153"/>
    <mergeCell ref="B150:B153"/>
    <mergeCell ref="C150:C153"/>
    <mergeCell ref="C142:C145"/>
    <mergeCell ref="C138:C141"/>
    <mergeCell ref="A156:G156"/>
    <mergeCell ref="A157:G157"/>
    <mergeCell ref="A158:G158"/>
    <mergeCell ref="A159:G159"/>
    <mergeCell ref="A194:A197"/>
    <mergeCell ref="A198:G198"/>
    <mergeCell ref="A170:A173"/>
    <mergeCell ref="A1:O1"/>
    <mergeCell ref="B127:B130"/>
    <mergeCell ref="A94:A97"/>
    <mergeCell ref="B94:B97"/>
    <mergeCell ref="A111:A114"/>
    <mergeCell ref="B111:B114"/>
    <mergeCell ref="A115:A118"/>
    <mergeCell ref="B115:B118"/>
    <mergeCell ref="A108:G108"/>
    <mergeCell ref="A109:G109"/>
    <mergeCell ref="A110:G110"/>
    <mergeCell ref="A127:A130"/>
    <mergeCell ref="C127:C130"/>
    <mergeCell ref="C115:C118"/>
    <mergeCell ref="C111:C114"/>
    <mergeCell ref="A15:G15"/>
    <mergeCell ref="F3:F4"/>
    <mergeCell ref="G3:G4"/>
    <mergeCell ref="E3:E4"/>
    <mergeCell ref="A14:G14"/>
    <mergeCell ref="A16:A19"/>
    <mergeCell ref="B16:B19"/>
    <mergeCell ref="C16:C19"/>
    <mergeCell ref="A107:G107"/>
    <mergeCell ref="A36:G36"/>
    <mergeCell ref="A37:G37"/>
    <mergeCell ref="A38:G38"/>
    <mergeCell ref="A39:A42"/>
    <mergeCell ref="B39:B42"/>
    <mergeCell ref="A43:A46"/>
    <mergeCell ref="B43:B46"/>
    <mergeCell ref="A47:A50"/>
    <mergeCell ref="B47:B50"/>
    <mergeCell ref="A79:G79"/>
    <mergeCell ref="A80:G80"/>
    <mergeCell ref="A81:G81"/>
    <mergeCell ref="A82:G82"/>
    <mergeCell ref="A83:G83"/>
    <mergeCell ref="A84:G84"/>
    <mergeCell ref="A85:G85"/>
    <mergeCell ref="A86:G86"/>
    <mergeCell ref="A71:A74"/>
    <mergeCell ref="B71:B74"/>
    <mergeCell ref="A76:G76"/>
    <mergeCell ref="A77:G77"/>
    <mergeCell ref="A78:G78"/>
    <mergeCell ref="C71:C74"/>
    <mergeCell ref="A75:G75"/>
    <mergeCell ref="A20:A23"/>
    <mergeCell ref="A28:A31"/>
    <mergeCell ref="A24:G24"/>
    <mergeCell ref="A25:G25"/>
    <mergeCell ref="A26:G26"/>
    <mergeCell ref="B28:B31"/>
    <mergeCell ref="A27:G27"/>
    <mergeCell ref="A32:A35"/>
    <mergeCell ref="B32:B35"/>
    <mergeCell ref="B20:B23"/>
    <mergeCell ref="H2:H4"/>
    <mergeCell ref="D2:G2"/>
    <mergeCell ref="A2:A4"/>
    <mergeCell ref="I2:I4"/>
    <mergeCell ref="K2:N3"/>
    <mergeCell ref="O2:O4"/>
    <mergeCell ref="A10:A13"/>
    <mergeCell ref="B10:B13"/>
    <mergeCell ref="C10:C13"/>
    <mergeCell ref="C6:C9"/>
    <mergeCell ref="C2:C4"/>
    <mergeCell ref="D3:D4"/>
    <mergeCell ref="J2:J4"/>
    <mergeCell ref="B2:B4"/>
    <mergeCell ref="A6:A9"/>
    <mergeCell ref="B6:B9"/>
    <mergeCell ref="A106:G106"/>
    <mergeCell ref="A102:A105"/>
    <mergeCell ref="B102:B105"/>
    <mergeCell ref="A98:A101"/>
    <mergeCell ref="B98:B101"/>
    <mergeCell ref="C94:C97"/>
    <mergeCell ref="C102:C105"/>
    <mergeCell ref="C98:C101"/>
    <mergeCell ref="A90:G90"/>
    <mergeCell ref="A92:F92"/>
    <mergeCell ref="A93:F93"/>
    <mergeCell ref="A164:G164"/>
    <mergeCell ref="A166:G166"/>
    <mergeCell ref="A167:G167"/>
    <mergeCell ref="C170:C173"/>
    <mergeCell ref="B174:B177"/>
    <mergeCell ref="A174:A177"/>
    <mergeCell ref="A162:G162"/>
    <mergeCell ref="A163:G163"/>
    <mergeCell ref="A165:G165"/>
    <mergeCell ref="A168:G168"/>
    <mergeCell ref="A169:G169"/>
    <mergeCell ref="B170:B173"/>
    <mergeCell ref="A160:G160"/>
    <mergeCell ref="A161:G161"/>
    <mergeCell ref="B51:B54"/>
    <mergeCell ref="A55:A58"/>
    <mergeCell ref="B55:B58"/>
    <mergeCell ref="A59:A62"/>
    <mergeCell ref="B59:B62"/>
    <mergeCell ref="A63:A66"/>
    <mergeCell ref="B63:B66"/>
    <mergeCell ref="A67:A70"/>
    <mergeCell ref="B67:B70"/>
    <mergeCell ref="A51:A54"/>
    <mergeCell ref="A119:A122"/>
    <mergeCell ref="B119:B122"/>
    <mergeCell ref="A131:G131"/>
    <mergeCell ref="A132:G132"/>
    <mergeCell ref="A133:G133"/>
    <mergeCell ref="A134:G134"/>
    <mergeCell ref="A135:G135"/>
    <mergeCell ref="A136:G136"/>
    <mergeCell ref="A137:G137"/>
    <mergeCell ref="A87:G87"/>
    <mergeCell ref="A88:G88"/>
    <mergeCell ref="A89:G89"/>
    <mergeCell ref="C199:C202"/>
    <mergeCell ref="B186:B189"/>
    <mergeCell ref="B190:B193"/>
    <mergeCell ref="C186:C189"/>
    <mergeCell ref="C190:C193"/>
    <mergeCell ref="A182:A185"/>
    <mergeCell ref="B182:B185"/>
    <mergeCell ref="C182:C185"/>
    <mergeCell ref="A190:A193"/>
    <mergeCell ref="A123:A126"/>
    <mergeCell ref="B123:B126"/>
    <mergeCell ref="C123:C126"/>
    <mergeCell ref="C253:C256"/>
    <mergeCell ref="B235:B238"/>
    <mergeCell ref="C235:C238"/>
    <mergeCell ref="A239:A242"/>
    <mergeCell ref="B239:B242"/>
    <mergeCell ref="C239:C242"/>
    <mergeCell ref="A243:G243"/>
    <mergeCell ref="A244:A247"/>
    <mergeCell ref="B244:B247"/>
    <mergeCell ref="C244:C247"/>
    <mergeCell ref="A203:A206"/>
    <mergeCell ref="B203:B206"/>
    <mergeCell ref="C203:C206"/>
    <mergeCell ref="A178:A181"/>
    <mergeCell ref="B178:B181"/>
    <mergeCell ref="C178:C181"/>
    <mergeCell ref="B194:B197"/>
    <mergeCell ref="C194:C197"/>
    <mergeCell ref="C174:C177"/>
    <mergeCell ref="B199:B202"/>
    <mergeCell ref="A199:A202"/>
  </mergeCells>
  <printOptions horizontalCentered="1"/>
  <pageMargins left="0.7" right="0.7" top="0.75" bottom="0.75" header="0.3" footer="0.3"/>
  <pageSetup paperSize="9" scale="62" orientation="landscape" horizontalDpi="4294967294" verticalDpi="4294967294" r:id="rId1"/>
  <rowBreaks count="1" manualBreakCount="1">
    <brk id="188"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Q118"/>
  <sheetViews>
    <sheetView view="pageBreakPreview" zoomScale="80" zoomScaleNormal="80" zoomScaleSheetLayoutView="80" workbookViewId="0">
      <selection activeCell="N68" sqref="N68"/>
    </sheetView>
  </sheetViews>
  <sheetFormatPr defaultColWidth="9.140625" defaultRowHeight="12.75" outlineLevelCol="1" x14ac:dyDescent="0.2"/>
  <cols>
    <col min="1" max="1" width="14.42578125" style="2" customWidth="1"/>
    <col min="2" max="2" width="32.85546875" style="2" customWidth="1"/>
    <col min="3" max="3" width="15" style="2" customWidth="1" outlineLevel="1"/>
    <col min="4" max="4" width="11" style="2" customWidth="1" outlineLevel="1"/>
    <col min="5" max="5" width="9.85546875" style="2" customWidth="1" outlineLevel="1"/>
    <col min="6" max="6" width="9.42578125" style="2" customWidth="1"/>
    <col min="7" max="7" width="8.85546875" style="2" customWidth="1" outlineLevel="1"/>
    <col min="8" max="8" width="18.28515625" style="2" customWidth="1" outlineLevel="1"/>
    <col min="9" max="9" width="11.28515625" style="33" customWidth="1" outlineLevel="1"/>
    <col min="10" max="10" width="13.140625" style="2" customWidth="1"/>
    <col min="11" max="11" width="11.28515625" style="122" customWidth="1"/>
    <col min="12" max="12" width="11.42578125" style="122" customWidth="1"/>
    <col min="13" max="13" width="11.140625" style="122" customWidth="1"/>
    <col min="14" max="14" width="11.28515625" style="130" customWidth="1"/>
    <col min="15" max="15" width="12.85546875" style="122" customWidth="1"/>
    <col min="16" max="16" width="9.140625" style="2"/>
    <col min="17" max="17" width="12.140625" style="2" customWidth="1"/>
    <col min="18" max="16384" width="9.140625" style="2"/>
  </cols>
  <sheetData>
    <row r="1" spans="1:17" ht="45" customHeight="1" x14ac:dyDescent="0.2">
      <c r="A1" s="204" t="s">
        <v>448</v>
      </c>
      <c r="B1" s="204"/>
      <c r="C1" s="204"/>
      <c r="D1" s="204"/>
      <c r="E1" s="204"/>
      <c r="F1" s="204"/>
      <c r="G1" s="204"/>
      <c r="H1" s="204"/>
      <c r="I1" s="204"/>
      <c r="J1" s="204"/>
      <c r="K1" s="204"/>
      <c r="L1" s="204"/>
      <c r="M1" s="204"/>
      <c r="N1" s="204"/>
      <c r="O1" s="204"/>
    </row>
    <row r="2" spans="1:17" ht="18.75" customHeight="1" x14ac:dyDescent="0.2">
      <c r="A2" s="149" t="s">
        <v>0</v>
      </c>
      <c r="B2" s="185" t="s">
        <v>93</v>
      </c>
      <c r="C2" s="149" t="s">
        <v>1</v>
      </c>
      <c r="D2" s="149" t="s">
        <v>16</v>
      </c>
      <c r="E2" s="149"/>
      <c r="F2" s="149"/>
      <c r="G2" s="149"/>
      <c r="H2" s="149" t="s">
        <v>2</v>
      </c>
      <c r="I2" s="185" t="s">
        <v>91</v>
      </c>
      <c r="J2" s="185" t="s">
        <v>141</v>
      </c>
      <c r="K2" s="169" t="s">
        <v>516</v>
      </c>
      <c r="L2" s="169"/>
      <c r="M2" s="169"/>
      <c r="N2" s="169"/>
      <c r="O2" s="169" t="s">
        <v>181</v>
      </c>
    </row>
    <row r="3" spans="1:17" ht="75.75" customHeight="1" x14ac:dyDescent="0.2">
      <c r="A3" s="149"/>
      <c r="B3" s="185"/>
      <c r="C3" s="149"/>
      <c r="D3" s="13" t="s">
        <v>3</v>
      </c>
      <c r="E3" s="13" t="s">
        <v>4</v>
      </c>
      <c r="F3" s="13" t="s">
        <v>5</v>
      </c>
      <c r="G3" s="13" t="s">
        <v>6</v>
      </c>
      <c r="H3" s="149"/>
      <c r="I3" s="185"/>
      <c r="J3" s="185"/>
      <c r="K3" s="117" t="s">
        <v>168</v>
      </c>
      <c r="L3" s="117" t="s">
        <v>69</v>
      </c>
      <c r="M3" s="117" t="s">
        <v>70</v>
      </c>
      <c r="N3" s="28" t="s">
        <v>169</v>
      </c>
      <c r="O3" s="169"/>
    </row>
    <row r="4" spans="1:17" x14ac:dyDescent="0.2">
      <c r="A4" s="3">
        <v>1</v>
      </c>
      <c r="B4" s="15">
        <v>2</v>
      </c>
      <c r="C4" s="9">
        <v>3</v>
      </c>
      <c r="D4" s="9">
        <v>4</v>
      </c>
      <c r="E4" s="9">
        <v>5</v>
      </c>
      <c r="F4" s="9">
        <v>6</v>
      </c>
      <c r="G4" s="9">
        <v>7</v>
      </c>
      <c r="H4" s="3">
        <v>8</v>
      </c>
      <c r="I4" s="55">
        <v>9</v>
      </c>
      <c r="J4" s="12">
        <v>10</v>
      </c>
      <c r="K4" s="117">
        <v>11</v>
      </c>
      <c r="L4" s="117">
        <v>12</v>
      </c>
      <c r="M4" s="117">
        <v>13</v>
      </c>
      <c r="N4" s="134">
        <v>14</v>
      </c>
      <c r="O4" s="117">
        <v>15</v>
      </c>
    </row>
    <row r="5" spans="1:17" x14ac:dyDescent="0.2">
      <c r="A5" s="166" t="s">
        <v>7</v>
      </c>
      <c r="B5" s="166" t="s">
        <v>142</v>
      </c>
      <c r="C5" s="166" t="s">
        <v>8</v>
      </c>
      <c r="D5" s="13"/>
      <c r="E5" s="13"/>
      <c r="F5" s="13"/>
      <c r="G5" s="13"/>
      <c r="H5" s="11" t="s">
        <v>9</v>
      </c>
      <c r="I5" s="31" t="s">
        <v>92</v>
      </c>
      <c r="J5" s="87">
        <f>J6+J7+J8</f>
        <v>132329.90000000002</v>
      </c>
      <c r="K5" s="87">
        <f>K6+K7+K8</f>
        <v>45121.79</v>
      </c>
      <c r="L5" s="87">
        <f t="shared" ref="L5:O5" si="0">L6+L7+L8</f>
        <v>45121.79</v>
      </c>
      <c r="M5" s="87">
        <f t="shared" si="0"/>
        <v>101472.87</v>
      </c>
      <c r="N5" s="87">
        <f t="shared" si="0"/>
        <v>101409.22688</v>
      </c>
      <c r="O5" s="87">
        <f t="shared" si="0"/>
        <v>99592.59</v>
      </c>
      <c r="Q5" s="33"/>
    </row>
    <row r="6" spans="1:17" ht="25.5" x14ac:dyDescent="0.2">
      <c r="A6" s="166"/>
      <c r="B6" s="166"/>
      <c r="C6" s="166"/>
      <c r="D6" s="13"/>
      <c r="E6" s="13"/>
      <c r="F6" s="13"/>
      <c r="G6" s="13"/>
      <c r="H6" s="11" t="s">
        <v>10</v>
      </c>
      <c r="I6" s="31" t="s">
        <v>92</v>
      </c>
      <c r="J6" s="87">
        <v>69737.8</v>
      </c>
      <c r="K6" s="87">
        <v>0</v>
      </c>
      <c r="L6" s="87">
        <v>0</v>
      </c>
      <c r="M6" s="87">
        <v>49331.7</v>
      </c>
      <c r="N6" s="87">
        <f>N10+N26+N71+N84+N93+N102+N111</f>
        <v>49331.7</v>
      </c>
      <c r="O6" s="87">
        <v>0</v>
      </c>
      <c r="Q6" s="33"/>
    </row>
    <row r="7" spans="1:17" ht="38.25" x14ac:dyDescent="0.2">
      <c r="A7" s="166"/>
      <c r="B7" s="166"/>
      <c r="C7" s="166"/>
      <c r="D7" s="14"/>
      <c r="E7" s="14"/>
      <c r="F7" s="14"/>
      <c r="G7" s="14"/>
      <c r="H7" s="11" t="s">
        <v>11</v>
      </c>
      <c r="I7" s="31" t="s">
        <v>92</v>
      </c>
      <c r="J7" s="87">
        <v>62131.91</v>
      </c>
      <c r="K7" s="87">
        <v>44661.599999999999</v>
      </c>
      <c r="L7" s="87">
        <v>44661.599999999999</v>
      </c>
      <c r="M7" s="87">
        <v>51680.98</v>
      </c>
      <c r="N7" s="87">
        <f>N11+N27+N72+N85+N94+N103+N112</f>
        <v>51617.336879999995</v>
      </c>
      <c r="O7" s="87">
        <v>74132.399999999994</v>
      </c>
      <c r="Q7" s="33"/>
    </row>
    <row r="8" spans="1:17" ht="25.5" x14ac:dyDescent="0.2">
      <c r="A8" s="166"/>
      <c r="B8" s="166"/>
      <c r="C8" s="166"/>
      <c r="D8" s="13"/>
      <c r="E8" s="13"/>
      <c r="F8" s="13"/>
      <c r="G8" s="13"/>
      <c r="H8" s="11" t="s">
        <v>12</v>
      </c>
      <c r="I8" s="31" t="s">
        <v>92</v>
      </c>
      <c r="J8" s="87">
        <v>460.19</v>
      </c>
      <c r="K8" s="87">
        <v>460.19</v>
      </c>
      <c r="L8" s="87">
        <v>460.19</v>
      </c>
      <c r="M8" s="87">
        <v>460.19</v>
      </c>
      <c r="N8" s="87">
        <v>460.19</v>
      </c>
      <c r="O8" s="87">
        <v>25460.19</v>
      </c>
      <c r="Q8" s="33"/>
    </row>
    <row r="9" spans="1:17" x14ac:dyDescent="0.2">
      <c r="A9" s="166" t="s">
        <v>43</v>
      </c>
      <c r="B9" s="166" t="s">
        <v>297</v>
      </c>
      <c r="C9" s="166"/>
      <c r="D9" s="16"/>
      <c r="E9" s="16"/>
      <c r="F9" s="16"/>
      <c r="G9" s="16"/>
      <c r="H9" s="11" t="s">
        <v>9</v>
      </c>
      <c r="I9" s="31" t="s">
        <v>92</v>
      </c>
      <c r="J9" s="87">
        <f>J10+J11+J12</f>
        <v>9485.31</v>
      </c>
      <c r="K9" s="87">
        <f t="shared" ref="K9:O9" si="1">K10+K11+K12</f>
        <v>11723.7</v>
      </c>
      <c r="L9" s="87">
        <f t="shared" si="1"/>
        <v>11723.7</v>
      </c>
      <c r="M9" s="87">
        <f t="shared" si="1"/>
        <v>5963.86</v>
      </c>
      <c r="N9" s="87">
        <f t="shared" si="1"/>
        <v>5900.2211699999998</v>
      </c>
      <c r="O9" s="87">
        <f t="shared" si="1"/>
        <v>11723.7</v>
      </c>
    </row>
    <row r="10" spans="1:17" ht="25.5" x14ac:dyDescent="0.2">
      <c r="A10" s="166"/>
      <c r="B10" s="166"/>
      <c r="C10" s="166"/>
      <c r="D10" s="16"/>
      <c r="E10" s="16"/>
      <c r="F10" s="16"/>
      <c r="G10" s="16"/>
      <c r="H10" s="11" t="s">
        <v>10</v>
      </c>
      <c r="I10" s="31" t="s">
        <v>92</v>
      </c>
      <c r="J10" s="87">
        <v>0</v>
      </c>
      <c r="K10" s="87">
        <v>0</v>
      </c>
      <c r="L10" s="87">
        <v>0</v>
      </c>
      <c r="M10" s="87">
        <v>0</v>
      </c>
      <c r="N10" s="87">
        <f>N18+N22</f>
        <v>0</v>
      </c>
      <c r="O10" s="87">
        <v>0</v>
      </c>
    </row>
    <row r="11" spans="1:17" ht="38.25" x14ac:dyDescent="0.2">
      <c r="A11" s="166"/>
      <c r="B11" s="166"/>
      <c r="C11" s="166"/>
      <c r="D11" s="14">
        <v>882</v>
      </c>
      <c r="E11" s="14">
        <v>405</v>
      </c>
      <c r="F11" s="31" t="s">
        <v>257</v>
      </c>
      <c r="G11" s="14">
        <v>810</v>
      </c>
      <c r="H11" s="11" t="s">
        <v>11</v>
      </c>
      <c r="I11" s="31" t="s">
        <v>92</v>
      </c>
      <c r="J11" s="87">
        <v>9485.31</v>
      </c>
      <c r="K11" s="87">
        <v>11723.7</v>
      </c>
      <c r="L11" s="87">
        <v>11723.7</v>
      </c>
      <c r="M11" s="87">
        <v>5963.86</v>
      </c>
      <c r="N11" s="87">
        <f>N19+N23</f>
        <v>5900.2211699999998</v>
      </c>
      <c r="O11" s="87">
        <v>11723.7</v>
      </c>
    </row>
    <row r="12" spans="1:17" ht="25.5" x14ac:dyDescent="0.2">
      <c r="A12" s="166"/>
      <c r="B12" s="166"/>
      <c r="C12" s="166"/>
      <c r="D12" s="16"/>
      <c r="E12" s="16"/>
      <c r="F12" s="16"/>
      <c r="G12" s="16"/>
      <c r="H12" s="11" t="s">
        <v>12</v>
      </c>
      <c r="I12" s="31" t="s">
        <v>92</v>
      </c>
      <c r="J12" s="87">
        <v>0</v>
      </c>
      <c r="K12" s="87">
        <v>0</v>
      </c>
      <c r="L12" s="87">
        <v>0</v>
      </c>
      <c r="M12" s="87">
        <v>0</v>
      </c>
      <c r="N12" s="87">
        <f>N20+N24</f>
        <v>0</v>
      </c>
      <c r="O12" s="87">
        <v>0</v>
      </c>
    </row>
    <row r="13" spans="1:17" ht="28.5" customHeight="1" x14ac:dyDescent="0.2">
      <c r="A13" s="174" t="s">
        <v>143</v>
      </c>
      <c r="B13" s="174"/>
      <c r="C13" s="174"/>
      <c r="D13" s="174"/>
      <c r="E13" s="174"/>
      <c r="F13" s="174"/>
      <c r="G13" s="174"/>
      <c r="H13" s="11"/>
      <c r="I13" s="31"/>
      <c r="J13" s="87"/>
      <c r="K13" s="87"/>
      <c r="L13" s="87"/>
      <c r="M13" s="87"/>
      <c r="N13" s="87"/>
      <c r="O13" s="87"/>
    </row>
    <row r="14" spans="1:17" x14ac:dyDescent="0.2">
      <c r="A14" s="203" t="s">
        <v>144</v>
      </c>
      <c r="B14" s="203"/>
      <c r="C14" s="203"/>
      <c r="D14" s="203"/>
      <c r="E14" s="203"/>
      <c r="F14" s="203"/>
      <c r="G14" s="203"/>
      <c r="H14" s="11"/>
      <c r="I14" s="31"/>
      <c r="J14" s="103">
        <v>99</v>
      </c>
      <c r="K14" s="103">
        <v>100</v>
      </c>
      <c r="L14" s="103">
        <v>100</v>
      </c>
      <c r="M14" s="103">
        <v>100</v>
      </c>
      <c r="N14" s="103">
        <v>100</v>
      </c>
      <c r="O14" s="103">
        <v>100</v>
      </c>
    </row>
    <row r="15" spans="1:17" x14ac:dyDescent="0.2">
      <c r="A15" s="203" t="s">
        <v>145</v>
      </c>
      <c r="B15" s="203"/>
      <c r="C15" s="203"/>
      <c r="D15" s="203"/>
      <c r="E15" s="203"/>
      <c r="F15" s="203"/>
      <c r="G15" s="203"/>
      <c r="H15" s="11"/>
      <c r="I15" s="31"/>
      <c r="J15" s="103">
        <v>100</v>
      </c>
      <c r="K15" s="103">
        <v>100</v>
      </c>
      <c r="L15" s="103">
        <v>100</v>
      </c>
      <c r="M15" s="103">
        <v>100</v>
      </c>
      <c r="N15" s="103">
        <v>100</v>
      </c>
      <c r="O15" s="103">
        <v>100</v>
      </c>
    </row>
    <row r="16" spans="1:17" x14ac:dyDescent="0.2">
      <c r="A16" s="203" t="s">
        <v>146</v>
      </c>
      <c r="B16" s="203"/>
      <c r="C16" s="203"/>
      <c r="D16" s="203"/>
      <c r="E16" s="203"/>
      <c r="F16" s="203"/>
      <c r="G16" s="203"/>
      <c r="H16" s="11"/>
      <c r="I16" s="31"/>
      <c r="J16" s="103">
        <v>95</v>
      </c>
      <c r="K16" s="103">
        <v>95.5</v>
      </c>
      <c r="L16" s="103">
        <v>95.5</v>
      </c>
      <c r="M16" s="103">
        <v>95.5</v>
      </c>
      <c r="N16" s="103">
        <v>95.5</v>
      </c>
      <c r="O16" s="103">
        <v>96</v>
      </c>
    </row>
    <row r="17" spans="1:15" x14ac:dyDescent="0.2">
      <c r="A17" s="166" t="s">
        <v>44</v>
      </c>
      <c r="B17" s="166" t="s">
        <v>32</v>
      </c>
      <c r="C17" s="149"/>
      <c r="D17" s="16"/>
      <c r="E17" s="16"/>
      <c r="F17" s="16"/>
      <c r="G17" s="16"/>
      <c r="H17" s="11" t="s">
        <v>9</v>
      </c>
      <c r="I17" s="31" t="s">
        <v>92</v>
      </c>
      <c r="J17" s="87">
        <f>J18+J19+J20</f>
        <v>9485.31</v>
      </c>
      <c r="K17" s="87">
        <f t="shared" ref="K17:O17" si="2">K18+K19+K20</f>
        <v>11723.7</v>
      </c>
      <c r="L17" s="87">
        <f t="shared" si="2"/>
        <v>11723.7</v>
      </c>
      <c r="M17" s="87">
        <f t="shared" si="2"/>
        <v>5963.86</v>
      </c>
      <c r="N17" s="87">
        <f t="shared" si="2"/>
        <v>5900.2211699999998</v>
      </c>
      <c r="O17" s="87">
        <f t="shared" si="2"/>
        <v>11723.7</v>
      </c>
    </row>
    <row r="18" spans="1:15" ht="25.5" x14ac:dyDescent="0.2">
      <c r="A18" s="166"/>
      <c r="B18" s="166"/>
      <c r="C18" s="149"/>
      <c r="D18" s="16"/>
      <c r="E18" s="16"/>
      <c r="F18" s="16"/>
      <c r="G18" s="16"/>
      <c r="H18" s="11" t="s">
        <v>10</v>
      </c>
      <c r="I18" s="31" t="s">
        <v>92</v>
      </c>
      <c r="J18" s="87">
        <v>0</v>
      </c>
      <c r="K18" s="87">
        <v>0</v>
      </c>
      <c r="L18" s="87">
        <v>0</v>
      </c>
      <c r="M18" s="87">
        <v>0</v>
      </c>
      <c r="N18" s="87">
        <v>0</v>
      </c>
      <c r="O18" s="87">
        <v>0</v>
      </c>
    </row>
    <row r="19" spans="1:15" ht="38.25" x14ac:dyDescent="0.2">
      <c r="A19" s="166"/>
      <c r="B19" s="166"/>
      <c r="C19" s="149"/>
      <c r="D19" s="14">
        <v>882</v>
      </c>
      <c r="E19" s="14">
        <v>405</v>
      </c>
      <c r="F19" s="31" t="s">
        <v>258</v>
      </c>
      <c r="G19" s="14">
        <v>810</v>
      </c>
      <c r="H19" s="11" t="s">
        <v>11</v>
      </c>
      <c r="I19" s="31" t="s">
        <v>92</v>
      </c>
      <c r="J19" s="87">
        <v>9485.31</v>
      </c>
      <c r="K19" s="87">
        <v>11723.7</v>
      </c>
      <c r="L19" s="87">
        <v>11723.7</v>
      </c>
      <c r="M19" s="87">
        <v>5963.86</v>
      </c>
      <c r="N19" s="87">
        <v>5900.2211699999998</v>
      </c>
      <c r="O19" s="87">
        <v>11723.7</v>
      </c>
    </row>
    <row r="20" spans="1:15" ht="25.5" x14ac:dyDescent="0.2">
      <c r="A20" s="166"/>
      <c r="B20" s="166"/>
      <c r="C20" s="149"/>
      <c r="D20" s="16"/>
      <c r="E20" s="16"/>
      <c r="F20" s="16"/>
      <c r="G20" s="16"/>
      <c r="H20" s="11" t="s">
        <v>12</v>
      </c>
      <c r="I20" s="31" t="s">
        <v>92</v>
      </c>
      <c r="J20" s="87">
        <v>0</v>
      </c>
      <c r="K20" s="87">
        <v>0</v>
      </c>
      <c r="L20" s="87">
        <v>0</v>
      </c>
      <c r="M20" s="87">
        <v>0</v>
      </c>
      <c r="N20" s="87">
        <v>0</v>
      </c>
      <c r="O20" s="87">
        <v>0</v>
      </c>
    </row>
    <row r="21" spans="1:15" x14ac:dyDescent="0.2">
      <c r="A21" s="166" t="s">
        <v>45</v>
      </c>
      <c r="B21" s="166" t="s">
        <v>296</v>
      </c>
      <c r="C21" s="149"/>
      <c r="D21" s="16"/>
      <c r="E21" s="16"/>
      <c r="F21" s="16"/>
      <c r="G21" s="16"/>
      <c r="H21" s="60" t="s">
        <v>9</v>
      </c>
      <c r="I21" s="31" t="s">
        <v>92</v>
      </c>
      <c r="J21" s="87">
        <f>J22+J23+J24</f>
        <v>0</v>
      </c>
      <c r="K21" s="87">
        <v>0</v>
      </c>
      <c r="L21" s="87">
        <v>0</v>
      </c>
      <c r="M21" s="87">
        <v>0</v>
      </c>
      <c r="N21" s="87">
        <v>0</v>
      </c>
      <c r="O21" s="87">
        <v>0</v>
      </c>
    </row>
    <row r="22" spans="1:15" ht="25.5" x14ac:dyDescent="0.2">
      <c r="A22" s="166"/>
      <c r="B22" s="166"/>
      <c r="C22" s="149"/>
      <c r="D22" s="16"/>
      <c r="E22" s="16"/>
      <c r="F22" s="16"/>
      <c r="G22" s="16"/>
      <c r="H22" s="60" t="s">
        <v>10</v>
      </c>
      <c r="I22" s="31" t="s">
        <v>92</v>
      </c>
      <c r="J22" s="87">
        <v>0</v>
      </c>
      <c r="K22" s="87">
        <v>0</v>
      </c>
      <c r="L22" s="87">
        <v>0</v>
      </c>
      <c r="M22" s="87">
        <v>0</v>
      </c>
      <c r="N22" s="87">
        <v>0</v>
      </c>
      <c r="O22" s="87">
        <v>0</v>
      </c>
    </row>
    <row r="23" spans="1:15" ht="38.25" x14ac:dyDescent="0.2">
      <c r="A23" s="166"/>
      <c r="B23" s="166"/>
      <c r="C23" s="149"/>
      <c r="D23" s="31">
        <v>882</v>
      </c>
      <c r="E23" s="31">
        <v>405</v>
      </c>
      <c r="F23" s="31"/>
      <c r="G23" s="31">
        <v>810</v>
      </c>
      <c r="H23" s="60" t="s">
        <v>11</v>
      </c>
      <c r="I23" s="31" t="s">
        <v>92</v>
      </c>
      <c r="J23" s="87">
        <v>0</v>
      </c>
      <c r="K23" s="87">
        <v>0</v>
      </c>
      <c r="L23" s="87">
        <v>0</v>
      </c>
      <c r="M23" s="87">
        <v>0</v>
      </c>
      <c r="N23" s="87">
        <v>0</v>
      </c>
      <c r="O23" s="87">
        <v>0</v>
      </c>
    </row>
    <row r="24" spans="1:15" ht="25.5" x14ac:dyDescent="0.2">
      <c r="A24" s="166"/>
      <c r="B24" s="166"/>
      <c r="C24" s="149"/>
      <c r="D24" s="16"/>
      <c r="E24" s="16"/>
      <c r="F24" s="16"/>
      <c r="G24" s="16"/>
      <c r="H24" s="60" t="s">
        <v>12</v>
      </c>
      <c r="I24" s="31" t="s">
        <v>92</v>
      </c>
      <c r="J24" s="87">
        <v>0</v>
      </c>
      <c r="K24" s="87">
        <v>0</v>
      </c>
      <c r="L24" s="87">
        <v>0</v>
      </c>
      <c r="M24" s="87">
        <v>0</v>
      </c>
      <c r="N24" s="87">
        <v>0</v>
      </c>
      <c r="O24" s="87">
        <v>0</v>
      </c>
    </row>
    <row r="25" spans="1:15" x14ac:dyDescent="0.2">
      <c r="A25" s="166" t="s">
        <v>40</v>
      </c>
      <c r="B25" s="166" t="s">
        <v>147</v>
      </c>
      <c r="C25" s="149"/>
      <c r="D25" s="16"/>
      <c r="E25" s="16"/>
      <c r="F25" s="16"/>
      <c r="G25" s="16"/>
      <c r="H25" s="11" t="s">
        <v>9</v>
      </c>
      <c r="I25" s="31" t="s">
        <v>92</v>
      </c>
      <c r="J25" s="87">
        <f>J26+J27+J28</f>
        <v>30732.989999999998</v>
      </c>
      <c r="K25" s="87">
        <f t="shared" ref="K25:O25" si="3">K26+K27+K28</f>
        <v>33398.090000000004</v>
      </c>
      <c r="L25" s="87">
        <f t="shared" si="3"/>
        <v>33398.090000000004</v>
      </c>
      <c r="M25" s="87">
        <f t="shared" si="3"/>
        <v>46127.920000000006</v>
      </c>
      <c r="N25" s="87">
        <f t="shared" si="3"/>
        <v>46127.915710000001</v>
      </c>
      <c r="O25" s="87">
        <f t="shared" si="3"/>
        <v>52868.89</v>
      </c>
    </row>
    <row r="26" spans="1:15" ht="25.5" x14ac:dyDescent="0.2">
      <c r="A26" s="166"/>
      <c r="B26" s="166"/>
      <c r="C26" s="202"/>
      <c r="D26" s="16"/>
      <c r="E26" s="16"/>
      <c r="F26" s="16"/>
      <c r="G26" s="16"/>
      <c r="H26" s="11" t="s">
        <v>10</v>
      </c>
      <c r="I26" s="31" t="s">
        <v>92</v>
      </c>
      <c r="J26" s="87">
        <v>0</v>
      </c>
      <c r="K26" s="87">
        <v>0</v>
      </c>
      <c r="L26" s="87">
        <v>0</v>
      </c>
      <c r="M26" s="87">
        <v>0</v>
      </c>
      <c r="N26" s="87">
        <v>0</v>
      </c>
      <c r="O26" s="87">
        <v>0</v>
      </c>
    </row>
    <row r="27" spans="1:15" ht="38.25" x14ac:dyDescent="0.2">
      <c r="A27" s="166"/>
      <c r="B27" s="166"/>
      <c r="C27" s="202"/>
      <c r="D27" s="14">
        <v>882</v>
      </c>
      <c r="E27" s="14">
        <v>405</v>
      </c>
      <c r="F27" s="31" t="s">
        <v>259</v>
      </c>
      <c r="G27" s="14">
        <v>810</v>
      </c>
      <c r="H27" s="11" t="s">
        <v>11</v>
      </c>
      <c r="I27" s="31" t="s">
        <v>92</v>
      </c>
      <c r="J27" s="87">
        <v>30272.799999999999</v>
      </c>
      <c r="K27" s="87">
        <v>32937.9</v>
      </c>
      <c r="L27" s="87">
        <v>32937.9</v>
      </c>
      <c r="M27" s="87">
        <v>45667.73</v>
      </c>
      <c r="N27" s="87">
        <f>N32+N36+N40+N44+N48+N52+N56+N60+N64+N68</f>
        <v>45667.725709999999</v>
      </c>
      <c r="O27" s="87">
        <v>52408.7</v>
      </c>
    </row>
    <row r="28" spans="1:15" ht="25.5" x14ac:dyDescent="0.2">
      <c r="A28" s="166"/>
      <c r="B28" s="166"/>
      <c r="C28" s="202"/>
      <c r="D28" s="16"/>
      <c r="E28" s="16"/>
      <c r="F28" s="16"/>
      <c r="G28" s="16"/>
      <c r="H28" s="11" t="s">
        <v>12</v>
      </c>
      <c r="I28" s="31" t="s">
        <v>92</v>
      </c>
      <c r="J28" s="87">
        <v>460.19</v>
      </c>
      <c r="K28" s="87">
        <v>460.19</v>
      </c>
      <c r="L28" s="87">
        <v>460.19</v>
      </c>
      <c r="M28" s="87">
        <v>460.19</v>
      </c>
      <c r="N28" s="87">
        <v>460.19</v>
      </c>
      <c r="O28" s="87">
        <v>460.19</v>
      </c>
    </row>
    <row r="29" spans="1:15" ht="43.5" customHeight="1" x14ac:dyDescent="0.2">
      <c r="A29" s="174" t="s">
        <v>148</v>
      </c>
      <c r="B29" s="174"/>
      <c r="C29" s="174"/>
      <c r="D29" s="174"/>
      <c r="E29" s="174"/>
      <c r="F29" s="174"/>
      <c r="G29" s="174"/>
      <c r="H29" s="11"/>
      <c r="I29" s="31"/>
      <c r="J29" s="103">
        <v>100</v>
      </c>
      <c r="K29" s="103">
        <v>100</v>
      </c>
      <c r="L29" s="103">
        <v>100</v>
      </c>
      <c r="M29" s="103">
        <v>100</v>
      </c>
      <c r="N29" s="103">
        <v>100</v>
      </c>
      <c r="O29" s="103">
        <v>100</v>
      </c>
    </row>
    <row r="30" spans="1:15" x14ac:dyDescent="0.2">
      <c r="A30" s="166" t="s">
        <v>52</v>
      </c>
      <c r="B30" s="166" t="s">
        <v>36</v>
      </c>
      <c r="C30" s="202"/>
      <c r="D30" s="16"/>
      <c r="E30" s="16"/>
      <c r="F30" s="16"/>
      <c r="G30" s="16"/>
      <c r="H30" s="11" t="s">
        <v>9</v>
      </c>
      <c r="I30" s="31" t="s">
        <v>92</v>
      </c>
      <c r="J30" s="87">
        <f>J31+J32+J33</f>
        <v>13842.1</v>
      </c>
      <c r="K30" s="87">
        <f t="shared" ref="K30:O30" si="4">K31+K32+K33</f>
        <v>18377.099999999999</v>
      </c>
      <c r="L30" s="87">
        <f t="shared" si="4"/>
        <v>18377.099999999999</v>
      </c>
      <c r="M30" s="87">
        <f t="shared" si="4"/>
        <v>29732.9</v>
      </c>
      <c r="N30" s="87">
        <f t="shared" si="4"/>
        <v>29732.9</v>
      </c>
      <c r="O30" s="87">
        <f t="shared" si="4"/>
        <v>39226.400000000001</v>
      </c>
    </row>
    <row r="31" spans="1:15" ht="25.5" x14ac:dyDescent="0.2">
      <c r="A31" s="166"/>
      <c r="B31" s="166"/>
      <c r="C31" s="202"/>
      <c r="D31" s="16"/>
      <c r="E31" s="16"/>
      <c r="F31" s="16"/>
      <c r="G31" s="16"/>
      <c r="H31" s="11" t="s">
        <v>10</v>
      </c>
      <c r="I31" s="31" t="s">
        <v>92</v>
      </c>
      <c r="J31" s="87">
        <v>0</v>
      </c>
      <c r="K31" s="87">
        <v>0</v>
      </c>
      <c r="L31" s="87">
        <v>0</v>
      </c>
      <c r="M31" s="87">
        <v>0</v>
      </c>
      <c r="N31" s="87">
        <v>0</v>
      </c>
      <c r="O31" s="87">
        <v>0</v>
      </c>
    </row>
    <row r="32" spans="1:15" ht="38.25" x14ac:dyDescent="0.2">
      <c r="A32" s="166"/>
      <c r="B32" s="166"/>
      <c r="C32" s="202"/>
      <c r="D32" s="14">
        <v>882</v>
      </c>
      <c r="E32" s="14">
        <v>405</v>
      </c>
      <c r="F32" s="31" t="s">
        <v>260</v>
      </c>
      <c r="G32" s="14">
        <v>810</v>
      </c>
      <c r="H32" s="11" t="s">
        <v>11</v>
      </c>
      <c r="I32" s="31" t="s">
        <v>92</v>
      </c>
      <c r="J32" s="87">
        <v>13842.1</v>
      </c>
      <c r="K32" s="87">
        <v>18377.099999999999</v>
      </c>
      <c r="L32" s="87">
        <v>18377.099999999999</v>
      </c>
      <c r="M32" s="87">
        <v>29732.9</v>
      </c>
      <c r="N32" s="87">
        <v>29732.9</v>
      </c>
      <c r="O32" s="87">
        <v>39226.400000000001</v>
      </c>
    </row>
    <row r="33" spans="1:15" ht="25.5" x14ac:dyDescent="0.2">
      <c r="A33" s="166"/>
      <c r="B33" s="166"/>
      <c r="C33" s="202"/>
      <c r="D33" s="16"/>
      <c r="E33" s="16"/>
      <c r="F33" s="6"/>
      <c r="G33" s="16"/>
      <c r="H33" s="11" t="s">
        <v>12</v>
      </c>
      <c r="I33" s="31" t="s">
        <v>92</v>
      </c>
      <c r="J33" s="87">
        <v>0</v>
      </c>
      <c r="K33" s="87">
        <v>0</v>
      </c>
      <c r="L33" s="87">
        <v>0</v>
      </c>
      <c r="M33" s="87">
        <v>0</v>
      </c>
      <c r="N33" s="87">
        <v>0</v>
      </c>
      <c r="O33" s="87">
        <v>0</v>
      </c>
    </row>
    <row r="34" spans="1:15" x14ac:dyDescent="0.2">
      <c r="A34" s="166" t="s">
        <v>53</v>
      </c>
      <c r="B34" s="166" t="s">
        <v>35</v>
      </c>
      <c r="C34" s="202"/>
      <c r="D34" s="16"/>
      <c r="E34" s="16"/>
      <c r="F34" s="6"/>
      <c r="G34" s="16"/>
      <c r="H34" s="11" t="s">
        <v>9</v>
      </c>
      <c r="I34" s="31" t="s">
        <v>92</v>
      </c>
      <c r="J34" s="87">
        <f>J35+J36+J37</f>
        <v>15635.890000000001</v>
      </c>
      <c r="K34" s="87">
        <f>K35+K36+K37</f>
        <v>10352.49</v>
      </c>
      <c r="L34" s="87">
        <f>L35+L36+L37</f>
        <v>10352.49</v>
      </c>
      <c r="M34" s="87">
        <f t="shared" ref="M34:O34" si="5">M35+M36+M37</f>
        <v>10352.49</v>
      </c>
      <c r="N34" s="87">
        <f t="shared" si="5"/>
        <v>10352.49</v>
      </c>
      <c r="O34" s="87">
        <f t="shared" si="5"/>
        <v>13387.49</v>
      </c>
    </row>
    <row r="35" spans="1:15" ht="25.5" x14ac:dyDescent="0.2">
      <c r="A35" s="166"/>
      <c r="B35" s="166"/>
      <c r="C35" s="202"/>
      <c r="D35" s="16"/>
      <c r="E35" s="16"/>
      <c r="F35" s="6"/>
      <c r="G35" s="16"/>
      <c r="H35" s="11" t="s">
        <v>10</v>
      </c>
      <c r="I35" s="31" t="s">
        <v>92</v>
      </c>
      <c r="J35" s="87">
        <v>0</v>
      </c>
      <c r="K35" s="87">
        <v>0</v>
      </c>
      <c r="L35" s="87">
        <v>0</v>
      </c>
      <c r="M35" s="87">
        <v>0</v>
      </c>
      <c r="N35" s="87">
        <v>0</v>
      </c>
      <c r="O35" s="87">
        <v>0</v>
      </c>
    </row>
    <row r="36" spans="1:15" ht="38.25" x14ac:dyDescent="0.2">
      <c r="A36" s="166"/>
      <c r="B36" s="166"/>
      <c r="C36" s="202"/>
      <c r="D36" s="14">
        <v>882</v>
      </c>
      <c r="E36" s="14">
        <v>405</v>
      </c>
      <c r="F36" s="31" t="s">
        <v>261</v>
      </c>
      <c r="G36" s="14">
        <v>810</v>
      </c>
      <c r="H36" s="11" t="s">
        <v>11</v>
      </c>
      <c r="I36" s="31" t="s">
        <v>92</v>
      </c>
      <c r="J36" s="87">
        <v>15175.7</v>
      </c>
      <c r="K36" s="87">
        <v>9892.2999999999993</v>
      </c>
      <c r="L36" s="87">
        <v>9892.2999999999993</v>
      </c>
      <c r="M36" s="87">
        <v>9892.2999999999993</v>
      </c>
      <c r="N36" s="87">
        <v>9892.2999999999993</v>
      </c>
      <c r="O36" s="87">
        <v>12927.3</v>
      </c>
    </row>
    <row r="37" spans="1:15" ht="25.5" x14ac:dyDescent="0.2">
      <c r="A37" s="166"/>
      <c r="B37" s="166"/>
      <c r="C37" s="202"/>
      <c r="D37" s="16"/>
      <c r="E37" s="16"/>
      <c r="F37" s="6"/>
      <c r="G37" s="16"/>
      <c r="H37" s="11" t="s">
        <v>12</v>
      </c>
      <c r="I37" s="31" t="s">
        <v>92</v>
      </c>
      <c r="J37" s="87">
        <v>460.19</v>
      </c>
      <c r="K37" s="87">
        <v>460.19</v>
      </c>
      <c r="L37" s="87">
        <v>460.19</v>
      </c>
      <c r="M37" s="87">
        <v>460.19</v>
      </c>
      <c r="N37" s="87">
        <v>460.19</v>
      </c>
      <c r="O37" s="87">
        <v>460.19</v>
      </c>
    </row>
    <row r="38" spans="1:15" ht="20.25" customHeight="1" x14ac:dyDescent="0.2">
      <c r="A38" s="166" t="s">
        <v>54</v>
      </c>
      <c r="B38" s="166" t="s">
        <v>37</v>
      </c>
      <c r="C38" s="202"/>
      <c r="D38" s="16"/>
      <c r="E38" s="16"/>
      <c r="F38" s="6"/>
      <c r="G38" s="16"/>
      <c r="H38" s="11" t="s">
        <v>9</v>
      </c>
      <c r="I38" s="31" t="s">
        <v>92</v>
      </c>
      <c r="J38" s="87">
        <v>0</v>
      </c>
      <c r="K38" s="87">
        <v>0</v>
      </c>
      <c r="L38" s="87">
        <v>0</v>
      </c>
      <c r="M38" s="87">
        <v>0</v>
      </c>
      <c r="N38" s="87">
        <v>0</v>
      </c>
      <c r="O38" s="87">
        <v>0</v>
      </c>
    </row>
    <row r="39" spans="1:15" ht="25.5" x14ac:dyDescent="0.2">
      <c r="A39" s="166"/>
      <c r="B39" s="166"/>
      <c r="C39" s="202"/>
      <c r="D39" s="16"/>
      <c r="E39" s="16"/>
      <c r="F39" s="6"/>
      <c r="G39" s="16"/>
      <c r="H39" s="11" t="s">
        <v>10</v>
      </c>
      <c r="I39" s="31" t="s">
        <v>92</v>
      </c>
      <c r="J39" s="87">
        <v>0</v>
      </c>
      <c r="K39" s="87">
        <v>0</v>
      </c>
      <c r="L39" s="87">
        <v>0</v>
      </c>
      <c r="M39" s="87">
        <v>0</v>
      </c>
      <c r="N39" s="87">
        <v>0</v>
      </c>
      <c r="O39" s="87">
        <v>0</v>
      </c>
    </row>
    <row r="40" spans="1:15" ht="38.25" x14ac:dyDescent="0.2">
      <c r="A40" s="166"/>
      <c r="B40" s="166"/>
      <c r="C40" s="202"/>
      <c r="D40" s="14">
        <v>882</v>
      </c>
      <c r="E40" s="14">
        <v>405</v>
      </c>
      <c r="F40" s="14" t="s">
        <v>24</v>
      </c>
      <c r="G40" s="14">
        <v>810</v>
      </c>
      <c r="H40" s="11" t="s">
        <v>11</v>
      </c>
      <c r="I40" s="31" t="s">
        <v>92</v>
      </c>
      <c r="J40" s="87">
        <v>0</v>
      </c>
      <c r="K40" s="87">
        <v>0</v>
      </c>
      <c r="L40" s="87">
        <v>0</v>
      </c>
      <c r="M40" s="87">
        <v>0</v>
      </c>
      <c r="N40" s="87">
        <v>0</v>
      </c>
      <c r="O40" s="87">
        <v>0</v>
      </c>
    </row>
    <row r="41" spans="1:15" ht="25.5" x14ac:dyDescent="0.2">
      <c r="A41" s="166"/>
      <c r="B41" s="166"/>
      <c r="C41" s="202"/>
      <c r="D41" s="16"/>
      <c r="E41" s="16"/>
      <c r="F41" s="6"/>
      <c r="G41" s="16"/>
      <c r="H41" s="11" t="s">
        <v>12</v>
      </c>
      <c r="I41" s="31" t="s">
        <v>92</v>
      </c>
      <c r="J41" s="87">
        <v>0</v>
      </c>
      <c r="K41" s="87">
        <v>0</v>
      </c>
      <c r="L41" s="87">
        <v>0</v>
      </c>
      <c r="M41" s="87">
        <v>0</v>
      </c>
      <c r="N41" s="87">
        <v>0</v>
      </c>
      <c r="O41" s="87">
        <v>0</v>
      </c>
    </row>
    <row r="42" spans="1:15" x14ac:dyDescent="0.2">
      <c r="A42" s="166" t="s">
        <v>55</v>
      </c>
      <c r="B42" s="166" t="s">
        <v>38</v>
      </c>
      <c r="C42" s="202"/>
      <c r="D42" s="16"/>
      <c r="E42" s="16"/>
      <c r="F42" s="6"/>
      <c r="G42" s="16"/>
      <c r="H42" s="11" t="s">
        <v>9</v>
      </c>
      <c r="I42" s="31" t="s">
        <v>92</v>
      </c>
      <c r="J42" s="87">
        <v>0</v>
      </c>
      <c r="K42" s="87">
        <v>0</v>
      </c>
      <c r="L42" s="87">
        <v>0</v>
      </c>
      <c r="M42" s="87">
        <v>0</v>
      </c>
      <c r="N42" s="87">
        <v>0</v>
      </c>
      <c r="O42" s="87">
        <v>0</v>
      </c>
    </row>
    <row r="43" spans="1:15" ht="25.5" x14ac:dyDescent="0.2">
      <c r="A43" s="166"/>
      <c r="B43" s="166"/>
      <c r="C43" s="202"/>
      <c r="D43" s="16"/>
      <c r="E43" s="16"/>
      <c r="F43" s="6"/>
      <c r="G43" s="16"/>
      <c r="H43" s="11" t="s">
        <v>10</v>
      </c>
      <c r="I43" s="31" t="s">
        <v>92</v>
      </c>
      <c r="J43" s="87">
        <v>0</v>
      </c>
      <c r="K43" s="87">
        <v>0</v>
      </c>
      <c r="L43" s="87">
        <v>0</v>
      </c>
      <c r="M43" s="87">
        <v>0</v>
      </c>
      <c r="N43" s="87">
        <v>0</v>
      </c>
      <c r="O43" s="87">
        <v>0</v>
      </c>
    </row>
    <row r="44" spans="1:15" ht="38.25" x14ac:dyDescent="0.2">
      <c r="A44" s="166"/>
      <c r="B44" s="166"/>
      <c r="C44" s="202"/>
      <c r="D44" s="14">
        <v>882</v>
      </c>
      <c r="E44" s="14">
        <v>405</v>
      </c>
      <c r="F44" s="31" t="s">
        <v>262</v>
      </c>
      <c r="G44" s="14">
        <v>810</v>
      </c>
      <c r="H44" s="11" t="s">
        <v>11</v>
      </c>
      <c r="I44" s="31" t="s">
        <v>92</v>
      </c>
      <c r="J44" s="87">
        <v>0</v>
      </c>
      <c r="K44" s="87">
        <v>0</v>
      </c>
      <c r="L44" s="87">
        <v>0</v>
      </c>
      <c r="M44" s="87">
        <v>0</v>
      </c>
      <c r="N44" s="87">
        <v>0</v>
      </c>
      <c r="O44" s="87">
        <v>0</v>
      </c>
    </row>
    <row r="45" spans="1:15" ht="25.5" x14ac:dyDescent="0.2">
      <c r="A45" s="166"/>
      <c r="B45" s="166"/>
      <c r="C45" s="202"/>
      <c r="D45" s="16"/>
      <c r="E45" s="16"/>
      <c r="F45" s="16"/>
      <c r="G45" s="16"/>
      <c r="H45" s="11" t="s">
        <v>12</v>
      </c>
      <c r="I45" s="31" t="s">
        <v>92</v>
      </c>
      <c r="J45" s="87">
        <v>0</v>
      </c>
      <c r="K45" s="87">
        <v>0</v>
      </c>
      <c r="L45" s="87">
        <v>0</v>
      </c>
      <c r="M45" s="87">
        <v>0</v>
      </c>
      <c r="N45" s="87">
        <v>0</v>
      </c>
      <c r="O45" s="87">
        <v>0</v>
      </c>
    </row>
    <row r="46" spans="1:15" x14ac:dyDescent="0.2">
      <c r="A46" s="166" t="s">
        <v>56</v>
      </c>
      <c r="B46" s="166" t="s">
        <v>39</v>
      </c>
      <c r="C46" s="202"/>
      <c r="D46" s="16"/>
      <c r="E46" s="16"/>
      <c r="F46" s="16"/>
      <c r="G46" s="16"/>
      <c r="H46" s="11" t="s">
        <v>9</v>
      </c>
      <c r="I46" s="31" t="s">
        <v>92</v>
      </c>
      <c r="J46" s="87">
        <f>J47+J48+J49</f>
        <v>255</v>
      </c>
      <c r="K46" s="87">
        <f t="shared" ref="K46:O46" si="6">K47+K48+K49</f>
        <v>300</v>
      </c>
      <c r="L46" s="87">
        <f t="shared" si="6"/>
        <v>300</v>
      </c>
      <c r="M46" s="87">
        <f t="shared" si="6"/>
        <v>300</v>
      </c>
      <c r="N46" s="87">
        <f t="shared" si="6"/>
        <v>300</v>
      </c>
      <c r="O46" s="87">
        <f t="shared" si="6"/>
        <v>255</v>
      </c>
    </row>
    <row r="47" spans="1:15" ht="25.5" x14ac:dyDescent="0.2">
      <c r="A47" s="166"/>
      <c r="B47" s="166"/>
      <c r="C47" s="202"/>
      <c r="D47" s="16"/>
      <c r="E47" s="16"/>
      <c r="F47" s="16"/>
      <c r="G47" s="16"/>
      <c r="H47" s="11" t="s">
        <v>10</v>
      </c>
      <c r="I47" s="31" t="s">
        <v>92</v>
      </c>
      <c r="J47" s="87">
        <v>0</v>
      </c>
      <c r="K47" s="87">
        <v>0</v>
      </c>
      <c r="L47" s="87">
        <v>0</v>
      </c>
      <c r="M47" s="87">
        <v>0</v>
      </c>
      <c r="N47" s="87">
        <v>0</v>
      </c>
      <c r="O47" s="87">
        <v>0</v>
      </c>
    </row>
    <row r="48" spans="1:15" ht="38.25" x14ac:dyDescent="0.2">
      <c r="A48" s="166"/>
      <c r="B48" s="166"/>
      <c r="C48" s="202"/>
      <c r="D48" s="14">
        <v>882</v>
      </c>
      <c r="E48" s="14">
        <v>405</v>
      </c>
      <c r="F48" s="31" t="s">
        <v>263</v>
      </c>
      <c r="G48" s="14">
        <v>810</v>
      </c>
      <c r="H48" s="11" t="s">
        <v>11</v>
      </c>
      <c r="I48" s="31" t="s">
        <v>92</v>
      </c>
      <c r="J48" s="87">
        <v>255</v>
      </c>
      <c r="K48" s="87">
        <v>300</v>
      </c>
      <c r="L48" s="87">
        <v>300</v>
      </c>
      <c r="M48" s="87">
        <v>300</v>
      </c>
      <c r="N48" s="87">
        <v>300</v>
      </c>
      <c r="O48" s="87">
        <v>255</v>
      </c>
    </row>
    <row r="49" spans="1:15" ht="25.5" x14ac:dyDescent="0.2">
      <c r="A49" s="166"/>
      <c r="B49" s="166"/>
      <c r="C49" s="202"/>
      <c r="D49" s="16"/>
      <c r="E49" s="16"/>
      <c r="F49" s="16"/>
      <c r="G49" s="16"/>
      <c r="H49" s="11" t="s">
        <v>12</v>
      </c>
      <c r="I49" s="31" t="s">
        <v>92</v>
      </c>
      <c r="J49" s="87">
        <v>0</v>
      </c>
      <c r="K49" s="87">
        <v>0</v>
      </c>
      <c r="L49" s="87">
        <v>0</v>
      </c>
      <c r="M49" s="87">
        <v>0</v>
      </c>
      <c r="N49" s="87">
        <v>0</v>
      </c>
      <c r="O49" s="87">
        <v>0</v>
      </c>
    </row>
    <row r="50" spans="1:15" x14ac:dyDescent="0.2">
      <c r="A50" s="166" t="s">
        <v>264</v>
      </c>
      <c r="B50" s="171" t="s">
        <v>265</v>
      </c>
      <c r="C50" s="52"/>
      <c r="D50" s="52"/>
      <c r="E50" s="52"/>
      <c r="F50" s="52"/>
      <c r="G50" s="52"/>
      <c r="H50" s="36" t="s">
        <v>9</v>
      </c>
      <c r="I50" s="36" t="s">
        <v>92</v>
      </c>
      <c r="J50" s="102">
        <f>J51+J52+J53</f>
        <v>1000</v>
      </c>
      <c r="K50" s="102">
        <f>K51+K52+K53</f>
        <v>0</v>
      </c>
      <c r="L50" s="102">
        <f t="shared" ref="L50:O50" si="7">L51+L52+L53</f>
        <v>0</v>
      </c>
      <c r="M50" s="102">
        <f t="shared" si="7"/>
        <v>0</v>
      </c>
      <c r="N50" s="102">
        <f t="shared" si="7"/>
        <v>0</v>
      </c>
      <c r="O50" s="102">
        <f t="shared" si="7"/>
        <v>0</v>
      </c>
    </row>
    <row r="51" spans="1:15" ht="25.5" x14ac:dyDescent="0.2">
      <c r="A51" s="166"/>
      <c r="B51" s="172"/>
      <c r="C51" s="52"/>
      <c r="D51" s="52"/>
      <c r="E51" s="52"/>
      <c r="F51" s="52"/>
      <c r="G51" s="52"/>
      <c r="H51" s="51" t="s">
        <v>10</v>
      </c>
      <c r="I51" s="36" t="s">
        <v>92</v>
      </c>
      <c r="J51" s="102">
        <v>0</v>
      </c>
      <c r="K51" s="102">
        <v>0</v>
      </c>
      <c r="L51" s="102">
        <v>0</v>
      </c>
      <c r="M51" s="102">
        <v>0</v>
      </c>
      <c r="N51" s="102">
        <v>0</v>
      </c>
      <c r="O51" s="102">
        <v>0</v>
      </c>
    </row>
    <row r="52" spans="1:15" ht="38.25" x14ac:dyDescent="0.2">
      <c r="A52" s="166"/>
      <c r="B52" s="172"/>
      <c r="C52" s="52"/>
      <c r="D52" s="50">
        <v>882</v>
      </c>
      <c r="E52" s="50">
        <v>405</v>
      </c>
      <c r="F52" s="31" t="s">
        <v>266</v>
      </c>
      <c r="G52" s="50">
        <v>810</v>
      </c>
      <c r="H52" s="51" t="s">
        <v>11</v>
      </c>
      <c r="I52" s="36" t="s">
        <v>92</v>
      </c>
      <c r="J52" s="102">
        <v>1000</v>
      </c>
      <c r="K52" s="102">
        <v>0</v>
      </c>
      <c r="L52" s="102">
        <v>0</v>
      </c>
      <c r="M52" s="102">
        <v>0</v>
      </c>
      <c r="N52" s="102">
        <v>0</v>
      </c>
      <c r="O52" s="102">
        <v>0</v>
      </c>
    </row>
    <row r="53" spans="1:15" ht="25.5" x14ac:dyDescent="0.2">
      <c r="A53" s="166"/>
      <c r="B53" s="173"/>
      <c r="C53" s="52"/>
      <c r="D53" s="52"/>
      <c r="E53" s="52"/>
      <c r="F53" s="52"/>
      <c r="G53" s="52"/>
      <c r="H53" s="51" t="s">
        <v>12</v>
      </c>
      <c r="I53" s="36" t="s">
        <v>92</v>
      </c>
      <c r="J53" s="102">
        <v>0</v>
      </c>
      <c r="K53" s="102">
        <v>0</v>
      </c>
      <c r="L53" s="102">
        <v>0</v>
      </c>
      <c r="M53" s="102">
        <v>0</v>
      </c>
      <c r="N53" s="102">
        <v>0</v>
      </c>
      <c r="O53" s="102">
        <v>0</v>
      </c>
    </row>
    <row r="54" spans="1:15" ht="22.5" customHeight="1" x14ac:dyDescent="0.2">
      <c r="A54" s="166" t="s">
        <v>289</v>
      </c>
      <c r="B54" s="171" t="s">
        <v>293</v>
      </c>
      <c r="C54" s="52"/>
      <c r="D54" s="52"/>
      <c r="E54" s="52"/>
      <c r="F54" s="52"/>
      <c r="G54" s="52"/>
      <c r="H54" s="36" t="s">
        <v>9</v>
      </c>
      <c r="I54" s="36" t="s">
        <v>92</v>
      </c>
      <c r="J54" s="102">
        <f>J55+J56+J57</f>
        <v>0</v>
      </c>
      <c r="K54" s="102">
        <v>0</v>
      </c>
      <c r="L54" s="102">
        <v>0</v>
      </c>
      <c r="M54" s="102">
        <v>0</v>
      </c>
      <c r="N54" s="102">
        <v>0</v>
      </c>
      <c r="O54" s="102">
        <v>0</v>
      </c>
    </row>
    <row r="55" spans="1:15" ht="25.5" x14ac:dyDescent="0.2">
      <c r="A55" s="166"/>
      <c r="B55" s="172"/>
      <c r="C55" s="52"/>
      <c r="D55" s="52"/>
      <c r="E55" s="52"/>
      <c r="F55" s="52"/>
      <c r="G55" s="52"/>
      <c r="H55" s="63" t="s">
        <v>10</v>
      </c>
      <c r="I55" s="36" t="s">
        <v>92</v>
      </c>
      <c r="J55" s="102">
        <v>0</v>
      </c>
      <c r="K55" s="102">
        <v>0</v>
      </c>
      <c r="L55" s="102">
        <v>0</v>
      </c>
      <c r="M55" s="102">
        <v>0</v>
      </c>
      <c r="N55" s="102">
        <v>0</v>
      </c>
      <c r="O55" s="102">
        <v>0</v>
      </c>
    </row>
    <row r="56" spans="1:15" ht="44.25" customHeight="1" x14ac:dyDescent="0.2">
      <c r="A56" s="166"/>
      <c r="B56" s="172"/>
      <c r="C56" s="52"/>
      <c r="D56" s="62">
        <v>882</v>
      </c>
      <c r="E56" s="62">
        <v>405</v>
      </c>
      <c r="F56" s="31" t="s">
        <v>290</v>
      </c>
      <c r="G56" s="62">
        <v>620</v>
      </c>
      <c r="H56" s="63" t="s">
        <v>11</v>
      </c>
      <c r="I56" s="36" t="s">
        <v>92</v>
      </c>
      <c r="J56" s="102">
        <v>0</v>
      </c>
      <c r="K56" s="102">
        <v>0</v>
      </c>
      <c r="L56" s="102">
        <v>0</v>
      </c>
      <c r="M56" s="102">
        <v>0</v>
      </c>
      <c r="N56" s="102">
        <v>0</v>
      </c>
      <c r="O56" s="102">
        <v>0</v>
      </c>
    </row>
    <row r="57" spans="1:15" ht="28.5" customHeight="1" x14ac:dyDescent="0.2">
      <c r="A57" s="166"/>
      <c r="B57" s="173"/>
      <c r="C57" s="52"/>
      <c r="D57" s="52"/>
      <c r="E57" s="52"/>
      <c r="F57" s="52"/>
      <c r="G57" s="52"/>
      <c r="H57" s="63" t="s">
        <v>12</v>
      </c>
      <c r="I57" s="36" t="s">
        <v>92</v>
      </c>
      <c r="J57" s="102">
        <v>0</v>
      </c>
      <c r="K57" s="102">
        <v>0</v>
      </c>
      <c r="L57" s="102">
        <v>0</v>
      </c>
      <c r="M57" s="102">
        <v>0</v>
      </c>
      <c r="N57" s="102">
        <v>0</v>
      </c>
      <c r="O57" s="102">
        <v>0</v>
      </c>
    </row>
    <row r="58" spans="1:15" x14ac:dyDescent="0.2">
      <c r="A58" s="166" t="s">
        <v>291</v>
      </c>
      <c r="B58" s="171" t="s">
        <v>294</v>
      </c>
      <c r="C58" s="52"/>
      <c r="D58" s="52"/>
      <c r="E58" s="52"/>
      <c r="F58" s="52"/>
      <c r="G58" s="52"/>
      <c r="H58" s="36" t="s">
        <v>9</v>
      </c>
      <c r="I58" s="36" t="s">
        <v>92</v>
      </c>
      <c r="J58" s="102">
        <v>0</v>
      </c>
      <c r="K58" s="102">
        <v>0</v>
      </c>
      <c r="L58" s="102">
        <v>0</v>
      </c>
      <c r="M58" s="102">
        <v>0</v>
      </c>
      <c r="N58" s="102">
        <v>0</v>
      </c>
      <c r="O58" s="102">
        <v>0</v>
      </c>
    </row>
    <row r="59" spans="1:15" ht="25.5" x14ac:dyDescent="0.2">
      <c r="A59" s="166"/>
      <c r="B59" s="172"/>
      <c r="C59" s="52"/>
      <c r="D59" s="52"/>
      <c r="E59" s="52"/>
      <c r="F59" s="52"/>
      <c r="G59" s="52"/>
      <c r="H59" s="63" t="s">
        <v>10</v>
      </c>
      <c r="I59" s="36" t="s">
        <v>92</v>
      </c>
      <c r="J59" s="102">
        <v>0</v>
      </c>
      <c r="K59" s="102">
        <v>0</v>
      </c>
      <c r="L59" s="102">
        <v>0</v>
      </c>
      <c r="M59" s="102">
        <v>0</v>
      </c>
      <c r="N59" s="102">
        <v>0</v>
      </c>
      <c r="O59" s="102">
        <v>0</v>
      </c>
    </row>
    <row r="60" spans="1:15" ht="38.25" x14ac:dyDescent="0.2">
      <c r="A60" s="166"/>
      <c r="B60" s="172"/>
      <c r="C60" s="52"/>
      <c r="D60" s="62">
        <v>882</v>
      </c>
      <c r="E60" s="62">
        <v>405</v>
      </c>
      <c r="F60" s="31"/>
      <c r="G60" s="62">
        <v>810</v>
      </c>
      <c r="H60" s="63" t="s">
        <v>11</v>
      </c>
      <c r="I60" s="36" t="s">
        <v>92</v>
      </c>
      <c r="J60" s="102">
        <v>0</v>
      </c>
      <c r="K60" s="102">
        <v>0</v>
      </c>
      <c r="L60" s="102">
        <v>0</v>
      </c>
      <c r="M60" s="102">
        <v>0</v>
      </c>
      <c r="N60" s="102">
        <v>0</v>
      </c>
      <c r="O60" s="102">
        <v>0</v>
      </c>
    </row>
    <row r="61" spans="1:15" ht="25.5" x14ac:dyDescent="0.2">
      <c r="A61" s="166"/>
      <c r="B61" s="173"/>
      <c r="C61" s="52"/>
      <c r="D61" s="52"/>
      <c r="E61" s="52"/>
      <c r="F61" s="52"/>
      <c r="G61" s="52"/>
      <c r="H61" s="63" t="s">
        <v>12</v>
      </c>
      <c r="I61" s="36" t="s">
        <v>92</v>
      </c>
      <c r="J61" s="102">
        <v>0</v>
      </c>
      <c r="K61" s="102">
        <v>0</v>
      </c>
      <c r="L61" s="102">
        <v>0</v>
      </c>
      <c r="M61" s="102">
        <v>0</v>
      </c>
      <c r="N61" s="102">
        <v>0</v>
      </c>
      <c r="O61" s="102">
        <v>0</v>
      </c>
    </row>
    <row r="62" spans="1:15" ht="24.75" customHeight="1" x14ac:dyDescent="0.2">
      <c r="A62" s="166" t="s">
        <v>292</v>
      </c>
      <c r="B62" s="171" t="s">
        <v>295</v>
      </c>
      <c r="C62" s="52"/>
      <c r="D62" s="52"/>
      <c r="E62" s="52"/>
      <c r="F62" s="52"/>
      <c r="G62" s="52"/>
      <c r="H62" s="36" t="s">
        <v>9</v>
      </c>
      <c r="I62" s="36" t="s">
        <v>92</v>
      </c>
      <c r="J62" s="102">
        <v>0</v>
      </c>
      <c r="K62" s="102">
        <v>0</v>
      </c>
      <c r="L62" s="102">
        <v>0</v>
      </c>
      <c r="M62" s="102">
        <v>0</v>
      </c>
      <c r="N62" s="102">
        <v>0</v>
      </c>
      <c r="O62" s="102">
        <v>0</v>
      </c>
    </row>
    <row r="63" spans="1:15" ht="25.5" x14ac:dyDescent="0.2">
      <c r="A63" s="166"/>
      <c r="B63" s="172"/>
      <c r="C63" s="52"/>
      <c r="D63" s="52"/>
      <c r="E63" s="52"/>
      <c r="F63" s="52"/>
      <c r="G63" s="52"/>
      <c r="H63" s="63" t="s">
        <v>10</v>
      </c>
      <c r="I63" s="36" t="s">
        <v>92</v>
      </c>
      <c r="J63" s="102">
        <v>0</v>
      </c>
      <c r="K63" s="102">
        <v>0</v>
      </c>
      <c r="L63" s="102">
        <v>0</v>
      </c>
      <c r="M63" s="102">
        <v>0</v>
      </c>
      <c r="N63" s="102">
        <v>0</v>
      </c>
      <c r="O63" s="102">
        <v>0</v>
      </c>
    </row>
    <row r="64" spans="1:15" ht="38.25" x14ac:dyDescent="0.2">
      <c r="A64" s="166"/>
      <c r="B64" s="172"/>
      <c r="C64" s="52"/>
      <c r="D64" s="62">
        <v>882</v>
      </c>
      <c r="E64" s="62">
        <v>405</v>
      </c>
      <c r="F64" s="31"/>
      <c r="G64" s="62">
        <v>810</v>
      </c>
      <c r="H64" s="63" t="s">
        <v>11</v>
      </c>
      <c r="I64" s="36" t="s">
        <v>92</v>
      </c>
      <c r="J64" s="102">
        <v>0</v>
      </c>
      <c r="K64" s="102">
        <v>0</v>
      </c>
      <c r="L64" s="102">
        <v>0</v>
      </c>
      <c r="M64" s="102">
        <v>0</v>
      </c>
      <c r="N64" s="102">
        <v>0</v>
      </c>
      <c r="O64" s="102">
        <v>0</v>
      </c>
    </row>
    <row r="65" spans="1:15" ht="33" customHeight="1" x14ac:dyDescent="0.2">
      <c r="A65" s="166"/>
      <c r="B65" s="173"/>
      <c r="C65" s="52"/>
      <c r="D65" s="52"/>
      <c r="E65" s="52"/>
      <c r="F65" s="52"/>
      <c r="G65" s="52"/>
      <c r="H65" s="63" t="s">
        <v>12</v>
      </c>
      <c r="I65" s="36" t="s">
        <v>92</v>
      </c>
      <c r="J65" s="102">
        <v>0</v>
      </c>
      <c r="K65" s="102">
        <v>0</v>
      </c>
      <c r="L65" s="102">
        <v>0</v>
      </c>
      <c r="M65" s="102">
        <v>0</v>
      </c>
      <c r="N65" s="102">
        <v>0</v>
      </c>
      <c r="O65" s="102">
        <v>0</v>
      </c>
    </row>
    <row r="66" spans="1:15" ht="19.5" customHeight="1" x14ac:dyDescent="0.2">
      <c r="A66" s="166" t="s">
        <v>484</v>
      </c>
      <c r="B66" s="171" t="s">
        <v>485</v>
      </c>
      <c r="C66" s="124"/>
      <c r="D66" s="52"/>
      <c r="E66" s="52"/>
      <c r="F66" s="52"/>
      <c r="G66" s="52"/>
      <c r="H66" s="108" t="s">
        <v>9</v>
      </c>
      <c r="I66" s="36" t="s">
        <v>92</v>
      </c>
      <c r="J66" s="102" t="s">
        <v>17</v>
      </c>
      <c r="K66" s="102">
        <f>K67+K68+K69</f>
        <v>4368.5</v>
      </c>
      <c r="L66" s="102">
        <f>L67+L68+L69</f>
        <v>4368.5</v>
      </c>
      <c r="M66" s="102">
        <f t="shared" ref="M66:O66" si="8">M67+M68+M69</f>
        <v>5742.53</v>
      </c>
      <c r="N66" s="102">
        <f t="shared" si="8"/>
        <v>5742.5257099999999</v>
      </c>
      <c r="O66" s="102">
        <f t="shared" si="8"/>
        <v>0</v>
      </c>
    </row>
    <row r="67" spans="1:15" ht="33" customHeight="1" x14ac:dyDescent="0.2">
      <c r="A67" s="166"/>
      <c r="B67" s="172"/>
      <c r="C67" s="124"/>
      <c r="D67" s="52"/>
      <c r="E67" s="52"/>
      <c r="F67" s="52"/>
      <c r="G67" s="52"/>
      <c r="H67" s="108" t="s">
        <v>10</v>
      </c>
      <c r="I67" s="36" t="s">
        <v>92</v>
      </c>
      <c r="J67" s="102" t="s">
        <v>17</v>
      </c>
      <c r="K67" s="102">
        <v>0</v>
      </c>
      <c r="L67" s="102">
        <v>0</v>
      </c>
      <c r="M67" s="102">
        <v>0</v>
      </c>
      <c r="N67" s="102">
        <v>0</v>
      </c>
      <c r="O67" s="102">
        <v>0</v>
      </c>
    </row>
    <row r="68" spans="1:15" ht="41.25" customHeight="1" x14ac:dyDescent="0.2">
      <c r="A68" s="166"/>
      <c r="B68" s="172"/>
      <c r="C68" s="124"/>
      <c r="D68" s="110">
        <v>882</v>
      </c>
      <c r="E68" s="110">
        <v>405</v>
      </c>
      <c r="F68" s="110" t="s">
        <v>486</v>
      </c>
      <c r="G68" s="110">
        <v>810</v>
      </c>
      <c r="H68" s="108" t="s">
        <v>11</v>
      </c>
      <c r="I68" s="36" t="s">
        <v>92</v>
      </c>
      <c r="J68" s="102" t="s">
        <v>17</v>
      </c>
      <c r="K68" s="102">
        <v>4368.5</v>
      </c>
      <c r="L68" s="102">
        <v>4368.5</v>
      </c>
      <c r="M68" s="102">
        <v>5742.53</v>
      </c>
      <c r="N68" s="102">
        <v>5742.5257099999999</v>
      </c>
      <c r="O68" s="102">
        <v>0</v>
      </c>
    </row>
    <row r="69" spans="1:15" ht="27.75" customHeight="1" x14ac:dyDescent="0.2">
      <c r="A69" s="166"/>
      <c r="B69" s="173"/>
      <c r="C69" s="124"/>
      <c r="D69" s="52"/>
      <c r="E69" s="52"/>
      <c r="F69" s="52"/>
      <c r="G69" s="52"/>
      <c r="H69" s="108" t="s">
        <v>12</v>
      </c>
      <c r="I69" s="36" t="s">
        <v>92</v>
      </c>
      <c r="J69" s="102" t="s">
        <v>17</v>
      </c>
      <c r="K69" s="102">
        <v>0</v>
      </c>
      <c r="L69" s="102">
        <v>0</v>
      </c>
      <c r="M69" s="102">
        <v>0</v>
      </c>
      <c r="N69" s="102">
        <v>0</v>
      </c>
      <c r="O69" s="102">
        <v>0</v>
      </c>
    </row>
    <row r="70" spans="1:15" x14ac:dyDescent="0.2">
      <c r="A70" s="166" t="s">
        <v>57</v>
      </c>
      <c r="B70" s="166" t="s">
        <v>416</v>
      </c>
      <c r="C70" s="199"/>
      <c r="D70" s="52"/>
      <c r="E70" s="52"/>
      <c r="F70" s="52"/>
      <c r="G70" s="52"/>
      <c r="H70" s="36" t="s">
        <v>9</v>
      </c>
      <c r="I70" s="36" t="s">
        <v>92</v>
      </c>
      <c r="J70" s="102">
        <f>J71+J72+J73</f>
        <v>62383</v>
      </c>
      <c r="K70" s="102">
        <f>K71+K72+K73</f>
        <v>0</v>
      </c>
      <c r="L70" s="102">
        <f>L71+L72+L73</f>
        <v>0</v>
      </c>
      <c r="M70" s="102">
        <f t="shared" ref="M70:O70" si="9">M71+M72+M73</f>
        <v>0</v>
      </c>
      <c r="N70" s="102">
        <f t="shared" si="9"/>
        <v>0</v>
      </c>
      <c r="O70" s="102">
        <f t="shared" si="9"/>
        <v>0</v>
      </c>
    </row>
    <row r="71" spans="1:15" ht="25.5" x14ac:dyDescent="0.2">
      <c r="A71" s="166"/>
      <c r="B71" s="166"/>
      <c r="C71" s="200"/>
      <c r="D71" s="52"/>
      <c r="E71" s="52"/>
      <c r="F71" s="52"/>
      <c r="G71" s="52"/>
      <c r="H71" s="71" t="s">
        <v>10</v>
      </c>
      <c r="I71" s="36" t="s">
        <v>92</v>
      </c>
      <c r="J71" s="102">
        <v>40804.9</v>
      </c>
      <c r="K71" s="102">
        <v>0</v>
      </c>
      <c r="L71" s="102">
        <v>0</v>
      </c>
      <c r="M71" s="102">
        <v>0</v>
      </c>
      <c r="N71" s="102">
        <v>0</v>
      </c>
      <c r="O71" s="102">
        <v>0</v>
      </c>
    </row>
    <row r="72" spans="1:15" ht="38.25" x14ac:dyDescent="0.2">
      <c r="A72" s="166"/>
      <c r="B72" s="166"/>
      <c r="C72" s="200"/>
      <c r="D72" s="70">
        <v>882</v>
      </c>
      <c r="E72" s="70">
        <v>405</v>
      </c>
      <c r="F72" s="31" t="s">
        <v>422</v>
      </c>
      <c r="G72" s="70">
        <v>810</v>
      </c>
      <c r="H72" s="71" t="s">
        <v>11</v>
      </c>
      <c r="I72" s="36" t="s">
        <v>92</v>
      </c>
      <c r="J72" s="102">
        <v>21578.1</v>
      </c>
      <c r="K72" s="102">
        <v>0</v>
      </c>
      <c r="L72" s="102">
        <v>0</v>
      </c>
      <c r="M72" s="102">
        <v>0</v>
      </c>
      <c r="N72" s="102">
        <v>0</v>
      </c>
      <c r="O72" s="102">
        <v>0</v>
      </c>
    </row>
    <row r="73" spans="1:15" ht="25.5" x14ac:dyDescent="0.2">
      <c r="A73" s="166"/>
      <c r="B73" s="166"/>
      <c r="C73" s="201"/>
      <c r="D73" s="52"/>
      <c r="E73" s="52"/>
      <c r="F73" s="52"/>
      <c r="G73" s="52"/>
      <c r="H73" s="71" t="s">
        <v>12</v>
      </c>
      <c r="I73" s="36" t="s">
        <v>92</v>
      </c>
      <c r="J73" s="102">
        <v>0</v>
      </c>
      <c r="K73" s="102">
        <v>0</v>
      </c>
      <c r="L73" s="102">
        <v>0</v>
      </c>
      <c r="M73" s="102">
        <v>0</v>
      </c>
      <c r="N73" s="102">
        <v>0</v>
      </c>
      <c r="O73" s="102">
        <v>0</v>
      </c>
    </row>
    <row r="74" spans="1:15" ht="16.5" customHeight="1" x14ac:dyDescent="0.2">
      <c r="A74" s="154" t="s">
        <v>415</v>
      </c>
      <c r="B74" s="155"/>
      <c r="C74" s="155"/>
      <c r="D74" s="155"/>
      <c r="E74" s="155"/>
      <c r="F74" s="155"/>
      <c r="G74" s="156"/>
      <c r="H74" s="52"/>
      <c r="I74" s="36"/>
      <c r="J74" s="102">
        <v>19.52</v>
      </c>
      <c r="K74" s="102" t="s">
        <v>17</v>
      </c>
      <c r="L74" s="102" t="s">
        <v>17</v>
      </c>
      <c r="M74" s="99" t="s">
        <v>17</v>
      </c>
      <c r="N74" s="99" t="s">
        <v>17</v>
      </c>
      <c r="O74" s="99" t="s">
        <v>17</v>
      </c>
    </row>
    <row r="75" spans="1:15" x14ac:dyDescent="0.2">
      <c r="A75" s="166" t="s">
        <v>58</v>
      </c>
      <c r="B75" s="171" t="s">
        <v>417</v>
      </c>
      <c r="C75" s="199"/>
      <c r="D75" s="52"/>
      <c r="E75" s="52"/>
      <c r="F75" s="52"/>
      <c r="G75" s="52"/>
      <c r="H75" s="36" t="s">
        <v>9</v>
      </c>
      <c r="I75" s="36" t="s">
        <v>92</v>
      </c>
      <c r="J75" s="102">
        <f>J76+J77+J78</f>
        <v>40845.800000000003</v>
      </c>
      <c r="K75" s="102">
        <f>K76+K77+K78</f>
        <v>0</v>
      </c>
      <c r="L75" s="102">
        <f>L76+L77+L78</f>
        <v>0</v>
      </c>
      <c r="M75" s="102">
        <f t="shared" ref="M75:O75" si="10">M76+M77+M78</f>
        <v>0</v>
      </c>
      <c r="N75" s="102">
        <f t="shared" si="10"/>
        <v>0</v>
      </c>
      <c r="O75" s="102">
        <f t="shared" si="10"/>
        <v>0</v>
      </c>
    </row>
    <row r="76" spans="1:15" ht="25.5" x14ac:dyDescent="0.2">
      <c r="A76" s="166"/>
      <c r="B76" s="172"/>
      <c r="C76" s="200"/>
      <c r="D76" s="52"/>
      <c r="E76" s="52"/>
      <c r="F76" s="52"/>
      <c r="G76" s="52"/>
      <c r="H76" s="71" t="s">
        <v>10</v>
      </c>
      <c r="I76" s="36" t="s">
        <v>92</v>
      </c>
      <c r="J76" s="102">
        <v>40804.9</v>
      </c>
      <c r="K76" s="102">
        <v>0</v>
      </c>
      <c r="L76" s="102">
        <v>0</v>
      </c>
      <c r="M76" s="102">
        <v>0</v>
      </c>
      <c r="N76" s="102">
        <v>0</v>
      </c>
      <c r="O76" s="102">
        <v>0</v>
      </c>
    </row>
    <row r="77" spans="1:15" ht="38.25" x14ac:dyDescent="0.2">
      <c r="A77" s="166"/>
      <c r="B77" s="172"/>
      <c r="C77" s="200"/>
      <c r="D77" s="70">
        <v>882</v>
      </c>
      <c r="E77" s="70">
        <v>405</v>
      </c>
      <c r="F77" s="31" t="s">
        <v>422</v>
      </c>
      <c r="G77" s="70">
        <v>810</v>
      </c>
      <c r="H77" s="71" t="s">
        <v>11</v>
      </c>
      <c r="I77" s="36" t="s">
        <v>92</v>
      </c>
      <c r="J77" s="102">
        <v>40.9</v>
      </c>
      <c r="K77" s="102">
        <v>0</v>
      </c>
      <c r="L77" s="102">
        <v>0</v>
      </c>
      <c r="M77" s="102">
        <v>0</v>
      </c>
      <c r="N77" s="102">
        <v>0</v>
      </c>
      <c r="O77" s="102">
        <v>0</v>
      </c>
    </row>
    <row r="78" spans="1:15" ht="25.5" x14ac:dyDescent="0.2">
      <c r="A78" s="166"/>
      <c r="B78" s="173"/>
      <c r="C78" s="201"/>
      <c r="D78" s="52"/>
      <c r="E78" s="52"/>
      <c r="F78" s="52"/>
      <c r="G78" s="52"/>
      <c r="H78" s="71" t="s">
        <v>12</v>
      </c>
      <c r="I78" s="36" t="s">
        <v>92</v>
      </c>
      <c r="J78" s="102">
        <v>0</v>
      </c>
      <c r="K78" s="102">
        <v>0</v>
      </c>
      <c r="L78" s="102">
        <v>0</v>
      </c>
      <c r="M78" s="102">
        <v>0</v>
      </c>
      <c r="N78" s="102">
        <v>0</v>
      </c>
      <c r="O78" s="102">
        <v>0</v>
      </c>
    </row>
    <row r="79" spans="1:15" x14ac:dyDescent="0.2">
      <c r="A79" s="166" t="s">
        <v>80</v>
      </c>
      <c r="B79" s="171" t="s">
        <v>418</v>
      </c>
      <c r="C79" s="199"/>
      <c r="D79" s="52"/>
      <c r="E79" s="52"/>
      <c r="F79" s="52"/>
      <c r="G79" s="52"/>
      <c r="H79" s="36" t="s">
        <v>9</v>
      </c>
      <c r="I79" s="36" t="s">
        <v>92</v>
      </c>
      <c r="J79" s="102">
        <f>J80+J81+J82</f>
        <v>21537.200000000001</v>
      </c>
      <c r="K79" s="102">
        <f>K80+K81+K82</f>
        <v>0</v>
      </c>
      <c r="L79" s="102">
        <f>L80+L81+L82</f>
        <v>0</v>
      </c>
      <c r="M79" s="102">
        <f t="shared" ref="M79:O79" si="11">M80+M81+M82</f>
        <v>0</v>
      </c>
      <c r="N79" s="102">
        <f t="shared" si="11"/>
        <v>0</v>
      </c>
      <c r="O79" s="102">
        <f t="shared" si="11"/>
        <v>0</v>
      </c>
    </row>
    <row r="80" spans="1:15" ht="25.5" x14ac:dyDescent="0.2">
      <c r="A80" s="166"/>
      <c r="B80" s="172"/>
      <c r="C80" s="200"/>
      <c r="D80" s="52"/>
      <c r="E80" s="52"/>
      <c r="F80" s="52"/>
      <c r="G80" s="52"/>
      <c r="H80" s="71" t="s">
        <v>10</v>
      </c>
      <c r="I80" s="36" t="s">
        <v>92</v>
      </c>
      <c r="J80" s="102">
        <v>0</v>
      </c>
      <c r="K80" s="102">
        <v>0</v>
      </c>
      <c r="L80" s="102">
        <v>0</v>
      </c>
      <c r="M80" s="102">
        <v>0</v>
      </c>
      <c r="N80" s="102">
        <v>0</v>
      </c>
      <c r="O80" s="102">
        <v>0</v>
      </c>
    </row>
    <row r="81" spans="1:15" ht="38.25" x14ac:dyDescent="0.2">
      <c r="A81" s="166"/>
      <c r="B81" s="172"/>
      <c r="C81" s="200"/>
      <c r="D81" s="70">
        <v>882</v>
      </c>
      <c r="E81" s="70">
        <v>405</v>
      </c>
      <c r="F81" s="31" t="s">
        <v>421</v>
      </c>
      <c r="G81" s="70">
        <v>810</v>
      </c>
      <c r="H81" s="71" t="s">
        <v>11</v>
      </c>
      <c r="I81" s="36" t="s">
        <v>92</v>
      </c>
      <c r="J81" s="102">
        <v>21537.200000000001</v>
      </c>
      <c r="K81" s="102">
        <v>0</v>
      </c>
      <c r="L81" s="102">
        <v>0</v>
      </c>
      <c r="M81" s="102">
        <v>0</v>
      </c>
      <c r="N81" s="102">
        <v>0</v>
      </c>
      <c r="O81" s="102">
        <v>0</v>
      </c>
    </row>
    <row r="82" spans="1:15" ht="25.5" x14ac:dyDescent="0.2">
      <c r="A82" s="166"/>
      <c r="B82" s="173"/>
      <c r="C82" s="201"/>
      <c r="D82" s="52"/>
      <c r="E82" s="52"/>
      <c r="F82" s="52"/>
      <c r="G82" s="52"/>
      <c r="H82" s="71" t="s">
        <v>12</v>
      </c>
      <c r="I82" s="36" t="s">
        <v>92</v>
      </c>
      <c r="J82" s="102">
        <v>0</v>
      </c>
      <c r="K82" s="102">
        <v>0</v>
      </c>
      <c r="L82" s="102">
        <v>0</v>
      </c>
      <c r="M82" s="102">
        <v>0</v>
      </c>
      <c r="N82" s="102">
        <v>0</v>
      </c>
      <c r="O82" s="102">
        <v>0</v>
      </c>
    </row>
    <row r="83" spans="1:15" x14ac:dyDescent="0.2">
      <c r="A83" s="166" t="s">
        <v>60</v>
      </c>
      <c r="B83" s="171" t="s">
        <v>419</v>
      </c>
      <c r="C83" s="199"/>
      <c r="D83" s="52"/>
      <c r="E83" s="52"/>
      <c r="F83" s="52"/>
      <c r="G83" s="52"/>
      <c r="H83" s="36" t="s">
        <v>9</v>
      </c>
      <c r="I83" s="36" t="s">
        <v>92</v>
      </c>
      <c r="J83" s="102">
        <f>J84+J85+J86</f>
        <v>28961.800000000003</v>
      </c>
      <c r="K83" s="102">
        <f>K84+K85+K86</f>
        <v>0</v>
      </c>
      <c r="L83" s="102">
        <f t="shared" ref="L83:O83" si="12">L84+L85+L86</f>
        <v>0</v>
      </c>
      <c r="M83" s="102">
        <f t="shared" si="12"/>
        <v>49381.09</v>
      </c>
      <c r="N83" s="102">
        <f t="shared" si="12"/>
        <v>49381.09</v>
      </c>
      <c r="O83" s="102">
        <f t="shared" si="12"/>
        <v>0</v>
      </c>
    </row>
    <row r="84" spans="1:15" ht="25.5" x14ac:dyDescent="0.2">
      <c r="A84" s="166"/>
      <c r="B84" s="172"/>
      <c r="C84" s="200"/>
      <c r="D84" s="52"/>
      <c r="E84" s="52"/>
      <c r="F84" s="52"/>
      <c r="G84" s="52"/>
      <c r="H84" s="71" t="s">
        <v>10</v>
      </c>
      <c r="I84" s="36" t="s">
        <v>92</v>
      </c>
      <c r="J84" s="102">
        <v>28932.9</v>
      </c>
      <c r="K84" s="102">
        <v>0</v>
      </c>
      <c r="L84" s="102">
        <v>0</v>
      </c>
      <c r="M84" s="102">
        <v>49331.7</v>
      </c>
      <c r="N84" s="102">
        <f>N89</f>
        <v>49331.7</v>
      </c>
      <c r="O84" s="102">
        <v>0</v>
      </c>
    </row>
    <row r="85" spans="1:15" ht="38.25" x14ac:dyDescent="0.2">
      <c r="A85" s="166"/>
      <c r="B85" s="172"/>
      <c r="C85" s="200"/>
      <c r="D85" s="70">
        <v>882</v>
      </c>
      <c r="E85" s="70">
        <v>405</v>
      </c>
      <c r="F85" s="31" t="s">
        <v>420</v>
      </c>
      <c r="G85" s="70">
        <v>810</v>
      </c>
      <c r="H85" s="71" t="s">
        <v>11</v>
      </c>
      <c r="I85" s="36" t="s">
        <v>92</v>
      </c>
      <c r="J85" s="102">
        <v>28.9</v>
      </c>
      <c r="K85" s="102">
        <v>0</v>
      </c>
      <c r="L85" s="102">
        <v>0</v>
      </c>
      <c r="M85" s="102">
        <v>49.39</v>
      </c>
      <c r="N85" s="102">
        <f>N90</f>
        <v>49.39</v>
      </c>
      <c r="O85" s="102">
        <v>0</v>
      </c>
    </row>
    <row r="86" spans="1:15" ht="25.5" x14ac:dyDescent="0.2">
      <c r="A86" s="166"/>
      <c r="B86" s="173"/>
      <c r="C86" s="201"/>
      <c r="D86" s="52"/>
      <c r="E86" s="52"/>
      <c r="F86" s="52"/>
      <c r="G86" s="52"/>
      <c r="H86" s="71" t="s">
        <v>12</v>
      </c>
      <c r="I86" s="36" t="s">
        <v>92</v>
      </c>
      <c r="J86" s="102">
        <v>0</v>
      </c>
      <c r="K86" s="102">
        <v>0</v>
      </c>
      <c r="L86" s="102">
        <v>0</v>
      </c>
      <c r="M86" s="102">
        <v>0</v>
      </c>
      <c r="N86" s="102">
        <v>0</v>
      </c>
      <c r="O86" s="102">
        <v>0</v>
      </c>
    </row>
    <row r="87" spans="1:15" x14ac:dyDescent="0.2">
      <c r="A87" s="154" t="s">
        <v>428</v>
      </c>
      <c r="B87" s="155"/>
      <c r="C87" s="155"/>
      <c r="D87" s="155"/>
      <c r="E87" s="155"/>
      <c r="F87" s="155"/>
      <c r="G87" s="156"/>
      <c r="H87" s="71"/>
      <c r="I87" s="36"/>
      <c r="J87" s="102">
        <v>14.5</v>
      </c>
      <c r="K87" s="102" t="s">
        <v>17</v>
      </c>
      <c r="L87" s="102" t="s">
        <v>17</v>
      </c>
      <c r="M87" s="102">
        <v>18.04</v>
      </c>
      <c r="N87" s="102">
        <v>20.63</v>
      </c>
      <c r="O87" s="99" t="s">
        <v>17</v>
      </c>
    </row>
    <row r="88" spans="1:15" x14ac:dyDescent="0.2">
      <c r="A88" s="166" t="s">
        <v>61</v>
      </c>
      <c r="B88" s="171" t="s">
        <v>423</v>
      </c>
      <c r="C88" s="199"/>
      <c r="D88" s="52"/>
      <c r="E88" s="52"/>
      <c r="F88" s="52"/>
      <c r="G88" s="52"/>
      <c r="H88" s="36" t="s">
        <v>9</v>
      </c>
      <c r="I88" s="36" t="s">
        <v>92</v>
      </c>
      <c r="J88" s="102">
        <f>J89+J90+J91</f>
        <v>28961.800000000003</v>
      </c>
      <c r="K88" s="102">
        <f t="shared" ref="K88:O88" si="13">K89+K90+K91</f>
        <v>0</v>
      </c>
      <c r="L88" s="102">
        <f t="shared" si="13"/>
        <v>0</v>
      </c>
      <c r="M88" s="102">
        <f t="shared" si="13"/>
        <v>49381.09</v>
      </c>
      <c r="N88" s="102">
        <f t="shared" si="13"/>
        <v>49381.09</v>
      </c>
      <c r="O88" s="102">
        <f t="shared" si="13"/>
        <v>0</v>
      </c>
    </row>
    <row r="89" spans="1:15" ht="25.5" x14ac:dyDescent="0.2">
      <c r="A89" s="166"/>
      <c r="B89" s="172"/>
      <c r="C89" s="200"/>
      <c r="D89" s="52"/>
      <c r="E89" s="52"/>
      <c r="F89" s="52"/>
      <c r="G89" s="52"/>
      <c r="H89" s="71" t="s">
        <v>10</v>
      </c>
      <c r="I89" s="36" t="s">
        <v>92</v>
      </c>
      <c r="J89" s="102">
        <v>28932.9</v>
      </c>
      <c r="K89" s="102">
        <v>0</v>
      </c>
      <c r="L89" s="102">
        <v>0</v>
      </c>
      <c r="M89" s="102">
        <v>49331.7</v>
      </c>
      <c r="N89" s="102">
        <v>49331.7</v>
      </c>
      <c r="O89" s="102">
        <v>0</v>
      </c>
    </row>
    <row r="90" spans="1:15" ht="38.25" x14ac:dyDescent="0.2">
      <c r="A90" s="166"/>
      <c r="B90" s="172"/>
      <c r="C90" s="200"/>
      <c r="D90" s="70">
        <v>882</v>
      </c>
      <c r="E90" s="70">
        <v>405</v>
      </c>
      <c r="F90" s="31" t="s">
        <v>420</v>
      </c>
      <c r="G90" s="70">
        <v>810</v>
      </c>
      <c r="H90" s="71" t="s">
        <v>11</v>
      </c>
      <c r="I90" s="36" t="s">
        <v>92</v>
      </c>
      <c r="J90" s="102">
        <v>28.9</v>
      </c>
      <c r="K90" s="102">
        <v>0</v>
      </c>
      <c r="L90" s="102">
        <v>0</v>
      </c>
      <c r="M90" s="102">
        <v>49.39</v>
      </c>
      <c r="N90" s="102">
        <v>49.39</v>
      </c>
      <c r="O90" s="102">
        <v>0</v>
      </c>
    </row>
    <row r="91" spans="1:15" ht="25.5" x14ac:dyDescent="0.2">
      <c r="A91" s="166"/>
      <c r="B91" s="173"/>
      <c r="C91" s="201"/>
      <c r="D91" s="52"/>
      <c r="E91" s="52"/>
      <c r="F91" s="52"/>
      <c r="G91" s="52"/>
      <c r="H91" s="71" t="s">
        <v>12</v>
      </c>
      <c r="I91" s="36" t="s">
        <v>92</v>
      </c>
      <c r="J91" s="102">
        <v>0</v>
      </c>
      <c r="K91" s="102">
        <v>0</v>
      </c>
      <c r="L91" s="102">
        <v>0</v>
      </c>
      <c r="M91" s="102">
        <v>0</v>
      </c>
      <c r="N91" s="102">
        <v>0</v>
      </c>
      <c r="O91" s="102">
        <v>0</v>
      </c>
    </row>
    <row r="92" spans="1:15" x14ac:dyDescent="0.2">
      <c r="A92" s="166" t="s">
        <v>359</v>
      </c>
      <c r="B92" s="171" t="s">
        <v>424</v>
      </c>
      <c r="C92" s="199"/>
      <c r="D92" s="52"/>
      <c r="E92" s="52"/>
      <c r="F92" s="52"/>
      <c r="G92" s="52"/>
      <c r="H92" s="36" t="s">
        <v>9</v>
      </c>
      <c r="I92" s="36" t="s">
        <v>92</v>
      </c>
      <c r="J92" s="102">
        <f>J93+J94+J95</f>
        <v>766.8</v>
      </c>
      <c r="K92" s="102">
        <f>K93+K94+K95</f>
        <v>0</v>
      </c>
      <c r="L92" s="102">
        <f t="shared" ref="L92:O92" si="14">L93+L94+L95</f>
        <v>0</v>
      </c>
      <c r="M92" s="102">
        <f t="shared" si="14"/>
        <v>0</v>
      </c>
      <c r="N92" s="102">
        <f t="shared" si="14"/>
        <v>0</v>
      </c>
      <c r="O92" s="102">
        <f t="shared" si="14"/>
        <v>0</v>
      </c>
    </row>
    <row r="93" spans="1:15" ht="25.5" x14ac:dyDescent="0.2">
      <c r="A93" s="166"/>
      <c r="B93" s="172"/>
      <c r="C93" s="200"/>
      <c r="D93" s="52"/>
      <c r="E93" s="52"/>
      <c r="F93" s="52"/>
      <c r="G93" s="52"/>
      <c r="H93" s="71" t="s">
        <v>10</v>
      </c>
      <c r="I93" s="36" t="s">
        <v>92</v>
      </c>
      <c r="J93" s="102">
        <v>0</v>
      </c>
      <c r="K93" s="102">
        <v>0</v>
      </c>
      <c r="L93" s="102">
        <v>0</v>
      </c>
      <c r="M93" s="102">
        <v>0</v>
      </c>
      <c r="N93" s="102">
        <v>0</v>
      </c>
      <c r="O93" s="102">
        <v>0</v>
      </c>
    </row>
    <row r="94" spans="1:15" ht="38.25" x14ac:dyDescent="0.2">
      <c r="A94" s="166"/>
      <c r="B94" s="172"/>
      <c r="C94" s="200"/>
      <c r="D94" s="70">
        <v>870</v>
      </c>
      <c r="E94" s="70">
        <v>405</v>
      </c>
      <c r="F94" s="31" t="s">
        <v>427</v>
      </c>
      <c r="G94" s="70">
        <v>622</v>
      </c>
      <c r="H94" s="71" t="s">
        <v>11</v>
      </c>
      <c r="I94" s="36" t="s">
        <v>92</v>
      </c>
      <c r="J94" s="102">
        <v>766.8</v>
      </c>
      <c r="K94" s="102">
        <v>0</v>
      </c>
      <c r="L94" s="102">
        <v>0</v>
      </c>
      <c r="M94" s="102">
        <v>0</v>
      </c>
      <c r="N94" s="102">
        <v>0</v>
      </c>
      <c r="O94" s="102">
        <v>0</v>
      </c>
    </row>
    <row r="95" spans="1:15" ht="25.5" x14ac:dyDescent="0.2">
      <c r="A95" s="166"/>
      <c r="B95" s="173"/>
      <c r="C95" s="201"/>
      <c r="D95" s="52"/>
      <c r="E95" s="52"/>
      <c r="F95" s="52"/>
      <c r="G95" s="52"/>
      <c r="H95" s="71" t="s">
        <v>12</v>
      </c>
      <c r="I95" s="36" t="s">
        <v>92</v>
      </c>
      <c r="J95" s="102">
        <v>0</v>
      </c>
      <c r="K95" s="102">
        <v>0</v>
      </c>
      <c r="L95" s="102">
        <v>0</v>
      </c>
      <c r="M95" s="102">
        <v>0</v>
      </c>
      <c r="N95" s="102">
        <v>0</v>
      </c>
      <c r="O95" s="102">
        <v>0</v>
      </c>
    </row>
    <row r="96" spans="1:15" ht="18" customHeight="1" x14ac:dyDescent="0.2">
      <c r="A96" s="154" t="s">
        <v>425</v>
      </c>
      <c r="B96" s="155"/>
      <c r="C96" s="155"/>
      <c r="D96" s="155"/>
      <c r="E96" s="155"/>
      <c r="F96" s="155"/>
      <c r="G96" s="156"/>
      <c r="H96" s="52"/>
      <c r="I96" s="36"/>
      <c r="J96" s="104">
        <v>1</v>
      </c>
      <c r="K96" s="102" t="s">
        <v>17</v>
      </c>
      <c r="L96" s="102" t="s">
        <v>17</v>
      </c>
      <c r="M96" s="104" t="s">
        <v>17</v>
      </c>
      <c r="N96" s="104" t="s">
        <v>17</v>
      </c>
      <c r="O96" s="104" t="s">
        <v>17</v>
      </c>
    </row>
    <row r="97" spans="1:15" x14ac:dyDescent="0.2">
      <c r="A97" s="166" t="s">
        <v>361</v>
      </c>
      <c r="B97" s="171" t="s">
        <v>426</v>
      </c>
      <c r="C97" s="199"/>
      <c r="D97" s="52"/>
      <c r="E97" s="52"/>
      <c r="F97" s="52"/>
      <c r="G97" s="52"/>
      <c r="H97" s="36" t="s">
        <v>9</v>
      </c>
      <c r="I97" s="36" t="s">
        <v>92</v>
      </c>
      <c r="J97" s="102">
        <f>J98+J99+J100</f>
        <v>766.8</v>
      </c>
      <c r="K97" s="102">
        <f t="shared" ref="K97:O97" si="15">K98+K99+K100</f>
        <v>0</v>
      </c>
      <c r="L97" s="102">
        <f t="shared" si="15"/>
        <v>0</v>
      </c>
      <c r="M97" s="102">
        <f t="shared" si="15"/>
        <v>0</v>
      </c>
      <c r="N97" s="102">
        <f t="shared" si="15"/>
        <v>0</v>
      </c>
      <c r="O97" s="102">
        <f t="shared" si="15"/>
        <v>0</v>
      </c>
    </row>
    <row r="98" spans="1:15" ht="25.5" x14ac:dyDescent="0.2">
      <c r="A98" s="166"/>
      <c r="B98" s="172"/>
      <c r="C98" s="200"/>
      <c r="D98" s="52"/>
      <c r="E98" s="52"/>
      <c r="F98" s="52"/>
      <c r="G98" s="52"/>
      <c r="H98" s="71" t="s">
        <v>10</v>
      </c>
      <c r="I98" s="36" t="s">
        <v>92</v>
      </c>
      <c r="J98" s="102">
        <v>0</v>
      </c>
      <c r="K98" s="102">
        <v>0</v>
      </c>
      <c r="L98" s="102">
        <v>0</v>
      </c>
      <c r="M98" s="102">
        <v>0</v>
      </c>
      <c r="N98" s="102">
        <v>0</v>
      </c>
      <c r="O98" s="102">
        <v>0</v>
      </c>
    </row>
    <row r="99" spans="1:15" ht="38.25" x14ac:dyDescent="0.2">
      <c r="A99" s="166"/>
      <c r="B99" s="172"/>
      <c r="C99" s="200"/>
      <c r="D99" s="70">
        <v>870</v>
      </c>
      <c r="E99" s="70">
        <v>405</v>
      </c>
      <c r="F99" s="31" t="s">
        <v>427</v>
      </c>
      <c r="G99" s="70">
        <v>622</v>
      </c>
      <c r="H99" s="71" t="s">
        <v>11</v>
      </c>
      <c r="I99" s="36" t="s">
        <v>92</v>
      </c>
      <c r="J99" s="102">
        <v>766.8</v>
      </c>
      <c r="K99" s="102">
        <v>0</v>
      </c>
      <c r="L99" s="102">
        <v>0</v>
      </c>
      <c r="M99" s="102">
        <v>0</v>
      </c>
      <c r="N99" s="102">
        <v>0</v>
      </c>
      <c r="O99" s="102">
        <v>0</v>
      </c>
    </row>
    <row r="100" spans="1:15" ht="25.5" x14ac:dyDescent="0.2">
      <c r="A100" s="166"/>
      <c r="B100" s="173"/>
      <c r="C100" s="201"/>
      <c r="D100" s="52"/>
      <c r="E100" s="52"/>
      <c r="F100" s="52"/>
      <c r="G100" s="52"/>
      <c r="H100" s="71" t="s">
        <v>12</v>
      </c>
      <c r="I100" s="36" t="s">
        <v>92</v>
      </c>
      <c r="J100" s="102">
        <v>0</v>
      </c>
      <c r="K100" s="102">
        <v>0</v>
      </c>
      <c r="L100" s="102">
        <v>0</v>
      </c>
      <c r="M100" s="102">
        <v>0</v>
      </c>
      <c r="N100" s="102">
        <v>0</v>
      </c>
      <c r="O100" s="102">
        <v>0</v>
      </c>
    </row>
    <row r="101" spans="1:15" x14ac:dyDescent="0.2">
      <c r="A101" s="166" t="s">
        <v>304</v>
      </c>
      <c r="B101" s="205" t="s">
        <v>492</v>
      </c>
      <c r="C101" s="52"/>
      <c r="D101" s="52"/>
      <c r="E101" s="52"/>
      <c r="F101" s="52"/>
      <c r="G101" s="52"/>
      <c r="H101" s="36" t="s">
        <v>9</v>
      </c>
      <c r="I101" s="36" t="s">
        <v>92</v>
      </c>
      <c r="J101" s="102" t="s">
        <v>17</v>
      </c>
      <c r="K101" s="102">
        <f>K102+K103+K104</f>
        <v>0</v>
      </c>
      <c r="L101" s="102">
        <f t="shared" ref="L101" si="16">L102+L103+L104</f>
        <v>0</v>
      </c>
      <c r="M101" s="102">
        <f t="shared" ref="M101" si="17">M102+M103+M104</f>
        <v>0</v>
      </c>
      <c r="N101" s="102">
        <f t="shared" ref="N101" si="18">N102+N103+N104</f>
        <v>0</v>
      </c>
      <c r="O101" s="102">
        <f t="shared" ref="O101" si="19">O102+O103+O104</f>
        <v>35000</v>
      </c>
    </row>
    <row r="102" spans="1:15" ht="25.5" x14ac:dyDescent="0.2">
      <c r="A102" s="166"/>
      <c r="B102" s="206"/>
      <c r="C102" s="52"/>
      <c r="D102" s="52"/>
      <c r="E102" s="52"/>
      <c r="F102" s="52"/>
      <c r="G102" s="52"/>
      <c r="H102" s="108" t="s">
        <v>10</v>
      </c>
      <c r="I102" s="36" t="s">
        <v>92</v>
      </c>
      <c r="J102" s="102" t="s">
        <v>17</v>
      </c>
      <c r="K102" s="102">
        <v>0</v>
      </c>
      <c r="L102" s="102">
        <v>0</v>
      </c>
      <c r="M102" s="102">
        <v>0</v>
      </c>
      <c r="N102" s="102">
        <v>0</v>
      </c>
      <c r="O102" s="102">
        <v>0</v>
      </c>
    </row>
    <row r="103" spans="1:15" ht="38.25" x14ac:dyDescent="0.2">
      <c r="A103" s="166"/>
      <c r="B103" s="206"/>
      <c r="C103" s="52"/>
      <c r="D103" s="52"/>
      <c r="E103" s="52"/>
      <c r="F103" s="52"/>
      <c r="G103" s="52"/>
      <c r="H103" s="108" t="s">
        <v>11</v>
      </c>
      <c r="I103" s="36" t="s">
        <v>92</v>
      </c>
      <c r="J103" s="102" t="s">
        <v>17</v>
      </c>
      <c r="K103" s="102">
        <v>0</v>
      </c>
      <c r="L103" s="102">
        <v>0</v>
      </c>
      <c r="M103" s="102">
        <v>0</v>
      </c>
      <c r="N103" s="102">
        <v>0</v>
      </c>
      <c r="O103" s="102">
        <v>10000</v>
      </c>
    </row>
    <row r="104" spans="1:15" ht="25.5" x14ac:dyDescent="0.2">
      <c r="A104" s="166"/>
      <c r="B104" s="207"/>
      <c r="C104" s="52"/>
      <c r="D104" s="52"/>
      <c r="E104" s="52"/>
      <c r="F104" s="52"/>
      <c r="G104" s="52"/>
      <c r="H104" s="108" t="s">
        <v>12</v>
      </c>
      <c r="I104" s="36" t="s">
        <v>92</v>
      </c>
      <c r="J104" s="102" t="s">
        <v>17</v>
      </c>
      <c r="K104" s="102">
        <v>0</v>
      </c>
      <c r="L104" s="102">
        <v>0</v>
      </c>
      <c r="M104" s="102">
        <v>0</v>
      </c>
      <c r="N104" s="102">
        <v>0</v>
      </c>
      <c r="O104" s="102">
        <v>25000</v>
      </c>
    </row>
    <row r="105" spans="1:15" ht="28.5" customHeight="1" x14ac:dyDescent="0.2">
      <c r="A105" s="154" t="s">
        <v>493</v>
      </c>
      <c r="B105" s="155"/>
      <c r="C105" s="155"/>
      <c r="D105" s="155"/>
      <c r="E105" s="155"/>
      <c r="F105" s="155"/>
      <c r="G105" s="156"/>
      <c r="H105" s="108"/>
      <c r="I105" s="36"/>
      <c r="J105" s="99" t="s">
        <v>17</v>
      </c>
      <c r="K105" s="3">
        <v>0</v>
      </c>
      <c r="L105" s="3">
        <v>0</v>
      </c>
      <c r="M105" s="3">
        <v>0</v>
      </c>
      <c r="N105" s="3">
        <v>0</v>
      </c>
      <c r="O105" s="3">
        <v>2</v>
      </c>
    </row>
    <row r="106" spans="1:15" ht="20.25" customHeight="1" x14ac:dyDescent="0.2">
      <c r="A106" s="166" t="s">
        <v>305</v>
      </c>
      <c r="B106" s="205" t="s">
        <v>494</v>
      </c>
      <c r="C106" s="52"/>
      <c r="D106" s="52"/>
      <c r="E106" s="52"/>
      <c r="F106" s="52"/>
      <c r="G106" s="52"/>
      <c r="H106" s="36" t="s">
        <v>9</v>
      </c>
      <c r="I106" s="36" t="s">
        <v>92</v>
      </c>
      <c r="J106" s="102" t="s">
        <v>17</v>
      </c>
      <c r="K106" s="102">
        <f>K107+K108+K109</f>
        <v>0</v>
      </c>
      <c r="L106" s="102">
        <f>L107+L108+L109</f>
        <v>0</v>
      </c>
      <c r="M106" s="102">
        <f t="shared" ref="M106:O106" si="20">M107+M108+M109</f>
        <v>0</v>
      </c>
      <c r="N106" s="102">
        <f t="shared" si="20"/>
        <v>0</v>
      </c>
      <c r="O106" s="102">
        <f t="shared" si="20"/>
        <v>35000</v>
      </c>
    </row>
    <row r="107" spans="1:15" ht="40.5" customHeight="1" x14ac:dyDescent="0.2">
      <c r="A107" s="166"/>
      <c r="B107" s="206"/>
      <c r="C107" s="52"/>
      <c r="D107" s="52"/>
      <c r="E107" s="52"/>
      <c r="F107" s="52"/>
      <c r="G107" s="52"/>
      <c r="H107" s="108" t="s">
        <v>10</v>
      </c>
      <c r="I107" s="36" t="s">
        <v>92</v>
      </c>
      <c r="J107" s="102" t="s">
        <v>17</v>
      </c>
      <c r="K107" s="102">
        <v>0</v>
      </c>
      <c r="L107" s="102">
        <v>0</v>
      </c>
      <c r="M107" s="102">
        <v>0</v>
      </c>
      <c r="N107" s="102">
        <v>0</v>
      </c>
      <c r="O107" s="102">
        <v>0</v>
      </c>
    </row>
    <row r="108" spans="1:15" ht="38.25" x14ac:dyDescent="0.2">
      <c r="A108" s="166"/>
      <c r="B108" s="206"/>
      <c r="C108" s="52"/>
      <c r="D108" s="52"/>
      <c r="E108" s="52"/>
      <c r="F108" s="52"/>
      <c r="G108" s="52"/>
      <c r="H108" s="108" t="s">
        <v>11</v>
      </c>
      <c r="I108" s="36" t="s">
        <v>92</v>
      </c>
      <c r="J108" s="102" t="s">
        <v>17</v>
      </c>
      <c r="K108" s="102">
        <v>0</v>
      </c>
      <c r="L108" s="102">
        <v>0</v>
      </c>
      <c r="M108" s="102">
        <v>0</v>
      </c>
      <c r="N108" s="102">
        <v>0</v>
      </c>
      <c r="O108" s="102">
        <v>10000</v>
      </c>
    </row>
    <row r="109" spans="1:15" ht="46.5" customHeight="1" x14ac:dyDescent="0.2">
      <c r="A109" s="166"/>
      <c r="B109" s="207"/>
      <c r="C109" s="52"/>
      <c r="D109" s="52"/>
      <c r="E109" s="52"/>
      <c r="F109" s="52"/>
      <c r="G109" s="52"/>
      <c r="H109" s="108" t="s">
        <v>12</v>
      </c>
      <c r="I109" s="36" t="s">
        <v>92</v>
      </c>
      <c r="J109" s="102" t="s">
        <v>17</v>
      </c>
      <c r="K109" s="102">
        <v>0</v>
      </c>
      <c r="L109" s="102">
        <v>0</v>
      </c>
      <c r="M109" s="102">
        <v>0</v>
      </c>
      <c r="N109" s="102">
        <v>0</v>
      </c>
      <c r="O109" s="102">
        <v>25000</v>
      </c>
    </row>
    <row r="110" spans="1:15" ht="12.75" customHeight="1" x14ac:dyDescent="0.2">
      <c r="A110" s="166" t="s">
        <v>306</v>
      </c>
      <c r="B110" s="166" t="s">
        <v>495</v>
      </c>
      <c r="C110" s="52"/>
      <c r="D110" s="52"/>
      <c r="E110" s="52"/>
      <c r="F110" s="52"/>
      <c r="G110" s="52"/>
      <c r="H110" s="36" t="s">
        <v>9</v>
      </c>
      <c r="I110" s="36" t="s">
        <v>92</v>
      </c>
      <c r="J110" s="102" t="s">
        <v>17</v>
      </c>
      <c r="K110" s="102">
        <f>K111+K112+K113</f>
        <v>0</v>
      </c>
      <c r="L110" s="102">
        <f t="shared" ref="L110:O110" si="21">L111+L112+L113</f>
        <v>0</v>
      </c>
      <c r="M110" s="102">
        <f t="shared" si="21"/>
        <v>0</v>
      </c>
      <c r="N110" s="102">
        <f t="shared" si="21"/>
        <v>0</v>
      </c>
      <c r="O110" s="102">
        <f t="shared" si="21"/>
        <v>0</v>
      </c>
    </row>
    <row r="111" spans="1:15" ht="25.5" x14ac:dyDescent="0.2">
      <c r="A111" s="166"/>
      <c r="B111" s="166"/>
      <c r="C111" s="52"/>
      <c r="D111" s="52"/>
      <c r="E111" s="52"/>
      <c r="F111" s="52"/>
      <c r="G111" s="52"/>
      <c r="H111" s="108" t="s">
        <v>10</v>
      </c>
      <c r="I111" s="36" t="s">
        <v>92</v>
      </c>
      <c r="J111" s="102" t="s">
        <v>17</v>
      </c>
      <c r="K111" s="102">
        <v>0</v>
      </c>
      <c r="L111" s="102">
        <v>0</v>
      </c>
      <c r="M111" s="102">
        <v>0</v>
      </c>
      <c r="N111" s="102">
        <v>0</v>
      </c>
      <c r="O111" s="102">
        <v>0</v>
      </c>
    </row>
    <row r="112" spans="1:15" ht="38.25" x14ac:dyDescent="0.2">
      <c r="A112" s="166"/>
      <c r="B112" s="166"/>
      <c r="C112" s="52"/>
      <c r="D112" s="52"/>
      <c r="E112" s="52"/>
      <c r="F112" s="52"/>
      <c r="G112" s="52"/>
      <c r="H112" s="108" t="s">
        <v>11</v>
      </c>
      <c r="I112" s="36" t="s">
        <v>92</v>
      </c>
      <c r="J112" s="102" t="s">
        <v>17</v>
      </c>
      <c r="K112" s="102">
        <v>0</v>
      </c>
      <c r="L112" s="102">
        <v>0</v>
      </c>
      <c r="M112" s="102">
        <v>0</v>
      </c>
      <c r="N112" s="102">
        <v>0</v>
      </c>
      <c r="O112" s="102">
        <v>0</v>
      </c>
    </row>
    <row r="113" spans="1:15" ht="25.5" x14ac:dyDescent="0.2">
      <c r="A113" s="166"/>
      <c r="B113" s="166"/>
      <c r="C113" s="52"/>
      <c r="D113" s="52"/>
      <c r="E113" s="52"/>
      <c r="F113" s="52"/>
      <c r="G113" s="52"/>
      <c r="H113" s="108" t="s">
        <v>12</v>
      </c>
      <c r="I113" s="36" t="s">
        <v>92</v>
      </c>
      <c r="J113" s="102" t="s">
        <v>17</v>
      </c>
      <c r="K113" s="102">
        <v>0</v>
      </c>
      <c r="L113" s="102">
        <v>0</v>
      </c>
      <c r="M113" s="102">
        <v>0</v>
      </c>
      <c r="N113" s="102">
        <v>0</v>
      </c>
      <c r="O113" s="102">
        <v>0</v>
      </c>
    </row>
    <row r="114" spans="1:15" ht="30" customHeight="1" x14ac:dyDescent="0.2">
      <c r="A114" s="154" t="s">
        <v>497</v>
      </c>
      <c r="B114" s="155"/>
      <c r="C114" s="155"/>
      <c r="D114" s="155"/>
      <c r="E114" s="155"/>
      <c r="F114" s="155"/>
      <c r="G114" s="156"/>
      <c r="H114" s="108"/>
      <c r="I114" s="36"/>
      <c r="J114" s="99" t="s">
        <v>17</v>
      </c>
      <c r="K114" s="99" t="s">
        <v>17</v>
      </c>
      <c r="L114" s="99" t="s">
        <v>17</v>
      </c>
      <c r="M114" s="99">
        <v>0.5</v>
      </c>
      <c r="N114" s="99">
        <v>0.5</v>
      </c>
      <c r="O114" s="99">
        <v>0.5</v>
      </c>
    </row>
    <row r="115" spans="1:15" x14ac:dyDescent="0.2">
      <c r="A115" s="166" t="s">
        <v>309</v>
      </c>
      <c r="B115" s="166" t="s">
        <v>496</v>
      </c>
      <c r="C115" s="52"/>
      <c r="D115" s="52"/>
      <c r="E115" s="52"/>
      <c r="F115" s="52"/>
      <c r="G115" s="52"/>
      <c r="H115" s="36" t="s">
        <v>9</v>
      </c>
      <c r="I115" s="36" t="s">
        <v>92</v>
      </c>
      <c r="J115" s="102" t="s">
        <v>17</v>
      </c>
      <c r="K115" s="102">
        <f>K116+K117+K118</f>
        <v>0</v>
      </c>
      <c r="L115" s="102">
        <f t="shared" ref="L115:O115" si="22">L116+L117+L118</f>
        <v>0</v>
      </c>
      <c r="M115" s="102">
        <f t="shared" si="22"/>
        <v>0</v>
      </c>
      <c r="N115" s="102">
        <f t="shared" si="22"/>
        <v>0</v>
      </c>
      <c r="O115" s="102">
        <f t="shared" si="22"/>
        <v>0</v>
      </c>
    </row>
    <row r="116" spans="1:15" ht="25.5" x14ac:dyDescent="0.2">
      <c r="A116" s="166"/>
      <c r="B116" s="166"/>
      <c r="C116" s="52"/>
      <c r="D116" s="52"/>
      <c r="E116" s="52"/>
      <c r="F116" s="52"/>
      <c r="G116" s="52"/>
      <c r="H116" s="108" t="s">
        <v>10</v>
      </c>
      <c r="I116" s="36" t="s">
        <v>92</v>
      </c>
      <c r="J116" s="102" t="s">
        <v>17</v>
      </c>
      <c r="K116" s="102">
        <v>0</v>
      </c>
      <c r="L116" s="102">
        <v>0</v>
      </c>
      <c r="M116" s="102">
        <v>0</v>
      </c>
      <c r="N116" s="102">
        <v>0</v>
      </c>
      <c r="O116" s="102">
        <v>0</v>
      </c>
    </row>
    <row r="117" spans="1:15" ht="38.25" x14ac:dyDescent="0.2">
      <c r="A117" s="166"/>
      <c r="B117" s="166"/>
      <c r="C117" s="52"/>
      <c r="D117" s="52"/>
      <c r="E117" s="52"/>
      <c r="F117" s="52"/>
      <c r="G117" s="52"/>
      <c r="H117" s="108" t="s">
        <v>11</v>
      </c>
      <c r="I117" s="36" t="s">
        <v>92</v>
      </c>
      <c r="J117" s="102" t="s">
        <v>17</v>
      </c>
      <c r="K117" s="102">
        <v>0</v>
      </c>
      <c r="L117" s="102">
        <v>0</v>
      </c>
      <c r="M117" s="102">
        <v>0</v>
      </c>
      <c r="N117" s="102">
        <v>0</v>
      </c>
      <c r="O117" s="102">
        <v>0</v>
      </c>
    </row>
    <row r="118" spans="1:15" ht="25.5" x14ac:dyDescent="0.2">
      <c r="A118" s="166"/>
      <c r="B118" s="166"/>
      <c r="C118" s="52"/>
      <c r="D118" s="52"/>
      <c r="E118" s="52"/>
      <c r="F118" s="52"/>
      <c r="G118" s="52"/>
      <c r="H118" s="108" t="s">
        <v>12</v>
      </c>
      <c r="I118" s="36" t="s">
        <v>92</v>
      </c>
      <c r="J118" s="102" t="s">
        <v>17</v>
      </c>
      <c r="K118" s="102">
        <v>0</v>
      </c>
      <c r="L118" s="102">
        <v>0</v>
      </c>
      <c r="M118" s="102">
        <v>0</v>
      </c>
      <c r="N118" s="102">
        <v>0</v>
      </c>
      <c r="O118" s="102">
        <v>0</v>
      </c>
    </row>
  </sheetData>
  <mergeCells count="89">
    <mergeCell ref="A110:A113"/>
    <mergeCell ref="A115:A118"/>
    <mergeCell ref="B110:B113"/>
    <mergeCell ref="B115:B118"/>
    <mergeCell ref="A114:G114"/>
    <mergeCell ref="A101:A104"/>
    <mergeCell ref="B101:B104"/>
    <mergeCell ref="A106:A109"/>
    <mergeCell ref="B106:B109"/>
    <mergeCell ref="A105:G105"/>
    <mergeCell ref="A1:O1"/>
    <mergeCell ref="C9:C12"/>
    <mergeCell ref="A9:A12"/>
    <mergeCell ref="B9:B12"/>
    <mergeCell ref="A15:G15"/>
    <mergeCell ref="A5:A8"/>
    <mergeCell ref="B5:B8"/>
    <mergeCell ref="C5:C8"/>
    <mergeCell ref="H2:H3"/>
    <mergeCell ref="I2:I3"/>
    <mergeCell ref="K2:N2"/>
    <mergeCell ref="O2:O3"/>
    <mergeCell ref="B2:B3"/>
    <mergeCell ref="J2:J3"/>
    <mergeCell ref="A2:A3"/>
    <mergeCell ref="C2:C3"/>
    <mergeCell ref="D2:G2"/>
    <mergeCell ref="A25:A28"/>
    <mergeCell ref="B25:B28"/>
    <mergeCell ref="A30:A33"/>
    <mergeCell ref="B30:B33"/>
    <mergeCell ref="A21:A24"/>
    <mergeCell ref="B21:B24"/>
    <mergeCell ref="C21:C24"/>
    <mergeCell ref="A16:G16"/>
    <mergeCell ref="A13:G13"/>
    <mergeCell ref="A14:G14"/>
    <mergeCell ref="A17:A20"/>
    <mergeCell ref="B17:B20"/>
    <mergeCell ref="C17:C20"/>
    <mergeCell ref="A34:A37"/>
    <mergeCell ref="B34:B37"/>
    <mergeCell ref="A29:G29"/>
    <mergeCell ref="C25:C28"/>
    <mergeCell ref="C30:C33"/>
    <mergeCell ref="C34:C37"/>
    <mergeCell ref="A50:A53"/>
    <mergeCell ref="B50:B53"/>
    <mergeCell ref="C38:C41"/>
    <mergeCell ref="C42:C45"/>
    <mergeCell ref="C46:C49"/>
    <mergeCell ref="A38:A41"/>
    <mergeCell ref="B38:B41"/>
    <mergeCell ref="A42:A45"/>
    <mergeCell ref="B42:B45"/>
    <mergeCell ref="A46:A49"/>
    <mergeCell ref="B46:B49"/>
    <mergeCell ref="A83:A86"/>
    <mergeCell ref="A54:A57"/>
    <mergeCell ref="B54:B57"/>
    <mergeCell ref="A58:A61"/>
    <mergeCell ref="B58:B61"/>
    <mergeCell ref="A62:A65"/>
    <mergeCell ref="B62:B65"/>
    <mergeCell ref="A66:A69"/>
    <mergeCell ref="B66:B69"/>
    <mergeCell ref="C70:C73"/>
    <mergeCell ref="C75:C78"/>
    <mergeCell ref="C79:C82"/>
    <mergeCell ref="C83:C86"/>
    <mergeCell ref="C88:C91"/>
    <mergeCell ref="A74:G74"/>
    <mergeCell ref="A87:G87"/>
    <mergeCell ref="A88:A91"/>
    <mergeCell ref="B75:B78"/>
    <mergeCell ref="B79:B82"/>
    <mergeCell ref="B83:B86"/>
    <mergeCell ref="B88:B91"/>
    <mergeCell ref="A70:A73"/>
    <mergeCell ref="B70:B73"/>
    <mergeCell ref="A75:A78"/>
    <mergeCell ref="A79:A82"/>
    <mergeCell ref="A92:A95"/>
    <mergeCell ref="A97:A100"/>
    <mergeCell ref="B92:B95"/>
    <mergeCell ref="B97:B100"/>
    <mergeCell ref="C92:C95"/>
    <mergeCell ref="C97:C100"/>
    <mergeCell ref="A96:G96"/>
  </mergeCells>
  <printOptions horizontalCentered="1"/>
  <pageMargins left="0.7" right="0.7" top="0.75" bottom="0.75" header="0.3" footer="0.3"/>
  <pageSetup paperSize="9" scale="63" orientation="landscape" horizontalDpi="4294967294" vertic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Q37"/>
  <sheetViews>
    <sheetView view="pageBreakPreview" topLeftCell="A22" zoomScale="80" zoomScaleNormal="80" zoomScaleSheetLayoutView="80" workbookViewId="0">
      <selection activeCell="N34" sqref="N34"/>
    </sheetView>
  </sheetViews>
  <sheetFormatPr defaultColWidth="9.140625" defaultRowHeight="15" outlineLevelCol="1" x14ac:dyDescent="0.25"/>
  <cols>
    <col min="1" max="1" width="14.140625" style="1" customWidth="1"/>
    <col min="2" max="2" width="31.85546875" style="1" customWidth="1"/>
    <col min="3" max="3" width="14" style="1" customWidth="1" outlineLevel="1"/>
    <col min="4" max="4" width="11.140625" style="1" customWidth="1" outlineLevel="1"/>
    <col min="5" max="5" width="10.28515625" style="1" customWidth="1" outlineLevel="1"/>
    <col min="6" max="6" width="9.140625" style="1" customWidth="1"/>
    <col min="7" max="7" width="9.42578125" style="1" customWidth="1" outlineLevel="1"/>
    <col min="8" max="8" width="17.42578125" style="1" customWidth="1" outlineLevel="1"/>
    <col min="9" max="9" width="11.7109375" style="1" customWidth="1" outlineLevel="1"/>
    <col min="10" max="10" width="12.5703125" style="1" customWidth="1"/>
    <col min="11" max="11" width="11.140625" style="128" customWidth="1"/>
    <col min="12" max="12" width="11.7109375" style="128" customWidth="1"/>
    <col min="13" max="13" width="12.42578125" style="128" customWidth="1"/>
    <col min="14" max="14" width="11.5703125" style="128" customWidth="1"/>
    <col min="15" max="15" width="12.5703125" style="128" customWidth="1"/>
    <col min="16" max="16" width="9.140625" style="1"/>
    <col min="17" max="17" width="11.5703125" style="1" customWidth="1"/>
    <col min="18" max="16384" width="9.140625" style="1"/>
  </cols>
  <sheetData>
    <row r="1" spans="1:17" ht="45" customHeight="1" x14ac:dyDescent="0.25">
      <c r="A1" s="208" t="s">
        <v>448</v>
      </c>
      <c r="B1" s="208"/>
      <c r="C1" s="208"/>
      <c r="D1" s="208"/>
      <c r="E1" s="208"/>
      <c r="F1" s="208"/>
      <c r="G1" s="208"/>
      <c r="H1" s="208"/>
      <c r="I1" s="208"/>
      <c r="J1" s="208"/>
      <c r="K1" s="208"/>
      <c r="L1" s="208"/>
      <c r="M1" s="208"/>
      <c r="N1" s="208"/>
      <c r="O1" s="208"/>
    </row>
    <row r="2" spans="1:17" ht="26.25" customHeight="1" x14ac:dyDescent="0.25">
      <c r="A2" s="149" t="s">
        <v>0</v>
      </c>
      <c r="B2" s="149" t="s">
        <v>93</v>
      </c>
      <c r="C2" s="149" t="s">
        <v>1</v>
      </c>
      <c r="D2" s="149" t="s">
        <v>16</v>
      </c>
      <c r="E2" s="149"/>
      <c r="F2" s="149"/>
      <c r="G2" s="149"/>
      <c r="H2" s="149" t="s">
        <v>2</v>
      </c>
      <c r="I2" s="185" t="s">
        <v>91</v>
      </c>
      <c r="J2" s="169" t="s">
        <v>141</v>
      </c>
      <c r="K2" s="149" t="s">
        <v>516</v>
      </c>
      <c r="L2" s="149"/>
      <c r="M2" s="149"/>
      <c r="N2" s="149"/>
      <c r="O2" s="169" t="s">
        <v>68</v>
      </c>
    </row>
    <row r="3" spans="1:17" ht="70.5" customHeight="1" x14ac:dyDescent="0.25">
      <c r="A3" s="149"/>
      <c r="B3" s="149"/>
      <c r="C3" s="149"/>
      <c r="D3" s="38" t="s">
        <v>3</v>
      </c>
      <c r="E3" s="38" t="s">
        <v>4</v>
      </c>
      <c r="F3" s="38" t="s">
        <v>5</v>
      </c>
      <c r="G3" s="38" t="s">
        <v>6</v>
      </c>
      <c r="H3" s="149"/>
      <c r="I3" s="185"/>
      <c r="J3" s="169"/>
      <c r="K3" s="117" t="s">
        <v>168</v>
      </c>
      <c r="L3" s="117" t="s">
        <v>69</v>
      </c>
      <c r="M3" s="117" t="s">
        <v>70</v>
      </c>
      <c r="N3" s="117" t="s">
        <v>169</v>
      </c>
      <c r="O3" s="169"/>
    </row>
    <row r="4" spans="1:17" x14ac:dyDescent="0.25">
      <c r="A4" s="9">
        <v>1</v>
      </c>
      <c r="B4" s="9">
        <v>2</v>
      </c>
      <c r="C4" s="9">
        <v>3</v>
      </c>
      <c r="D4" s="9">
        <v>4</v>
      </c>
      <c r="E4" s="9">
        <v>5</v>
      </c>
      <c r="F4" s="9">
        <v>6</v>
      </c>
      <c r="G4" s="9">
        <v>7</v>
      </c>
      <c r="H4" s="9">
        <v>8</v>
      </c>
      <c r="I4" s="9">
        <v>9</v>
      </c>
      <c r="J4" s="9">
        <v>10</v>
      </c>
      <c r="K4" s="58">
        <v>11</v>
      </c>
      <c r="L4" s="58">
        <v>12</v>
      </c>
      <c r="M4" s="58">
        <v>13</v>
      </c>
      <c r="N4" s="58">
        <v>14</v>
      </c>
      <c r="O4" s="58">
        <v>15</v>
      </c>
    </row>
    <row r="5" spans="1:17" ht="18.75" customHeight="1" x14ac:dyDescent="0.25">
      <c r="A5" s="166" t="s">
        <v>7</v>
      </c>
      <c r="B5" s="166" t="s">
        <v>151</v>
      </c>
      <c r="C5" s="149" t="s">
        <v>42</v>
      </c>
      <c r="D5" s="13"/>
      <c r="E5" s="13"/>
      <c r="F5" s="13"/>
      <c r="G5" s="13"/>
      <c r="H5" s="11" t="s">
        <v>9</v>
      </c>
      <c r="I5" s="14" t="s">
        <v>92</v>
      </c>
      <c r="J5" s="89">
        <f>J6+J7+J8</f>
        <v>250126.82</v>
      </c>
      <c r="K5" s="89">
        <f t="shared" ref="K5:O5" si="0">K6+K7+K8</f>
        <v>399260.08999999997</v>
      </c>
      <c r="L5" s="89">
        <f t="shared" si="0"/>
        <v>399260.08999999997</v>
      </c>
      <c r="M5" s="89">
        <f t="shared" si="0"/>
        <v>328372.02</v>
      </c>
      <c r="N5" s="89">
        <f t="shared" si="0"/>
        <v>505233.82999999996</v>
      </c>
      <c r="O5" s="89">
        <f t="shared" si="0"/>
        <v>332585.39</v>
      </c>
      <c r="Q5" s="64"/>
    </row>
    <row r="6" spans="1:17" ht="26.25" customHeight="1" x14ac:dyDescent="0.25">
      <c r="A6" s="166"/>
      <c r="B6" s="166"/>
      <c r="C6" s="149"/>
      <c r="D6" s="13"/>
      <c r="E6" s="13"/>
      <c r="F6" s="13"/>
      <c r="G6" s="13"/>
      <c r="H6" s="11" t="s">
        <v>10</v>
      </c>
      <c r="I6" s="14" t="s">
        <v>92</v>
      </c>
      <c r="J6" s="89">
        <v>32323.200000000001</v>
      </c>
      <c r="K6" s="87">
        <v>68662.600000000006</v>
      </c>
      <c r="L6" s="87">
        <v>68662.600000000006</v>
      </c>
      <c r="M6" s="87">
        <v>13450.5</v>
      </c>
      <c r="N6" s="87">
        <f>N10+N24</f>
        <v>190312.3</v>
      </c>
      <c r="O6" s="87">
        <v>12338.9</v>
      </c>
      <c r="Q6" s="64"/>
    </row>
    <row r="7" spans="1:17" ht="42.6" customHeight="1" x14ac:dyDescent="0.25">
      <c r="A7" s="166"/>
      <c r="B7" s="166"/>
      <c r="C7" s="149"/>
      <c r="D7" s="14">
        <v>882</v>
      </c>
      <c r="E7" s="14">
        <v>405</v>
      </c>
      <c r="F7" s="31" t="s">
        <v>153</v>
      </c>
      <c r="G7" s="13">
        <v>810</v>
      </c>
      <c r="H7" s="11" t="s">
        <v>11</v>
      </c>
      <c r="I7" s="14" t="s">
        <v>92</v>
      </c>
      <c r="J7" s="89">
        <v>12475.03</v>
      </c>
      <c r="K7" s="87">
        <v>125268.9</v>
      </c>
      <c r="L7" s="87">
        <v>125268.9</v>
      </c>
      <c r="M7" s="87">
        <v>109592.93</v>
      </c>
      <c r="N7" s="210">
        <f>N11+N25</f>
        <v>109592.94</v>
      </c>
      <c r="O7" s="87">
        <v>114917.9</v>
      </c>
      <c r="Q7" s="64"/>
    </row>
    <row r="8" spans="1:17" ht="25.5" x14ac:dyDescent="0.25">
      <c r="A8" s="166"/>
      <c r="B8" s="166"/>
      <c r="C8" s="149"/>
      <c r="D8" s="14"/>
      <c r="E8" s="14"/>
      <c r="F8" s="14"/>
      <c r="G8" s="13"/>
      <c r="H8" s="11" t="s">
        <v>12</v>
      </c>
      <c r="I8" s="14" t="s">
        <v>92</v>
      </c>
      <c r="J8" s="89">
        <v>205328.59</v>
      </c>
      <c r="K8" s="87">
        <v>205328.59</v>
      </c>
      <c r="L8" s="87">
        <v>205328.59</v>
      </c>
      <c r="M8" s="87">
        <v>205328.59</v>
      </c>
      <c r="N8" s="87">
        <v>205328.59</v>
      </c>
      <c r="O8" s="87">
        <v>205328.59</v>
      </c>
      <c r="Q8" s="64"/>
    </row>
    <row r="9" spans="1:17" ht="18.75" customHeight="1" x14ac:dyDescent="0.25">
      <c r="A9" s="166" t="s">
        <v>43</v>
      </c>
      <c r="B9" s="166" t="s">
        <v>152</v>
      </c>
      <c r="C9" s="146"/>
      <c r="D9" s="14"/>
      <c r="E9" s="14"/>
      <c r="F9" s="14"/>
      <c r="G9" s="16"/>
      <c r="H9" s="11" t="s">
        <v>9</v>
      </c>
      <c r="I9" s="14" t="s">
        <v>92</v>
      </c>
      <c r="J9" s="87">
        <f>J10+J11+J12</f>
        <v>179757.69</v>
      </c>
      <c r="K9" s="87">
        <f t="shared" ref="K9:O9" si="1">K10+K11+K12</f>
        <v>228260.09</v>
      </c>
      <c r="L9" s="87">
        <f t="shared" si="1"/>
        <v>228260.09</v>
      </c>
      <c r="M9" s="87">
        <f t="shared" si="1"/>
        <v>156528.6</v>
      </c>
      <c r="N9" s="87">
        <f t="shared" si="1"/>
        <v>156528.60999999999</v>
      </c>
      <c r="O9" s="87">
        <f t="shared" si="1"/>
        <v>161585.38999999998</v>
      </c>
    </row>
    <row r="10" spans="1:17" ht="25.9" customHeight="1" x14ac:dyDescent="0.25">
      <c r="A10" s="166"/>
      <c r="B10" s="166"/>
      <c r="C10" s="147"/>
      <c r="D10" s="14"/>
      <c r="E10" s="14"/>
      <c r="F10" s="14"/>
      <c r="G10" s="16"/>
      <c r="H10" s="11" t="s">
        <v>10</v>
      </c>
      <c r="I10" s="14" t="s">
        <v>92</v>
      </c>
      <c r="J10" s="87">
        <v>32323.200000000001</v>
      </c>
      <c r="K10" s="87">
        <v>68662.600000000006</v>
      </c>
      <c r="L10" s="87">
        <v>68662.600000000006</v>
      </c>
      <c r="M10" s="87">
        <v>13450.5</v>
      </c>
      <c r="N10" s="87">
        <f>N16+N20</f>
        <v>13450.5</v>
      </c>
      <c r="O10" s="87">
        <v>12338.9</v>
      </c>
    </row>
    <row r="11" spans="1:17" ht="42" customHeight="1" x14ac:dyDescent="0.25">
      <c r="A11" s="166"/>
      <c r="B11" s="166"/>
      <c r="C11" s="147"/>
      <c r="D11" s="14">
        <v>882</v>
      </c>
      <c r="E11" s="14">
        <v>405</v>
      </c>
      <c r="F11" s="31" t="s">
        <v>267</v>
      </c>
      <c r="G11" s="16"/>
      <c r="H11" s="29" t="s">
        <v>11</v>
      </c>
      <c r="I11" s="31" t="s">
        <v>92</v>
      </c>
      <c r="J11" s="87">
        <v>12105.9</v>
      </c>
      <c r="K11" s="87">
        <v>24268.9</v>
      </c>
      <c r="L11" s="87">
        <v>24268.9</v>
      </c>
      <c r="M11" s="87">
        <v>7749.51</v>
      </c>
      <c r="N11" s="87">
        <f>N17+N21</f>
        <v>7749.52</v>
      </c>
      <c r="O11" s="87">
        <v>13917.9</v>
      </c>
    </row>
    <row r="12" spans="1:17" ht="31.5" customHeight="1" x14ac:dyDescent="0.25">
      <c r="A12" s="166"/>
      <c r="B12" s="166"/>
      <c r="C12" s="148"/>
      <c r="D12" s="16"/>
      <c r="E12" s="16"/>
      <c r="F12" s="16"/>
      <c r="G12" s="16"/>
      <c r="H12" s="11" t="s">
        <v>12</v>
      </c>
      <c r="I12" s="14" t="s">
        <v>92</v>
      </c>
      <c r="J12" s="87">
        <v>135328.59</v>
      </c>
      <c r="K12" s="87">
        <v>135328.59</v>
      </c>
      <c r="L12" s="87">
        <v>135328.59</v>
      </c>
      <c r="M12" s="87">
        <v>135328.59</v>
      </c>
      <c r="N12" s="87">
        <v>135328.59</v>
      </c>
      <c r="O12" s="87">
        <v>135328.59</v>
      </c>
    </row>
    <row r="13" spans="1:17" ht="19.5" customHeight="1" x14ac:dyDescent="0.25">
      <c r="A13" s="174" t="s">
        <v>154</v>
      </c>
      <c r="B13" s="174"/>
      <c r="C13" s="174"/>
      <c r="D13" s="174"/>
      <c r="E13" s="174"/>
      <c r="F13" s="174"/>
      <c r="G13" s="174"/>
      <c r="H13" s="11"/>
      <c r="I13" s="14"/>
      <c r="J13" s="94">
        <v>33.5</v>
      </c>
      <c r="K13" s="94">
        <v>20</v>
      </c>
      <c r="L13" s="94">
        <v>20</v>
      </c>
      <c r="M13" s="94">
        <v>20</v>
      </c>
      <c r="N13" s="94">
        <v>43.4</v>
      </c>
      <c r="O13" s="94">
        <v>20</v>
      </c>
    </row>
    <row r="14" spans="1:17" ht="27.75" customHeight="1" x14ac:dyDescent="0.25">
      <c r="A14" s="174" t="s">
        <v>155</v>
      </c>
      <c r="B14" s="174"/>
      <c r="C14" s="174"/>
      <c r="D14" s="174"/>
      <c r="E14" s="174"/>
      <c r="F14" s="174"/>
      <c r="G14" s="174"/>
      <c r="H14" s="11"/>
      <c r="I14" s="14"/>
      <c r="J14" s="94">
        <v>0.3</v>
      </c>
      <c r="K14" s="94">
        <v>4.9000000000000004</v>
      </c>
      <c r="L14" s="94">
        <v>4.9000000000000004</v>
      </c>
      <c r="M14" s="94">
        <v>4.9000000000000004</v>
      </c>
      <c r="N14" s="94">
        <v>0.2</v>
      </c>
      <c r="O14" s="94">
        <v>4.4000000000000004</v>
      </c>
    </row>
    <row r="15" spans="1:17" ht="20.25" customHeight="1" x14ac:dyDescent="0.25">
      <c r="A15" s="166" t="s">
        <v>44</v>
      </c>
      <c r="B15" s="166" t="s">
        <v>67</v>
      </c>
      <c r="C15" s="146"/>
      <c r="D15" s="16"/>
      <c r="E15" s="16"/>
      <c r="F15" s="16"/>
      <c r="G15" s="16"/>
      <c r="H15" s="11" t="s">
        <v>9</v>
      </c>
      <c r="I15" s="14" t="s">
        <v>92</v>
      </c>
      <c r="J15" s="87">
        <f>J16+J17+J18</f>
        <v>179757.69</v>
      </c>
      <c r="K15" s="87">
        <f t="shared" ref="K15:O15" si="2">K16+K17+K18</f>
        <v>228260.09</v>
      </c>
      <c r="L15" s="87">
        <f t="shared" si="2"/>
        <v>228260.09</v>
      </c>
      <c r="M15" s="87">
        <f t="shared" si="2"/>
        <v>156528.6</v>
      </c>
      <c r="N15" s="87">
        <f t="shared" si="2"/>
        <v>156528.60999999999</v>
      </c>
      <c r="O15" s="87">
        <f t="shared" si="2"/>
        <v>161585.38999999998</v>
      </c>
    </row>
    <row r="16" spans="1:17" ht="53.25" customHeight="1" x14ac:dyDescent="0.25">
      <c r="A16" s="166"/>
      <c r="B16" s="166"/>
      <c r="C16" s="147"/>
      <c r="D16" s="14">
        <v>882</v>
      </c>
      <c r="E16" s="14">
        <v>405</v>
      </c>
      <c r="F16" s="126" t="s">
        <v>498</v>
      </c>
      <c r="G16" s="14">
        <v>810</v>
      </c>
      <c r="H16" s="11" t="s">
        <v>10</v>
      </c>
      <c r="I16" s="14" t="s">
        <v>92</v>
      </c>
      <c r="J16" s="87">
        <v>32323.200000000001</v>
      </c>
      <c r="K16" s="87">
        <v>68662.600000000006</v>
      </c>
      <c r="L16" s="87">
        <v>68662.600000000006</v>
      </c>
      <c r="M16" s="87">
        <v>13450.5</v>
      </c>
      <c r="N16" s="87">
        <v>13450.5</v>
      </c>
      <c r="O16" s="87">
        <v>12338.9</v>
      </c>
    </row>
    <row r="17" spans="1:16" ht="80.25" customHeight="1" x14ac:dyDescent="0.25">
      <c r="A17" s="166"/>
      <c r="B17" s="166"/>
      <c r="C17" s="147"/>
      <c r="D17" s="14"/>
      <c r="E17" s="14"/>
      <c r="F17" s="31" t="s">
        <v>499</v>
      </c>
      <c r="G17" s="16"/>
      <c r="H17" s="11" t="s">
        <v>11</v>
      </c>
      <c r="I17" s="14" t="s">
        <v>92</v>
      </c>
      <c r="J17" s="87">
        <v>12105.9</v>
      </c>
      <c r="K17" s="87">
        <v>24268.9</v>
      </c>
      <c r="L17" s="87">
        <v>24268.9</v>
      </c>
      <c r="M17" s="87">
        <v>7749.51</v>
      </c>
      <c r="N17" s="210">
        <v>7749.52</v>
      </c>
      <c r="O17" s="87">
        <v>13917.9</v>
      </c>
    </row>
    <row r="18" spans="1:16" ht="30" customHeight="1" x14ac:dyDescent="0.25">
      <c r="A18" s="166"/>
      <c r="B18" s="166"/>
      <c r="C18" s="148"/>
      <c r="D18" s="14"/>
      <c r="E18" s="14"/>
      <c r="F18" s="14"/>
      <c r="G18" s="16"/>
      <c r="H18" s="11" t="s">
        <v>12</v>
      </c>
      <c r="I18" s="14" t="s">
        <v>92</v>
      </c>
      <c r="J18" s="87">
        <v>135328.59</v>
      </c>
      <c r="K18" s="87">
        <v>135328.59</v>
      </c>
      <c r="L18" s="87">
        <v>135328.59</v>
      </c>
      <c r="M18" s="87">
        <v>135328.59</v>
      </c>
      <c r="N18" s="87">
        <v>135328.59</v>
      </c>
      <c r="O18" s="87">
        <v>135328.59</v>
      </c>
    </row>
    <row r="19" spans="1:16" ht="21" customHeight="1" x14ac:dyDescent="0.25">
      <c r="A19" s="166" t="s">
        <v>45</v>
      </c>
      <c r="B19" s="166" t="s">
        <v>65</v>
      </c>
      <c r="C19" s="146"/>
      <c r="D19" s="14"/>
      <c r="E19" s="14"/>
      <c r="F19" s="14"/>
      <c r="G19" s="16"/>
      <c r="H19" s="11" t="s">
        <v>9</v>
      </c>
      <c r="I19" s="14" t="s">
        <v>92</v>
      </c>
      <c r="J19" s="87">
        <v>0</v>
      </c>
      <c r="K19" s="87">
        <v>0</v>
      </c>
      <c r="L19" s="87">
        <v>0</v>
      </c>
      <c r="M19" s="87">
        <v>0</v>
      </c>
      <c r="N19" s="87">
        <v>0</v>
      </c>
      <c r="O19" s="87">
        <v>0</v>
      </c>
    </row>
    <row r="20" spans="1:16" ht="27.75" customHeight="1" x14ac:dyDescent="0.25">
      <c r="A20" s="166"/>
      <c r="B20" s="166"/>
      <c r="C20" s="147"/>
      <c r="D20" s="14"/>
      <c r="E20" s="14"/>
      <c r="F20" s="31" t="s">
        <v>66</v>
      </c>
      <c r="G20" s="16"/>
      <c r="H20" s="11" t="s">
        <v>10</v>
      </c>
      <c r="I20" s="14" t="s">
        <v>92</v>
      </c>
      <c r="J20" s="87">
        <v>0</v>
      </c>
      <c r="K20" s="87">
        <v>0</v>
      </c>
      <c r="L20" s="87">
        <v>0</v>
      </c>
      <c r="M20" s="87">
        <v>0</v>
      </c>
      <c r="N20" s="87">
        <v>0</v>
      </c>
      <c r="O20" s="87">
        <v>0</v>
      </c>
    </row>
    <row r="21" spans="1:16" ht="40.5" customHeight="1" x14ac:dyDescent="0.25">
      <c r="A21" s="166"/>
      <c r="B21" s="166"/>
      <c r="C21" s="147"/>
      <c r="D21" s="14"/>
      <c r="E21" s="14"/>
      <c r="F21" s="14"/>
      <c r="G21" s="16"/>
      <c r="H21" s="11" t="s">
        <v>11</v>
      </c>
      <c r="I21" s="14" t="s">
        <v>92</v>
      </c>
      <c r="J21" s="87">
        <v>0</v>
      </c>
      <c r="K21" s="87">
        <v>0</v>
      </c>
      <c r="L21" s="87">
        <v>0</v>
      </c>
      <c r="M21" s="87">
        <v>0</v>
      </c>
      <c r="N21" s="87">
        <v>0</v>
      </c>
      <c r="O21" s="87">
        <v>0</v>
      </c>
    </row>
    <row r="22" spans="1:16" ht="27" customHeight="1" x14ac:dyDescent="0.25">
      <c r="A22" s="166"/>
      <c r="B22" s="166"/>
      <c r="C22" s="148"/>
      <c r="D22" s="16"/>
      <c r="E22" s="16"/>
      <c r="F22" s="16"/>
      <c r="G22" s="16"/>
      <c r="H22" s="11" t="s">
        <v>12</v>
      </c>
      <c r="I22" s="14" t="s">
        <v>92</v>
      </c>
      <c r="J22" s="87">
        <v>0</v>
      </c>
      <c r="K22" s="87">
        <v>0</v>
      </c>
      <c r="L22" s="87">
        <v>0</v>
      </c>
      <c r="M22" s="87">
        <v>0</v>
      </c>
      <c r="N22" s="87">
        <v>0</v>
      </c>
      <c r="O22" s="87">
        <v>0</v>
      </c>
    </row>
    <row r="23" spans="1:16" ht="20.25" customHeight="1" x14ac:dyDescent="0.25">
      <c r="A23" s="171" t="s">
        <v>40</v>
      </c>
      <c r="B23" s="171" t="s">
        <v>156</v>
      </c>
      <c r="C23" s="146"/>
      <c r="D23" s="16"/>
      <c r="E23" s="16"/>
      <c r="F23" s="16"/>
      <c r="G23" s="16"/>
      <c r="H23" s="11" t="s">
        <v>9</v>
      </c>
      <c r="I23" s="14" t="s">
        <v>92</v>
      </c>
      <c r="J23" s="87">
        <f>J24+J25+J26</f>
        <v>70369.100000000006</v>
      </c>
      <c r="K23" s="87">
        <f t="shared" ref="K23:O23" si="3">K24+K25+K26</f>
        <v>171000</v>
      </c>
      <c r="L23" s="87">
        <f t="shared" si="3"/>
        <v>171000</v>
      </c>
      <c r="M23" s="87">
        <f t="shared" si="3"/>
        <v>171843.41999999998</v>
      </c>
      <c r="N23" s="87">
        <f t="shared" si="3"/>
        <v>348705.22</v>
      </c>
      <c r="O23" s="87">
        <f t="shared" si="3"/>
        <v>171000</v>
      </c>
      <c r="P23" s="135"/>
    </row>
    <row r="24" spans="1:16" ht="25.5" x14ac:dyDescent="0.25">
      <c r="A24" s="172"/>
      <c r="B24" s="172"/>
      <c r="C24" s="147"/>
      <c r="D24" s="16"/>
      <c r="E24" s="16"/>
      <c r="F24" s="25"/>
      <c r="G24" s="16"/>
      <c r="H24" s="11" t="s">
        <v>10</v>
      </c>
      <c r="I24" s="14" t="s">
        <v>92</v>
      </c>
      <c r="J24" s="87">
        <v>0</v>
      </c>
      <c r="K24" s="87">
        <v>0</v>
      </c>
      <c r="L24" s="87">
        <v>0</v>
      </c>
      <c r="M24" s="87">
        <v>0</v>
      </c>
      <c r="N24" s="87">
        <f>N34</f>
        <v>176861.8</v>
      </c>
      <c r="O24" s="87">
        <v>0</v>
      </c>
    </row>
    <row r="25" spans="1:16" ht="38.25" x14ac:dyDescent="0.25">
      <c r="A25" s="172"/>
      <c r="B25" s="172"/>
      <c r="C25" s="147"/>
      <c r="D25" s="16"/>
      <c r="E25" s="16"/>
      <c r="F25" s="31" t="s">
        <v>50</v>
      </c>
      <c r="G25" s="16"/>
      <c r="H25" s="11" t="s">
        <v>11</v>
      </c>
      <c r="I25" s="14" t="s">
        <v>92</v>
      </c>
      <c r="J25" s="87">
        <v>369.1</v>
      </c>
      <c r="K25" s="87">
        <v>101000</v>
      </c>
      <c r="L25" s="87">
        <v>101000</v>
      </c>
      <c r="M25" s="87">
        <v>101843.42</v>
      </c>
      <c r="N25" s="87">
        <f>N35</f>
        <v>101843.42</v>
      </c>
      <c r="O25" s="87">
        <v>101000</v>
      </c>
    </row>
    <row r="26" spans="1:16" ht="25.5" x14ac:dyDescent="0.25">
      <c r="A26" s="173"/>
      <c r="B26" s="173"/>
      <c r="C26" s="148"/>
      <c r="D26" s="16"/>
      <c r="E26" s="16"/>
      <c r="F26" s="16"/>
      <c r="G26" s="16"/>
      <c r="H26" s="11" t="s">
        <v>12</v>
      </c>
      <c r="I26" s="14" t="s">
        <v>92</v>
      </c>
      <c r="J26" s="87">
        <v>70000</v>
      </c>
      <c r="K26" s="87">
        <v>70000</v>
      </c>
      <c r="L26" s="87">
        <v>70000</v>
      </c>
      <c r="M26" s="87">
        <v>70000</v>
      </c>
      <c r="N26" s="87">
        <v>70000</v>
      </c>
      <c r="O26" s="87">
        <v>70000</v>
      </c>
    </row>
    <row r="27" spans="1:16" ht="30.6" customHeight="1" x14ac:dyDescent="0.25">
      <c r="A27" s="174" t="s">
        <v>157</v>
      </c>
      <c r="B27" s="174"/>
      <c r="C27" s="174"/>
      <c r="D27" s="174"/>
      <c r="E27" s="174"/>
      <c r="F27" s="174"/>
      <c r="G27" s="174"/>
      <c r="H27" s="11"/>
      <c r="I27" s="16"/>
      <c r="J27" s="94">
        <v>11</v>
      </c>
      <c r="K27" s="94">
        <v>11</v>
      </c>
      <c r="L27" s="94">
        <v>11</v>
      </c>
      <c r="M27" s="94">
        <v>11</v>
      </c>
      <c r="N27" s="94">
        <v>12.3</v>
      </c>
      <c r="O27" s="101">
        <v>11</v>
      </c>
    </row>
    <row r="28" spans="1:16" ht="26.25" customHeight="1" x14ac:dyDescent="0.25">
      <c r="A28" s="174" t="s">
        <v>158</v>
      </c>
      <c r="B28" s="174"/>
      <c r="C28" s="174"/>
      <c r="D28" s="174"/>
      <c r="E28" s="174"/>
      <c r="F28" s="174"/>
      <c r="G28" s="174"/>
      <c r="H28" s="11"/>
      <c r="I28" s="14"/>
      <c r="J28" s="94">
        <v>0.5</v>
      </c>
      <c r="K28" s="94">
        <v>0.5</v>
      </c>
      <c r="L28" s="94">
        <v>0.5</v>
      </c>
      <c r="M28" s="94">
        <v>0.5</v>
      </c>
      <c r="N28" s="94">
        <v>0.5</v>
      </c>
      <c r="O28" s="101">
        <v>0.5</v>
      </c>
    </row>
    <row r="29" spans="1:16" ht="42" customHeight="1" x14ac:dyDescent="0.25">
      <c r="A29" s="174" t="s">
        <v>159</v>
      </c>
      <c r="B29" s="174"/>
      <c r="C29" s="174"/>
      <c r="D29" s="174"/>
      <c r="E29" s="174"/>
      <c r="F29" s="174"/>
      <c r="G29" s="174"/>
      <c r="H29" s="11"/>
      <c r="I29" s="14"/>
      <c r="J29" s="88">
        <v>1.2</v>
      </c>
      <c r="K29" s="94">
        <v>1.2</v>
      </c>
      <c r="L29" s="94">
        <v>1.2</v>
      </c>
      <c r="M29" s="94">
        <v>1.2</v>
      </c>
      <c r="N29" s="94">
        <v>2</v>
      </c>
      <c r="O29" s="101">
        <v>1.2</v>
      </c>
    </row>
    <row r="30" spans="1:16" ht="30" customHeight="1" x14ac:dyDescent="0.25">
      <c r="A30" s="174" t="s">
        <v>160</v>
      </c>
      <c r="B30" s="174"/>
      <c r="C30" s="174"/>
      <c r="D30" s="174"/>
      <c r="E30" s="174"/>
      <c r="F30" s="174"/>
      <c r="G30" s="174"/>
      <c r="H30" s="11"/>
      <c r="I30" s="14"/>
      <c r="J30" s="94" t="s">
        <v>17</v>
      </c>
      <c r="K30" s="88" t="s">
        <v>17</v>
      </c>
      <c r="L30" s="88" t="s">
        <v>17</v>
      </c>
      <c r="M30" s="88" t="s">
        <v>17</v>
      </c>
      <c r="N30" s="88" t="s">
        <v>17</v>
      </c>
      <c r="O30" s="99" t="s">
        <v>17</v>
      </c>
    </row>
    <row r="31" spans="1:16" x14ac:dyDescent="0.25">
      <c r="A31" s="174" t="s">
        <v>161</v>
      </c>
      <c r="B31" s="174"/>
      <c r="C31" s="174"/>
      <c r="D31" s="174"/>
      <c r="E31" s="174"/>
      <c r="F31" s="174"/>
      <c r="G31" s="174"/>
      <c r="H31" s="18"/>
      <c r="I31" s="14"/>
      <c r="J31" s="88" t="s">
        <v>17</v>
      </c>
      <c r="K31" s="88" t="s">
        <v>17</v>
      </c>
      <c r="L31" s="88" t="s">
        <v>17</v>
      </c>
      <c r="M31" s="99" t="s">
        <v>17</v>
      </c>
      <c r="N31" s="99" t="s">
        <v>17</v>
      </c>
      <c r="O31" s="88" t="s">
        <v>17</v>
      </c>
    </row>
    <row r="32" spans="1:16" ht="27" customHeight="1" x14ac:dyDescent="0.25">
      <c r="A32" s="174" t="s">
        <v>162</v>
      </c>
      <c r="B32" s="174"/>
      <c r="C32" s="174"/>
      <c r="D32" s="174"/>
      <c r="E32" s="174"/>
      <c r="F32" s="174"/>
      <c r="G32" s="174"/>
      <c r="H32" s="18"/>
      <c r="I32" s="4"/>
      <c r="J32" s="94" t="s">
        <v>17</v>
      </c>
      <c r="K32" s="88" t="s">
        <v>17</v>
      </c>
      <c r="L32" s="88" t="s">
        <v>17</v>
      </c>
      <c r="M32" s="88" t="s">
        <v>17</v>
      </c>
      <c r="N32" s="88" t="s">
        <v>17</v>
      </c>
      <c r="O32" s="88" t="s">
        <v>17</v>
      </c>
    </row>
    <row r="33" spans="1:15" ht="23.25" customHeight="1" x14ac:dyDescent="0.25">
      <c r="A33" s="174" t="s">
        <v>52</v>
      </c>
      <c r="B33" s="174" t="s">
        <v>163</v>
      </c>
      <c r="C33" s="185"/>
      <c r="D33" s="12"/>
      <c r="E33" s="12"/>
      <c r="F33" s="12"/>
      <c r="G33" s="12"/>
      <c r="H33" s="19" t="s">
        <v>9</v>
      </c>
      <c r="I33" s="14" t="s">
        <v>92</v>
      </c>
      <c r="J33" s="87">
        <f>J34+J35+J36</f>
        <v>70369.100000000006</v>
      </c>
      <c r="K33" s="87">
        <f t="shared" ref="K33:O33" si="4">K34+K35+K36</f>
        <v>171000</v>
      </c>
      <c r="L33" s="87">
        <f t="shared" si="4"/>
        <v>171000</v>
      </c>
      <c r="M33" s="87">
        <f t="shared" si="4"/>
        <v>171843.41999999998</v>
      </c>
      <c r="N33" s="87">
        <f t="shared" si="4"/>
        <v>348705.22</v>
      </c>
      <c r="O33" s="87">
        <f t="shared" si="4"/>
        <v>171000</v>
      </c>
    </row>
    <row r="34" spans="1:15" ht="27" customHeight="1" x14ac:dyDescent="0.25">
      <c r="A34" s="174"/>
      <c r="B34" s="174"/>
      <c r="C34" s="185"/>
      <c r="D34" s="12"/>
      <c r="E34" s="12"/>
      <c r="F34" s="12"/>
      <c r="G34" s="12"/>
      <c r="H34" s="19" t="s">
        <v>10</v>
      </c>
      <c r="I34" s="14" t="s">
        <v>92</v>
      </c>
      <c r="J34" s="87">
        <v>0</v>
      </c>
      <c r="K34" s="100">
        <v>0</v>
      </c>
      <c r="L34" s="100">
        <v>0</v>
      </c>
      <c r="M34" s="100">
        <v>0</v>
      </c>
      <c r="N34" s="213">
        <v>176861.8</v>
      </c>
      <c r="O34" s="100">
        <v>0</v>
      </c>
    </row>
    <row r="35" spans="1:15" ht="52.5" customHeight="1" x14ac:dyDescent="0.25">
      <c r="A35" s="174"/>
      <c r="B35" s="174"/>
      <c r="C35" s="185"/>
      <c r="D35" s="14">
        <v>882</v>
      </c>
      <c r="E35" s="14">
        <v>405</v>
      </c>
      <c r="F35" s="31" t="s">
        <v>500</v>
      </c>
      <c r="G35" s="14">
        <v>810</v>
      </c>
      <c r="H35" s="19" t="s">
        <v>11</v>
      </c>
      <c r="I35" s="14" t="s">
        <v>92</v>
      </c>
      <c r="J35" s="87">
        <v>369.1</v>
      </c>
      <c r="K35" s="100">
        <v>101000</v>
      </c>
      <c r="L35" s="100">
        <v>101000</v>
      </c>
      <c r="M35" s="100">
        <v>101843.42</v>
      </c>
      <c r="N35" s="100">
        <v>101843.42</v>
      </c>
      <c r="O35" s="100">
        <v>101000</v>
      </c>
    </row>
    <row r="36" spans="1:15" ht="25.5" x14ac:dyDescent="0.25">
      <c r="A36" s="174"/>
      <c r="B36" s="174"/>
      <c r="C36" s="185"/>
      <c r="D36" s="12"/>
      <c r="E36" s="12"/>
      <c r="F36" s="12"/>
      <c r="G36" s="12"/>
      <c r="H36" s="19" t="s">
        <v>12</v>
      </c>
      <c r="I36" s="14" t="s">
        <v>92</v>
      </c>
      <c r="J36" s="87">
        <v>70000</v>
      </c>
      <c r="K36" s="100">
        <v>70000</v>
      </c>
      <c r="L36" s="100">
        <v>70000</v>
      </c>
      <c r="M36" s="100">
        <v>70000</v>
      </c>
      <c r="N36" s="100">
        <v>70000</v>
      </c>
      <c r="O36" s="100">
        <v>70000</v>
      </c>
    </row>
    <row r="37" spans="1:15" ht="16.5" x14ac:dyDescent="0.25">
      <c r="A37" s="7"/>
      <c r="B37"/>
      <c r="C37"/>
      <c r="D37"/>
      <c r="E37"/>
      <c r="F37"/>
      <c r="G37"/>
      <c r="H37"/>
      <c r="I37"/>
      <c r="J37"/>
      <c r="K37" s="131"/>
      <c r="L37" s="131"/>
      <c r="M37" s="131"/>
    </row>
  </sheetData>
  <mergeCells count="36">
    <mergeCell ref="A1:O1"/>
    <mergeCell ref="B23:B26"/>
    <mergeCell ref="A23:A26"/>
    <mergeCell ref="C9:C12"/>
    <mergeCell ref="C15:C18"/>
    <mergeCell ref="C19:C22"/>
    <mergeCell ref="C23:C26"/>
    <mergeCell ref="O2:O3"/>
    <mergeCell ref="H2:H3"/>
    <mergeCell ref="I2:I3"/>
    <mergeCell ref="J2:J3"/>
    <mergeCell ref="K2:N2"/>
    <mergeCell ref="C5:C8"/>
    <mergeCell ref="A9:A12"/>
    <mergeCell ref="B9:B12"/>
    <mergeCell ref="A5:A8"/>
    <mergeCell ref="A31:G31"/>
    <mergeCell ref="A32:G32"/>
    <mergeCell ref="A33:A36"/>
    <mergeCell ref="B33:B36"/>
    <mergeCell ref="C33:C36"/>
    <mergeCell ref="A27:G27"/>
    <mergeCell ref="A28:G28"/>
    <mergeCell ref="A29:G29"/>
    <mergeCell ref="A30:G30"/>
    <mergeCell ref="B19:B22"/>
    <mergeCell ref="A19:A22"/>
    <mergeCell ref="A15:A18"/>
    <mergeCell ref="B15:B18"/>
    <mergeCell ref="A13:G13"/>
    <mergeCell ref="A14:G14"/>
    <mergeCell ref="A2:A3"/>
    <mergeCell ref="B2:B3"/>
    <mergeCell ref="D2:G2"/>
    <mergeCell ref="C2:C3"/>
    <mergeCell ref="B5:B8"/>
  </mergeCells>
  <printOptions horizontalCentered="1"/>
  <pageMargins left="0.7" right="0.7" top="0.75" bottom="0.75" header="0.3" footer="0.3"/>
  <pageSetup paperSize="9" scale="64" orientation="landscape" horizontalDpi="4294967294" verticalDpi="429496729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Q37"/>
  <sheetViews>
    <sheetView view="pageBreakPreview" zoomScale="80" zoomScaleNormal="75" zoomScaleSheetLayoutView="80" workbookViewId="0">
      <selection activeCell="N26" sqref="N26"/>
    </sheetView>
  </sheetViews>
  <sheetFormatPr defaultColWidth="9.140625" defaultRowHeight="15" outlineLevelCol="1" x14ac:dyDescent="0.25"/>
  <cols>
    <col min="1" max="1" width="14.140625" style="27" customWidth="1"/>
    <col min="2" max="2" width="34.85546875" style="27" customWidth="1"/>
    <col min="3" max="3" width="13.85546875" style="27" customWidth="1" outlineLevel="1"/>
    <col min="4" max="4" width="11.28515625" style="27" customWidth="1" outlineLevel="1"/>
    <col min="5" max="5" width="9.7109375" style="27" customWidth="1" outlineLevel="1"/>
    <col min="6" max="6" width="9.28515625" style="27" customWidth="1" outlineLevel="1"/>
    <col min="7" max="7" width="9" style="27" customWidth="1" outlineLevel="1"/>
    <col min="8" max="8" width="17.5703125" style="27" customWidth="1"/>
    <col min="9" max="9" width="12.140625" style="27" customWidth="1" outlineLevel="1"/>
    <col min="10" max="10" width="13.140625" style="27" customWidth="1"/>
    <col min="11" max="11" width="9.5703125" style="128" customWidth="1"/>
    <col min="12" max="12" width="10.5703125" style="128" customWidth="1"/>
    <col min="13" max="13" width="10" style="128" customWidth="1"/>
    <col min="14" max="14" width="10.28515625" style="128" customWidth="1"/>
    <col min="15" max="15" width="12.5703125" style="128" customWidth="1"/>
    <col min="16" max="16384" width="9.140625" style="27"/>
  </cols>
  <sheetData>
    <row r="1" spans="1:17" ht="39.75" customHeight="1" x14ac:dyDescent="0.25">
      <c r="A1" s="208" t="s">
        <v>448</v>
      </c>
      <c r="B1" s="208"/>
      <c r="C1" s="208"/>
      <c r="D1" s="208"/>
      <c r="E1" s="208"/>
      <c r="F1" s="208"/>
      <c r="G1" s="208"/>
      <c r="H1" s="208"/>
      <c r="I1" s="208"/>
      <c r="J1" s="208"/>
      <c r="K1" s="208"/>
      <c r="L1" s="208"/>
      <c r="M1" s="208"/>
      <c r="N1" s="208"/>
      <c r="O1" s="208"/>
    </row>
    <row r="2" spans="1:17" x14ac:dyDescent="0.25">
      <c r="A2" s="149" t="s">
        <v>0</v>
      </c>
      <c r="B2" s="149" t="s">
        <v>94</v>
      </c>
      <c r="C2" s="149" t="s">
        <v>1</v>
      </c>
      <c r="D2" s="149" t="s">
        <v>16</v>
      </c>
      <c r="E2" s="149"/>
      <c r="F2" s="149"/>
      <c r="G2" s="149"/>
      <c r="H2" s="149" t="s">
        <v>2</v>
      </c>
      <c r="I2" s="185" t="s">
        <v>91</v>
      </c>
      <c r="J2" s="185" t="s">
        <v>141</v>
      </c>
      <c r="K2" s="149" t="s">
        <v>516</v>
      </c>
      <c r="L2" s="149"/>
      <c r="M2" s="149"/>
      <c r="N2" s="149"/>
      <c r="O2" s="169" t="s">
        <v>68</v>
      </c>
    </row>
    <row r="3" spans="1:17" ht="80.25" customHeight="1" x14ac:dyDescent="0.25">
      <c r="A3" s="149"/>
      <c r="B3" s="149"/>
      <c r="C3" s="149"/>
      <c r="D3" s="76" t="s">
        <v>3</v>
      </c>
      <c r="E3" s="76" t="s">
        <v>4</v>
      </c>
      <c r="F3" s="76" t="s">
        <v>5</v>
      </c>
      <c r="G3" s="76" t="s">
        <v>6</v>
      </c>
      <c r="H3" s="149"/>
      <c r="I3" s="185"/>
      <c r="J3" s="185"/>
      <c r="K3" s="117" t="s">
        <v>168</v>
      </c>
      <c r="L3" s="117" t="s">
        <v>69</v>
      </c>
      <c r="M3" s="117" t="s">
        <v>70</v>
      </c>
      <c r="N3" s="117" t="s">
        <v>169</v>
      </c>
      <c r="O3" s="169"/>
    </row>
    <row r="4" spans="1:17" x14ac:dyDescent="0.25">
      <c r="A4" s="58">
        <v>1</v>
      </c>
      <c r="B4" s="58">
        <v>2</v>
      </c>
      <c r="C4" s="58">
        <v>3</v>
      </c>
      <c r="D4" s="58">
        <v>4</v>
      </c>
      <c r="E4" s="58">
        <v>5</v>
      </c>
      <c r="F4" s="58">
        <v>6</v>
      </c>
      <c r="G4" s="58">
        <v>7</v>
      </c>
      <c r="H4" s="58">
        <v>8</v>
      </c>
      <c r="I4" s="58">
        <v>9</v>
      </c>
      <c r="J4" s="58">
        <v>10</v>
      </c>
      <c r="K4" s="58">
        <v>11</v>
      </c>
      <c r="L4" s="58">
        <v>12</v>
      </c>
      <c r="M4" s="58">
        <v>13</v>
      </c>
      <c r="N4" s="58">
        <v>14</v>
      </c>
      <c r="O4" s="58">
        <v>15</v>
      </c>
    </row>
    <row r="5" spans="1:17" x14ac:dyDescent="0.25">
      <c r="A5" s="166" t="s">
        <v>7</v>
      </c>
      <c r="B5" s="166" t="s">
        <v>272</v>
      </c>
      <c r="C5" s="149" t="s">
        <v>42</v>
      </c>
      <c r="D5" s="76"/>
      <c r="E5" s="76"/>
      <c r="F5" s="76"/>
      <c r="G5" s="76"/>
      <c r="H5" s="75" t="s">
        <v>9</v>
      </c>
      <c r="I5" s="79" t="s">
        <v>92</v>
      </c>
      <c r="J5" s="89">
        <f>J6+J7+J8</f>
        <v>5101.3999999999996</v>
      </c>
      <c r="K5" s="89">
        <f>K6+K7+K8</f>
        <v>14073.3</v>
      </c>
      <c r="L5" s="89">
        <f t="shared" ref="L5:O5" si="0">L6+L7+L8</f>
        <v>14073.3</v>
      </c>
      <c r="M5" s="89">
        <f t="shared" si="0"/>
        <v>14982.83</v>
      </c>
      <c r="N5" s="89">
        <f t="shared" si="0"/>
        <v>14982.83</v>
      </c>
      <c r="O5" s="89">
        <f t="shared" si="0"/>
        <v>12423.64</v>
      </c>
      <c r="Q5" s="64"/>
    </row>
    <row r="6" spans="1:17" ht="25.5" x14ac:dyDescent="0.25">
      <c r="A6" s="166"/>
      <c r="B6" s="166"/>
      <c r="C6" s="149"/>
      <c r="D6" s="76"/>
      <c r="E6" s="76"/>
      <c r="F6" s="76"/>
      <c r="G6" s="76"/>
      <c r="H6" s="75" t="s">
        <v>10</v>
      </c>
      <c r="I6" s="79" t="s">
        <v>92</v>
      </c>
      <c r="J6" s="89">
        <v>1085.5999999999999</v>
      </c>
      <c r="K6" s="89">
        <f>K10+K19</f>
        <v>8675.6</v>
      </c>
      <c r="L6" s="89">
        <f t="shared" ref="L6:O8" si="1">L10+L19</f>
        <v>8675.6</v>
      </c>
      <c r="M6" s="89">
        <f t="shared" si="1"/>
        <v>12853</v>
      </c>
      <c r="N6" s="89">
        <f>N10+N19</f>
        <v>12853</v>
      </c>
      <c r="O6" s="89">
        <f t="shared" si="1"/>
        <v>8032.5</v>
      </c>
      <c r="Q6" s="64"/>
    </row>
    <row r="7" spans="1:17" ht="38.25" x14ac:dyDescent="0.25">
      <c r="A7" s="166"/>
      <c r="B7" s="166"/>
      <c r="C7" s="149"/>
      <c r="D7" s="76"/>
      <c r="E7" s="76"/>
      <c r="F7" s="76" t="s">
        <v>268</v>
      </c>
      <c r="G7" s="76"/>
      <c r="H7" s="75" t="s">
        <v>11</v>
      </c>
      <c r="I7" s="79" t="s">
        <v>92</v>
      </c>
      <c r="J7" s="89">
        <v>2015.8</v>
      </c>
      <c r="K7" s="89">
        <f>K11+K20</f>
        <v>3397.7</v>
      </c>
      <c r="L7" s="89">
        <f t="shared" si="1"/>
        <v>3397.7</v>
      </c>
      <c r="M7" s="89">
        <f t="shared" si="1"/>
        <v>129.83000000000001</v>
      </c>
      <c r="N7" s="89">
        <f t="shared" si="1"/>
        <v>129.83000000000001</v>
      </c>
      <c r="O7" s="89">
        <f t="shared" si="1"/>
        <v>2391.14</v>
      </c>
      <c r="Q7" s="64"/>
    </row>
    <row r="8" spans="1:17" ht="25.5" x14ac:dyDescent="0.25">
      <c r="A8" s="166"/>
      <c r="B8" s="166"/>
      <c r="C8" s="149"/>
      <c r="D8" s="76"/>
      <c r="E8" s="76"/>
      <c r="F8" s="76"/>
      <c r="G8" s="76"/>
      <c r="H8" s="75" t="s">
        <v>12</v>
      </c>
      <c r="I8" s="79" t="s">
        <v>92</v>
      </c>
      <c r="J8" s="89">
        <v>2000</v>
      </c>
      <c r="K8" s="89">
        <f>K12+K21</f>
        <v>2000</v>
      </c>
      <c r="L8" s="89">
        <f t="shared" si="1"/>
        <v>2000</v>
      </c>
      <c r="M8" s="89">
        <f t="shared" si="1"/>
        <v>2000</v>
      </c>
      <c r="N8" s="89">
        <f t="shared" si="1"/>
        <v>2000</v>
      </c>
      <c r="O8" s="89">
        <f t="shared" si="1"/>
        <v>2000</v>
      </c>
      <c r="Q8" s="65"/>
    </row>
    <row r="9" spans="1:17" x14ac:dyDescent="0.25">
      <c r="A9" s="166" t="s">
        <v>43</v>
      </c>
      <c r="B9" s="166" t="s">
        <v>63</v>
      </c>
      <c r="C9" s="149"/>
      <c r="D9" s="76"/>
      <c r="E9" s="76"/>
      <c r="F9" s="76"/>
      <c r="G9" s="76"/>
      <c r="H9" s="75" t="s">
        <v>9</v>
      </c>
      <c r="I9" s="79" t="s">
        <v>92</v>
      </c>
      <c r="J9" s="89">
        <f>J10+J11+J12</f>
        <v>3985</v>
      </c>
      <c r="K9" s="89">
        <f t="shared" ref="K9:O9" si="2">K10+K11+K12</f>
        <v>5310</v>
      </c>
      <c r="L9" s="89">
        <f t="shared" si="2"/>
        <v>5310</v>
      </c>
      <c r="M9" s="89">
        <f t="shared" si="2"/>
        <v>2000</v>
      </c>
      <c r="N9" s="89">
        <f t="shared" si="2"/>
        <v>2000</v>
      </c>
      <c r="O9" s="89">
        <f t="shared" si="2"/>
        <v>4310</v>
      </c>
    </row>
    <row r="10" spans="1:17" ht="25.5" x14ac:dyDescent="0.25">
      <c r="A10" s="166"/>
      <c r="B10" s="166"/>
      <c r="C10" s="149"/>
      <c r="D10" s="76"/>
      <c r="E10" s="76"/>
      <c r="F10" s="76"/>
      <c r="G10" s="76"/>
      <c r="H10" s="75" t="s">
        <v>10</v>
      </c>
      <c r="I10" s="79" t="s">
        <v>92</v>
      </c>
      <c r="J10" s="89">
        <f>J15</f>
        <v>0</v>
      </c>
      <c r="K10" s="89">
        <f t="shared" ref="K10:O11" si="3">K15</f>
        <v>0</v>
      </c>
      <c r="L10" s="89">
        <f t="shared" si="3"/>
        <v>0</v>
      </c>
      <c r="M10" s="89">
        <f t="shared" si="3"/>
        <v>0</v>
      </c>
      <c r="N10" s="89">
        <f t="shared" si="3"/>
        <v>0</v>
      </c>
      <c r="O10" s="89">
        <f t="shared" si="3"/>
        <v>0</v>
      </c>
    </row>
    <row r="11" spans="1:17" ht="38.25" x14ac:dyDescent="0.25">
      <c r="A11" s="166"/>
      <c r="B11" s="166"/>
      <c r="C11" s="149"/>
      <c r="D11" s="76">
        <v>882</v>
      </c>
      <c r="E11" s="76">
        <v>405</v>
      </c>
      <c r="F11" s="76" t="s">
        <v>268</v>
      </c>
      <c r="G11" s="76"/>
      <c r="H11" s="75" t="s">
        <v>11</v>
      </c>
      <c r="I11" s="79" t="s">
        <v>92</v>
      </c>
      <c r="J11" s="89">
        <v>1985</v>
      </c>
      <c r="K11" s="89">
        <v>3310</v>
      </c>
      <c r="L11" s="89">
        <v>3310</v>
      </c>
      <c r="M11" s="89">
        <v>0</v>
      </c>
      <c r="N11" s="89">
        <v>0</v>
      </c>
      <c r="O11" s="89">
        <f t="shared" si="3"/>
        <v>2310</v>
      </c>
    </row>
    <row r="12" spans="1:17" ht="25.5" x14ac:dyDescent="0.25">
      <c r="A12" s="166"/>
      <c r="B12" s="166"/>
      <c r="C12" s="149"/>
      <c r="D12" s="76"/>
      <c r="E12" s="76"/>
      <c r="F12" s="76"/>
      <c r="G12" s="76"/>
      <c r="H12" s="75" t="s">
        <v>12</v>
      </c>
      <c r="I12" s="79" t="s">
        <v>92</v>
      </c>
      <c r="J12" s="89">
        <f>J17</f>
        <v>2000</v>
      </c>
      <c r="K12" s="89">
        <f t="shared" ref="K12:O12" si="4">K17</f>
        <v>2000</v>
      </c>
      <c r="L12" s="89">
        <f t="shared" si="4"/>
        <v>2000</v>
      </c>
      <c r="M12" s="89">
        <f t="shared" si="4"/>
        <v>2000</v>
      </c>
      <c r="N12" s="89">
        <f t="shared" si="4"/>
        <v>2000</v>
      </c>
      <c r="O12" s="89">
        <f t="shared" si="4"/>
        <v>2000</v>
      </c>
    </row>
    <row r="13" spans="1:17" x14ac:dyDescent="0.25">
      <c r="A13" s="166" t="s">
        <v>149</v>
      </c>
      <c r="B13" s="166"/>
      <c r="C13" s="166"/>
      <c r="D13" s="166"/>
      <c r="E13" s="166"/>
      <c r="F13" s="166"/>
      <c r="G13" s="166"/>
      <c r="H13" s="75"/>
      <c r="I13" s="76"/>
      <c r="J13" s="92">
        <v>46.8</v>
      </c>
      <c r="K13" s="92">
        <v>33.5</v>
      </c>
      <c r="L13" s="92">
        <v>33.5</v>
      </c>
      <c r="M13" s="92">
        <v>0</v>
      </c>
      <c r="N13" s="92">
        <v>46.8</v>
      </c>
      <c r="O13" s="92">
        <v>0</v>
      </c>
    </row>
    <row r="14" spans="1:17" x14ac:dyDescent="0.25">
      <c r="A14" s="171" t="s">
        <v>44</v>
      </c>
      <c r="B14" s="171" t="s">
        <v>150</v>
      </c>
      <c r="C14" s="82"/>
      <c r="D14" s="5"/>
      <c r="E14" s="5"/>
      <c r="F14" s="5"/>
      <c r="G14" s="85"/>
      <c r="H14" s="85" t="s">
        <v>9</v>
      </c>
      <c r="I14" s="85" t="s">
        <v>92</v>
      </c>
      <c r="J14" s="89">
        <f>J15+J16+J17</f>
        <v>3985</v>
      </c>
      <c r="K14" s="89">
        <f t="shared" ref="K14:L14" si="5">K15+K16+K17</f>
        <v>5310</v>
      </c>
      <c r="L14" s="89">
        <f t="shared" si="5"/>
        <v>5310</v>
      </c>
      <c r="M14" s="89">
        <f>M15+M16+M17</f>
        <v>2000</v>
      </c>
      <c r="N14" s="89">
        <f t="shared" ref="N14:O14" si="6">N15+N16+N17</f>
        <v>2000</v>
      </c>
      <c r="O14" s="89">
        <f t="shared" si="6"/>
        <v>4310</v>
      </c>
    </row>
    <row r="15" spans="1:17" ht="25.5" x14ac:dyDescent="0.25">
      <c r="A15" s="172"/>
      <c r="B15" s="172"/>
      <c r="C15" s="83"/>
      <c r="D15" s="97"/>
      <c r="E15" s="97"/>
      <c r="F15" s="97"/>
      <c r="G15" s="85"/>
      <c r="H15" s="85" t="s">
        <v>10</v>
      </c>
      <c r="I15" s="85" t="s">
        <v>92</v>
      </c>
      <c r="J15" s="89">
        <v>0</v>
      </c>
      <c r="K15" s="89">
        <v>0</v>
      </c>
      <c r="L15" s="89">
        <v>0</v>
      </c>
      <c r="M15" s="89">
        <v>0</v>
      </c>
      <c r="N15" s="89">
        <v>0</v>
      </c>
      <c r="O15" s="89">
        <v>0</v>
      </c>
    </row>
    <row r="16" spans="1:17" ht="38.25" x14ac:dyDescent="0.25">
      <c r="A16" s="172"/>
      <c r="B16" s="172"/>
      <c r="C16" s="83"/>
      <c r="D16" s="85">
        <v>882</v>
      </c>
      <c r="E16" s="85">
        <v>405</v>
      </c>
      <c r="F16" s="76" t="s">
        <v>269</v>
      </c>
      <c r="G16" s="85"/>
      <c r="H16" s="85" t="s">
        <v>11</v>
      </c>
      <c r="I16" s="85" t="s">
        <v>92</v>
      </c>
      <c r="J16" s="89">
        <v>1985</v>
      </c>
      <c r="K16" s="89">
        <v>3310</v>
      </c>
      <c r="L16" s="89">
        <v>3310</v>
      </c>
      <c r="M16" s="89">
        <v>0</v>
      </c>
      <c r="N16" s="89">
        <v>0</v>
      </c>
      <c r="O16" s="89">
        <v>2310</v>
      </c>
    </row>
    <row r="17" spans="1:15" ht="25.5" x14ac:dyDescent="0.25">
      <c r="A17" s="172"/>
      <c r="B17" s="172"/>
      <c r="C17" s="84"/>
      <c r="D17" s="97"/>
      <c r="E17" s="97"/>
      <c r="F17" s="97"/>
      <c r="G17" s="85"/>
      <c r="H17" s="85" t="s">
        <v>12</v>
      </c>
      <c r="I17" s="85" t="s">
        <v>92</v>
      </c>
      <c r="J17" s="89">
        <v>2000</v>
      </c>
      <c r="K17" s="89">
        <v>2000</v>
      </c>
      <c r="L17" s="89">
        <v>2000</v>
      </c>
      <c r="M17" s="89">
        <v>2000</v>
      </c>
      <c r="N17" s="89">
        <v>2000</v>
      </c>
      <c r="O17" s="89">
        <v>2000</v>
      </c>
    </row>
    <row r="18" spans="1:15" x14ac:dyDescent="0.25">
      <c r="A18" s="166" t="s">
        <v>40</v>
      </c>
      <c r="B18" s="166" t="s">
        <v>522</v>
      </c>
      <c r="C18" s="149"/>
      <c r="D18" s="76"/>
      <c r="E18" s="76"/>
      <c r="F18" s="76"/>
      <c r="G18" s="76"/>
      <c r="H18" s="75" t="s">
        <v>9</v>
      </c>
      <c r="I18" s="79" t="s">
        <v>92</v>
      </c>
      <c r="J18" s="89">
        <f>J19+J20+J21</f>
        <v>1116.3999999999999</v>
      </c>
      <c r="K18" s="89">
        <f t="shared" ref="K18:L18" si="7">K19+K20+K21</f>
        <v>8763.3000000000011</v>
      </c>
      <c r="L18" s="89">
        <f t="shared" si="7"/>
        <v>8763.3000000000011</v>
      </c>
      <c r="M18" s="89">
        <f>M19+M20+M21</f>
        <v>12982.83</v>
      </c>
      <c r="N18" s="89">
        <f t="shared" ref="N18:O18" si="8">N19+N20+N21</f>
        <v>12982.83</v>
      </c>
      <c r="O18" s="89">
        <f t="shared" si="8"/>
        <v>8113.64</v>
      </c>
    </row>
    <row r="19" spans="1:15" ht="25.5" x14ac:dyDescent="0.25">
      <c r="A19" s="166"/>
      <c r="B19" s="166"/>
      <c r="C19" s="149"/>
      <c r="D19" s="76"/>
      <c r="E19" s="76"/>
      <c r="F19" s="76"/>
      <c r="G19" s="76"/>
      <c r="H19" s="75" t="s">
        <v>10</v>
      </c>
      <c r="I19" s="79" t="s">
        <v>92</v>
      </c>
      <c r="J19" s="89">
        <v>1085.5999999999999</v>
      </c>
      <c r="K19" s="89">
        <f t="shared" ref="K19:L20" si="9">K27+K31</f>
        <v>8675.6</v>
      </c>
      <c r="L19" s="89">
        <f t="shared" si="9"/>
        <v>8675.6</v>
      </c>
      <c r="M19" s="89">
        <v>12853</v>
      </c>
      <c r="N19" s="89">
        <f>N27+N31+N35</f>
        <v>12853</v>
      </c>
      <c r="O19" s="89">
        <v>8032.5</v>
      </c>
    </row>
    <row r="20" spans="1:15" ht="38.25" x14ac:dyDescent="0.25">
      <c r="A20" s="166"/>
      <c r="B20" s="166"/>
      <c r="C20" s="149"/>
      <c r="D20" s="76"/>
      <c r="E20" s="76"/>
      <c r="F20" s="76" t="s">
        <v>268</v>
      </c>
      <c r="G20" s="76"/>
      <c r="H20" s="75" t="s">
        <v>11</v>
      </c>
      <c r="I20" s="79" t="s">
        <v>92</v>
      </c>
      <c r="J20" s="89">
        <v>30.8</v>
      </c>
      <c r="K20" s="89">
        <f>K28+K32</f>
        <v>87.7</v>
      </c>
      <c r="L20" s="89">
        <f t="shared" si="9"/>
        <v>87.7</v>
      </c>
      <c r="M20" s="89">
        <v>129.83000000000001</v>
      </c>
      <c r="N20" s="89">
        <f>N28+N32+N36</f>
        <v>129.83000000000001</v>
      </c>
      <c r="O20" s="89">
        <v>81.14</v>
      </c>
    </row>
    <row r="21" spans="1:15" ht="25.5" x14ac:dyDescent="0.25">
      <c r="A21" s="166"/>
      <c r="B21" s="166"/>
      <c r="C21" s="149"/>
      <c r="D21" s="76"/>
      <c r="E21" s="76"/>
      <c r="F21" s="76"/>
      <c r="G21" s="76"/>
      <c r="H21" s="75" t="s">
        <v>12</v>
      </c>
      <c r="I21" s="79" t="s">
        <v>92</v>
      </c>
      <c r="J21" s="89">
        <f>J29+J33</f>
        <v>0</v>
      </c>
      <c r="K21" s="89">
        <f t="shared" ref="K21:O21" si="10">K29+K33</f>
        <v>0</v>
      </c>
      <c r="L21" s="89">
        <f t="shared" si="10"/>
        <v>0</v>
      </c>
      <c r="M21" s="89">
        <f t="shared" si="10"/>
        <v>0</v>
      </c>
      <c r="N21" s="89">
        <f t="shared" si="10"/>
        <v>0</v>
      </c>
      <c r="O21" s="89">
        <f t="shared" si="10"/>
        <v>0</v>
      </c>
    </row>
    <row r="22" spans="1:15" ht="29.25" customHeight="1" x14ac:dyDescent="0.25">
      <c r="A22" s="166" t="s">
        <v>298</v>
      </c>
      <c r="B22" s="166"/>
      <c r="C22" s="166"/>
      <c r="D22" s="166"/>
      <c r="E22" s="166"/>
      <c r="F22" s="166"/>
      <c r="G22" s="166"/>
      <c r="H22" s="75"/>
      <c r="I22" s="76"/>
      <c r="J22" s="92">
        <v>46.8</v>
      </c>
      <c r="K22" s="92">
        <v>33.5</v>
      </c>
      <c r="L22" s="92">
        <v>33.5</v>
      </c>
      <c r="M22" s="92">
        <v>0</v>
      </c>
      <c r="N22" s="92">
        <v>46.8</v>
      </c>
      <c r="O22" s="92">
        <v>0</v>
      </c>
    </row>
    <row r="23" spans="1:15" ht="28.5" customHeight="1" x14ac:dyDescent="0.25">
      <c r="A23" s="166" t="s">
        <v>523</v>
      </c>
      <c r="B23" s="166"/>
      <c r="C23" s="166"/>
      <c r="D23" s="166"/>
      <c r="E23" s="166"/>
      <c r="F23" s="166"/>
      <c r="G23" s="166"/>
      <c r="H23" s="75"/>
      <c r="I23" s="76"/>
      <c r="J23" s="98">
        <v>4.7</v>
      </c>
      <c r="K23" s="98">
        <v>10</v>
      </c>
      <c r="L23" s="98">
        <v>10</v>
      </c>
      <c r="M23" s="98">
        <v>10</v>
      </c>
      <c r="N23" s="98">
        <v>21.9</v>
      </c>
      <c r="O23" s="92">
        <v>8.4</v>
      </c>
    </row>
    <row r="24" spans="1:15" ht="41.25" customHeight="1" x14ac:dyDescent="0.25">
      <c r="A24" s="154" t="s">
        <v>502</v>
      </c>
      <c r="B24" s="155"/>
      <c r="C24" s="155"/>
      <c r="D24" s="155"/>
      <c r="E24" s="155"/>
      <c r="F24" s="155"/>
      <c r="G24" s="156"/>
      <c r="H24" s="111"/>
      <c r="I24" s="110"/>
      <c r="J24" s="98" t="s">
        <v>17</v>
      </c>
      <c r="K24" s="98" t="s">
        <v>17</v>
      </c>
      <c r="L24" s="98" t="s">
        <v>17</v>
      </c>
      <c r="M24" s="98" t="s">
        <v>17</v>
      </c>
      <c r="N24" s="98" t="s">
        <v>17</v>
      </c>
      <c r="O24" s="92" t="s">
        <v>17</v>
      </c>
    </row>
    <row r="25" spans="1:15" ht="18" customHeight="1" x14ac:dyDescent="0.25">
      <c r="A25" s="154" t="s">
        <v>503</v>
      </c>
      <c r="B25" s="155"/>
      <c r="C25" s="155"/>
      <c r="D25" s="155"/>
      <c r="E25" s="155"/>
      <c r="F25" s="155"/>
      <c r="G25" s="156"/>
      <c r="H25" s="111"/>
      <c r="I25" s="110"/>
      <c r="J25" s="98" t="s">
        <v>17</v>
      </c>
      <c r="K25" s="98">
        <v>1.5</v>
      </c>
      <c r="L25" s="98">
        <v>1.5</v>
      </c>
      <c r="M25" s="98">
        <v>5</v>
      </c>
      <c r="N25" s="98">
        <v>13.8</v>
      </c>
      <c r="O25" s="92">
        <v>1.5</v>
      </c>
    </row>
    <row r="26" spans="1:15" ht="25.5" customHeight="1" x14ac:dyDescent="0.25">
      <c r="A26" s="166" t="s">
        <v>52</v>
      </c>
      <c r="B26" s="166" t="s">
        <v>191</v>
      </c>
      <c r="C26" s="149"/>
      <c r="D26" s="76"/>
      <c r="E26" s="76"/>
      <c r="F26" s="76"/>
      <c r="G26" s="76"/>
      <c r="H26" s="75" t="s">
        <v>9</v>
      </c>
      <c r="I26" s="79" t="s">
        <v>92</v>
      </c>
      <c r="J26" s="89">
        <f>J27+J28+J29</f>
        <v>19.8</v>
      </c>
      <c r="K26" s="89">
        <f t="shared" ref="K26:O26" si="11">K27+K28+K29</f>
        <v>0</v>
      </c>
      <c r="L26" s="89">
        <f t="shared" si="11"/>
        <v>0</v>
      </c>
      <c r="M26" s="89">
        <f t="shared" si="11"/>
        <v>0</v>
      </c>
      <c r="N26" s="89">
        <f t="shared" si="11"/>
        <v>0</v>
      </c>
      <c r="O26" s="89">
        <f t="shared" si="11"/>
        <v>0</v>
      </c>
    </row>
    <row r="27" spans="1:15" ht="25.5" x14ac:dyDescent="0.25">
      <c r="A27" s="166"/>
      <c r="B27" s="166"/>
      <c r="C27" s="149"/>
      <c r="D27" s="76"/>
      <c r="E27" s="76"/>
      <c r="F27" s="76"/>
      <c r="G27" s="76"/>
      <c r="H27" s="75" t="s">
        <v>10</v>
      </c>
      <c r="I27" s="79" t="s">
        <v>92</v>
      </c>
      <c r="J27" s="89">
        <v>0</v>
      </c>
      <c r="K27" s="89">
        <v>0</v>
      </c>
      <c r="L27" s="89">
        <v>0</v>
      </c>
      <c r="M27" s="89">
        <v>0</v>
      </c>
      <c r="N27" s="89">
        <v>0</v>
      </c>
      <c r="O27" s="89">
        <v>0</v>
      </c>
    </row>
    <row r="28" spans="1:15" ht="41.25" customHeight="1" x14ac:dyDescent="0.25">
      <c r="A28" s="166"/>
      <c r="B28" s="166"/>
      <c r="C28" s="149"/>
      <c r="D28" s="58">
        <v>882</v>
      </c>
      <c r="E28" s="58">
        <v>405</v>
      </c>
      <c r="F28" s="58" t="s">
        <v>270</v>
      </c>
      <c r="G28" s="76"/>
      <c r="H28" s="75" t="s">
        <v>11</v>
      </c>
      <c r="I28" s="79" t="s">
        <v>92</v>
      </c>
      <c r="J28" s="89">
        <v>19.8</v>
      </c>
      <c r="K28" s="89">
        <v>0</v>
      </c>
      <c r="L28" s="89">
        <v>0</v>
      </c>
      <c r="M28" s="89">
        <v>0</v>
      </c>
      <c r="N28" s="89">
        <v>0</v>
      </c>
      <c r="O28" s="89">
        <v>0</v>
      </c>
    </row>
    <row r="29" spans="1:15" ht="29.25" customHeight="1" x14ac:dyDescent="0.25">
      <c r="A29" s="166"/>
      <c r="B29" s="166"/>
      <c r="C29" s="149"/>
      <c r="D29" s="76"/>
      <c r="E29" s="76"/>
      <c r="F29" s="76"/>
      <c r="G29" s="76"/>
      <c r="H29" s="75" t="s">
        <v>12</v>
      </c>
      <c r="I29" s="79" t="s">
        <v>92</v>
      </c>
      <c r="J29" s="89">
        <v>0</v>
      </c>
      <c r="K29" s="89">
        <v>0</v>
      </c>
      <c r="L29" s="89">
        <v>0</v>
      </c>
      <c r="M29" s="89">
        <v>0</v>
      </c>
      <c r="N29" s="89">
        <v>0</v>
      </c>
      <c r="O29" s="89">
        <v>0</v>
      </c>
    </row>
    <row r="30" spans="1:15" x14ac:dyDescent="0.25">
      <c r="A30" s="166" t="s">
        <v>53</v>
      </c>
      <c r="B30" s="166" t="s">
        <v>446</v>
      </c>
      <c r="C30" s="149"/>
      <c r="D30" s="76"/>
      <c r="E30" s="76"/>
      <c r="F30" s="76"/>
      <c r="G30" s="76"/>
      <c r="H30" s="75" t="s">
        <v>9</v>
      </c>
      <c r="I30" s="79" t="s">
        <v>92</v>
      </c>
      <c r="J30" s="89">
        <f>J31+J32+J33</f>
        <v>1096.5999999999999</v>
      </c>
      <c r="K30" s="89">
        <f t="shared" ref="K30:O30" si="12">K31+K32+K33</f>
        <v>8763.3000000000011</v>
      </c>
      <c r="L30" s="89">
        <f t="shared" si="12"/>
        <v>8763.3000000000011</v>
      </c>
      <c r="M30" s="89">
        <f t="shared" si="12"/>
        <v>12982.83</v>
      </c>
      <c r="N30" s="89">
        <f t="shared" si="12"/>
        <v>12982.83</v>
      </c>
      <c r="O30" s="89">
        <f t="shared" si="12"/>
        <v>8113.64</v>
      </c>
    </row>
    <row r="31" spans="1:15" ht="25.5" x14ac:dyDescent="0.25">
      <c r="A31" s="166"/>
      <c r="B31" s="166"/>
      <c r="C31" s="149"/>
      <c r="D31" s="76"/>
      <c r="E31" s="76"/>
      <c r="F31" s="76"/>
      <c r="G31" s="76"/>
      <c r="H31" s="75" t="s">
        <v>10</v>
      </c>
      <c r="I31" s="79" t="s">
        <v>92</v>
      </c>
      <c r="J31" s="89">
        <v>1085.5999999999999</v>
      </c>
      <c r="K31" s="89">
        <v>8675.6</v>
      </c>
      <c r="L31" s="89">
        <v>8675.6</v>
      </c>
      <c r="M31" s="89">
        <v>12853</v>
      </c>
      <c r="N31" s="89">
        <v>12853</v>
      </c>
      <c r="O31" s="89">
        <v>8032.5</v>
      </c>
    </row>
    <row r="32" spans="1:15" ht="38.25" x14ac:dyDescent="0.25">
      <c r="A32" s="166"/>
      <c r="B32" s="166"/>
      <c r="C32" s="149"/>
      <c r="D32" s="58">
        <v>882</v>
      </c>
      <c r="E32" s="58">
        <v>405</v>
      </c>
      <c r="F32" s="58" t="s">
        <v>447</v>
      </c>
      <c r="G32" s="76"/>
      <c r="H32" s="75" t="s">
        <v>11</v>
      </c>
      <c r="I32" s="79" t="s">
        <v>92</v>
      </c>
      <c r="J32" s="89">
        <v>11</v>
      </c>
      <c r="K32" s="89">
        <v>87.7</v>
      </c>
      <c r="L32" s="89">
        <v>87.7</v>
      </c>
      <c r="M32" s="89">
        <v>129.83000000000001</v>
      </c>
      <c r="N32" s="89">
        <v>129.83000000000001</v>
      </c>
      <c r="O32" s="89">
        <v>81.14</v>
      </c>
    </row>
    <row r="33" spans="1:15" ht="25.5" x14ac:dyDescent="0.25">
      <c r="A33" s="166"/>
      <c r="B33" s="166"/>
      <c r="C33" s="149"/>
      <c r="D33" s="76"/>
      <c r="E33" s="76"/>
      <c r="F33" s="76"/>
      <c r="G33" s="76"/>
      <c r="H33" s="75" t="s">
        <v>12</v>
      </c>
      <c r="I33" s="79" t="s">
        <v>92</v>
      </c>
      <c r="J33" s="89">
        <v>0</v>
      </c>
      <c r="K33" s="89">
        <v>0</v>
      </c>
      <c r="L33" s="89">
        <v>0</v>
      </c>
      <c r="M33" s="89">
        <v>0</v>
      </c>
      <c r="N33" s="89">
        <v>0</v>
      </c>
      <c r="O33" s="89">
        <v>0</v>
      </c>
    </row>
    <row r="34" spans="1:15" x14ac:dyDescent="0.25">
      <c r="A34" s="166" t="s">
        <v>54</v>
      </c>
      <c r="B34" s="166" t="s">
        <v>504</v>
      </c>
      <c r="C34" s="5"/>
      <c r="D34" s="5"/>
      <c r="E34" s="5"/>
      <c r="F34" s="5"/>
      <c r="G34" s="5"/>
      <c r="H34" s="111" t="s">
        <v>9</v>
      </c>
      <c r="I34" s="112" t="s">
        <v>92</v>
      </c>
      <c r="J34" s="89">
        <v>0</v>
      </c>
      <c r="K34" s="89">
        <f>K35+K36+K37</f>
        <v>0</v>
      </c>
      <c r="L34" s="89">
        <f>L35+L36+L37</f>
        <v>0</v>
      </c>
      <c r="M34" s="89">
        <f t="shared" ref="M34:O34" si="13">M35+M36+M37</f>
        <v>0</v>
      </c>
      <c r="N34" s="89">
        <f t="shared" si="13"/>
        <v>0</v>
      </c>
      <c r="O34" s="89">
        <f t="shared" si="13"/>
        <v>0</v>
      </c>
    </row>
    <row r="35" spans="1:15" ht="25.5" x14ac:dyDescent="0.25">
      <c r="A35" s="166"/>
      <c r="B35" s="166"/>
      <c r="C35" s="5"/>
      <c r="D35" s="5"/>
      <c r="E35" s="5"/>
      <c r="F35" s="5"/>
      <c r="G35" s="5"/>
      <c r="H35" s="111" t="s">
        <v>10</v>
      </c>
      <c r="I35" s="112" t="s">
        <v>92</v>
      </c>
      <c r="J35" s="89">
        <v>0</v>
      </c>
      <c r="K35" s="89">
        <v>0</v>
      </c>
      <c r="L35" s="89">
        <v>0</v>
      </c>
      <c r="M35" s="89">
        <v>0</v>
      </c>
      <c r="N35" s="89">
        <v>0</v>
      </c>
      <c r="O35" s="89">
        <v>0</v>
      </c>
    </row>
    <row r="36" spans="1:15" ht="38.25" x14ac:dyDescent="0.25">
      <c r="A36" s="166"/>
      <c r="B36" s="166"/>
      <c r="C36" s="5"/>
      <c r="D36" s="58" t="s">
        <v>505</v>
      </c>
      <c r="E36" s="58">
        <v>405</v>
      </c>
      <c r="F36" s="58" t="s">
        <v>506</v>
      </c>
      <c r="G36" s="58">
        <v>811</v>
      </c>
      <c r="H36" s="111" t="s">
        <v>11</v>
      </c>
      <c r="I36" s="112" t="s">
        <v>92</v>
      </c>
      <c r="J36" s="89">
        <v>0</v>
      </c>
      <c r="K36" s="89">
        <v>0</v>
      </c>
      <c r="L36" s="89">
        <v>0</v>
      </c>
      <c r="M36" s="89">
        <v>0</v>
      </c>
      <c r="N36" s="89">
        <v>0</v>
      </c>
      <c r="O36" s="89">
        <v>0</v>
      </c>
    </row>
    <row r="37" spans="1:15" ht="25.5" x14ac:dyDescent="0.25">
      <c r="A37" s="166"/>
      <c r="B37" s="166"/>
      <c r="C37" s="5"/>
      <c r="D37" s="5"/>
      <c r="E37" s="5"/>
      <c r="F37" s="5"/>
      <c r="G37" s="5"/>
      <c r="H37" s="111" t="s">
        <v>12</v>
      </c>
      <c r="I37" s="112" t="s">
        <v>92</v>
      </c>
      <c r="J37" s="89">
        <v>0</v>
      </c>
      <c r="K37" s="89">
        <v>0</v>
      </c>
      <c r="L37" s="89">
        <v>0</v>
      </c>
      <c r="M37" s="89">
        <v>0</v>
      </c>
      <c r="N37" s="89">
        <v>0</v>
      </c>
      <c r="O37" s="89">
        <v>0</v>
      </c>
    </row>
  </sheetData>
  <mergeCells count="34">
    <mergeCell ref="A34:A37"/>
    <mergeCell ref="B34:B37"/>
    <mergeCell ref="A30:A33"/>
    <mergeCell ref="B30:B33"/>
    <mergeCell ref="C30:C33"/>
    <mergeCell ref="A13:G13"/>
    <mergeCell ref="A14:A17"/>
    <mergeCell ref="B14:B17"/>
    <mergeCell ref="A18:A21"/>
    <mergeCell ref="B18:B21"/>
    <mergeCell ref="C18:C21"/>
    <mergeCell ref="A22:G22"/>
    <mergeCell ref="A23:G23"/>
    <mergeCell ref="A26:A29"/>
    <mergeCell ref="B26:B29"/>
    <mergeCell ref="C26:C29"/>
    <mergeCell ref="A24:G24"/>
    <mergeCell ref="A25:G25"/>
    <mergeCell ref="A5:A8"/>
    <mergeCell ref="B5:B8"/>
    <mergeCell ref="C5:C8"/>
    <mergeCell ref="A9:A12"/>
    <mergeCell ref="B9:B12"/>
    <mergeCell ref="C9:C12"/>
    <mergeCell ref="A1:O1"/>
    <mergeCell ref="A2:A3"/>
    <mergeCell ref="B2:B3"/>
    <mergeCell ref="C2:C3"/>
    <mergeCell ref="D2:G2"/>
    <mergeCell ref="H2:H3"/>
    <mergeCell ref="I2:I3"/>
    <mergeCell ref="J2:J3"/>
    <mergeCell ref="K2:N2"/>
    <mergeCell ref="O2:O3"/>
  </mergeCells>
  <pageMargins left="0.7" right="0.7" top="0.75" bottom="0.75" header="0.3" footer="0.3"/>
  <pageSetup paperSize="9" scale="59" orientation="landscape" horizontalDpi="4294967294" verticalDpi="4294967294"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R57"/>
  <sheetViews>
    <sheetView view="pageBreakPreview" topLeftCell="A28" zoomScale="80" zoomScaleNormal="75" zoomScaleSheetLayoutView="80" workbookViewId="0">
      <selection activeCell="N7" sqref="N7"/>
    </sheetView>
  </sheetViews>
  <sheetFormatPr defaultColWidth="9.140625" defaultRowHeight="15" outlineLevelCol="1" x14ac:dyDescent="0.25"/>
  <cols>
    <col min="1" max="1" width="13.85546875" style="27" customWidth="1"/>
    <col min="2" max="2" width="34.85546875" style="27" customWidth="1"/>
    <col min="3" max="3" width="13.85546875" style="27" customWidth="1" outlineLevel="1"/>
    <col min="4" max="4" width="11.5703125" style="27" customWidth="1" outlineLevel="1"/>
    <col min="5" max="5" width="9.7109375" style="27" customWidth="1" outlineLevel="1"/>
    <col min="6" max="6" width="9.140625" style="27" customWidth="1" outlineLevel="1"/>
    <col min="7" max="7" width="9" style="27" customWidth="1" outlineLevel="1"/>
    <col min="8" max="8" width="17.5703125" style="27" customWidth="1"/>
    <col min="9" max="9" width="12" style="27" customWidth="1" outlineLevel="1"/>
    <col min="10" max="10" width="13.140625" style="27" customWidth="1"/>
    <col min="11" max="12" width="10.5703125" style="128" customWidth="1"/>
    <col min="13" max="13" width="11.28515625" style="128" customWidth="1"/>
    <col min="14" max="14" width="10.5703125" style="128" customWidth="1"/>
    <col min="15" max="15" width="12.7109375" style="128" customWidth="1"/>
    <col min="16" max="16384" width="9.140625" style="27"/>
  </cols>
  <sheetData>
    <row r="1" spans="1:18" ht="44.25" customHeight="1" x14ac:dyDescent="0.25">
      <c r="A1" s="208" t="s">
        <v>448</v>
      </c>
      <c r="B1" s="208"/>
      <c r="C1" s="208"/>
      <c r="D1" s="208"/>
      <c r="E1" s="208"/>
      <c r="F1" s="208"/>
      <c r="G1" s="208"/>
      <c r="H1" s="208"/>
      <c r="I1" s="208"/>
      <c r="J1" s="208"/>
      <c r="K1" s="208"/>
      <c r="L1" s="208"/>
      <c r="M1" s="208"/>
      <c r="N1" s="208"/>
      <c r="O1" s="208"/>
    </row>
    <row r="2" spans="1:18" x14ac:dyDescent="0.25">
      <c r="A2" s="149" t="s">
        <v>0</v>
      </c>
      <c r="B2" s="149" t="s">
        <v>94</v>
      </c>
      <c r="C2" s="149" t="s">
        <v>1</v>
      </c>
      <c r="D2" s="149" t="s">
        <v>16</v>
      </c>
      <c r="E2" s="149"/>
      <c r="F2" s="149"/>
      <c r="G2" s="149"/>
      <c r="H2" s="149" t="s">
        <v>2</v>
      </c>
      <c r="I2" s="185" t="s">
        <v>91</v>
      </c>
      <c r="J2" s="185" t="s">
        <v>141</v>
      </c>
      <c r="K2" s="149" t="s">
        <v>516</v>
      </c>
      <c r="L2" s="149"/>
      <c r="M2" s="149"/>
      <c r="N2" s="149"/>
      <c r="O2" s="169" t="s">
        <v>68</v>
      </c>
    </row>
    <row r="3" spans="1:18" ht="81" customHeight="1" x14ac:dyDescent="0.25">
      <c r="A3" s="149"/>
      <c r="B3" s="149"/>
      <c r="C3" s="149"/>
      <c r="D3" s="76" t="s">
        <v>3</v>
      </c>
      <c r="E3" s="76" t="s">
        <v>4</v>
      </c>
      <c r="F3" s="76" t="s">
        <v>5</v>
      </c>
      <c r="G3" s="76" t="s">
        <v>6</v>
      </c>
      <c r="H3" s="149"/>
      <c r="I3" s="185"/>
      <c r="J3" s="185"/>
      <c r="K3" s="117" t="s">
        <v>168</v>
      </c>
      <c r="L3" s="117" t="s">
        <v>69</v>
      </c>
      <c r="M3" s="117" t="s">
        <v>70</v>
      </c>
      <c r="N3" s="117" t="s">
        <v>169</v>
      </c>
      <c r="O3" s="169"/>
    </row>
    <row r="4" spans="1:18" x14ac:dyDescent="0.25">
      <c r="A4" s="58">
        <v>1</v>
      </c>
      <c r="B4" s="58">
        <v>2</v>
      </c>
      <c r="C4" s="58">
        <v>3</v>
      </c>
      <c r="D4" s="58">
        <v>4</v>
      </c>
      <c r="E4" s="58">
        <v>5</v>
      </c>
      <c r="F4" s="58">
        <v>6</v>
      </c>
      <c r="G4" s="58">
        <v>7</v>
      </c>
      <c r="H4" s="58">
        <v>8</v>
      </c>
      <c r="I4" s="58">
        <v>9</v>
      </c>
      <c r="J4" s="58">
        <v>10</v>
      </c>
      <c r="K4" s="58">
        <v>11</v>
      </c>
      <c r="L4" s="58">
        <v>12</v>
      </c>
      <c r="M4" s="58">
        <v>13</v>
      </c>
      <c r="N4" s="58">
        <v>14</v>
      </c>
      <c r="O4" s="58">
        <v>15</v>
      </c>
    </row>
    <row r="5" spans="1:18" x14ac:dyDescent="0.25">
      <c r="A5" s="166" t="s">
        <v>7</v>
      </c>
      <c r="B5" s="166" t="s">
        <v>271</v>
      </c>
      <c r="C5" s="149" t="s">
        <v>42</v>
      </c>
      <c r="D5" s="76"/>
      <c r="E5" s="76"/>
      <c r="F5" s="76"/>
      <c r="G5" s="76"/>
      <c r="H5" s="75" t="s">
        <v>9</v>
      </c>
      <c r="I5" s="79" t="s">
        <v>92</v>
      </c>
      <c r="J5" s="89">
        <f>J6+J7+J8</f>
        <v>86441.16</v>
      </c>
      <c r="K5" s="89">
        <f>K6+K7+K8</f>
        <v>183740.52000000002</v>
      </c>
      <c r="L5" s="89">
        <f t="shared" ref="L5:O5" si="0">L6+L7+L8</f>
        <v>183740.52000000002</v>
      </c>
      <c r="M5" s="89">
        <f t="shared" si="0"/>
        <v>182662.82</v>
      </c>
      <c r="N5" s="89">
        <f t="shared" si="0"/>
        <v>182662.75</v>
      </c>
      <c r="O5" s="89">
        <f t="shared" si="0"/>
        <v>186421.91999999998</v>
      </c>
    </row>
    <row r="6" spans="1:18" ht="25.5" x14ac:dyDescent="0.25">
      <c r="A6" s="166"/>
      <c r="B6" s="166"/>
      <c r="C6" s="149"/>
      <c r="D6" s="76"/>
      <c r="E6" s="76"/>
      <c r="F6" s="76"/>
      <c r="G6" s="76"/>
      <c r="H6" s="75" t="s">
        <v>10</v>
      </c>
      <c r="I6" s="79" t="s">
        <v>92</v>
      </c>
      <c r="J6" s="89">
        <v>72582.5</v>
      </c>
      <c r="K6" s="89">
        <f>K10+K26+K31+K55</f>
        <v>97132</v>
      </c>
      <c r="L6" s="89">
        <f>L10+L26+L31+L55</f>
        <v>97132</v>
      </c>
      <c r="M6" s="89">
        <f t="shared" ref="M6:O6" si="1">M10+M26+M31+M55</f>
        <v>97132</v>
      </c>
      <c r="N6" s="89">
        <f t="shared" si="1"/>
        <v>97132</v>
      </c>
      <c r="O6" s="89">
        <f t="shared" si="1"/>
        <v>96519</v>
      </c>
    </row>
    <row r="7" spans="1:18" ht="56.25" customHeight="1" x14ac:dyDescent="0.25">
      <c r="A7" s="166"/>
      <c r="B7" s="166"/>
      <c r="C7" s="149"/>
      <c r="D7" s="76"/>
      <c r="E7" s="76"/>
      <c r="F7" s="76" t="s">
        <v>440</v>
      </c>
      <c r="G7" s="76"/>
      <c r="H7" s="75" t="s">
        <v>11</v>
      </c>
      <c r="I7" s="79" t="s">
        <v>92</v>
      </c>
      <c r="J7" s="89">
        <v>733.2</v>
      </c>
      <c r="K7" s="89">
        <f t="shared" ref="K7:K8" si="2">K11+K27+K32+K56</f>
        <v>60981.2</v>
      </c>
      <c r="L7" s="89">
        <f>L11+L27+L32+L56</f>
        <v>60981.2</v>
      </c>
      <c r="M7" s="89">
        <f t="shared" ref="M7:O7" si="3">M11+M27+M32+M56</f>
        <v>59903.5</v>
      </c>
      <c r="N7" s="211">
        <f t="shared" si="3"/>
        <v>59903.43</v>
      </c>
      <c r="O7" s="89">
        <f t="shared" si="3"/>
        <v>60974.9</v>
      </c>
    </row>
    <row r="8" spans="1:18" ht="25.5" x14ac:dyDescent="0.25">
      <c r="A8" s="166"/>
      <c r="B8" s="166"/>
      <c r="C8" s="149"/>
      <c r="D8" s="76"/>
      <c r="E8" s="76"/>
      <c r="F8" s="76"/>
      <c r="G8" s="76"/>
      <c r="H8" s="75" t="s">
        <v>12</v>
      </c>
      <c r="I8" s="79" t="s">
        <v>92</v>
      </c>
      <c r="J8" s="89">
        <v>13125.46</v>
      </c>
      <c r="K8" s="89">
        <f t="shared" si="2"/>
        <v>25627.32</v>
      </c>
      <c r="L8" s="89">
        <f>L12+L28+L33+L57</f>
        <v>25627.32</v>
      </c>
      <c r="M8" s="89">
        <f t="shared" ref="M8:O8" si="4">M12+M28+M33+M57</f>
        <v>25627.32</v>
      </c>
      <c r="N8" s="89">
        <f t="shared" si="4"/>
        <v>25627.32</v>
      </c>
      <c r="O8" s="89">
        <f t="shared" si="4"/>
        <v>28928.02</v>
      </c>
    </row>
    <row r="9" spans="1:18" x14ac:dyDescent="0.25">
      <c r="A9" s="166" t="s">
        <v>43</v>
      </c>
      <c r="B9" s="166" t="s">
        <v>273</v>
      </c>
      <c r="C9" s="149"/>
      <c r="D9" s="76"/>
      <c r="E9" s="76"/>
      <c r="F9" s="76"/>
      <c r="G9" s="76"/>
      <c r="H9" s="75" t="s">
        <v>9</v>
      </c>
      <c r="I9" s="79" t="s">
        <v>92</v>
      </c>
      <c r="J9" s="89">
        <f>J10+J11+J12</f>
        <v>0</v>
      </c>
      <c r="K9" s="89">
        <v>0</v>
      </c>
      <c r="L9" s="89">
        <v>0</v>
      </c>
      <c r="M9" s="89">
        <v>0</v>
      </c>
      <c r="N9" s="89">
        <v>0</v>
      </c>
      <c r="O9" s="89">
        <v>0</v>
      </c>
    </row>
    <row r="10" spans="1:18" ht="25.5" x14ac:dyDescent="0.25">
      <c r="A10" s="166"/>
      <c r="B10" s="166"/>
      <c r="C10" s="149"/>
      <c r="D10" s="76"/>
      <c r="E10" s="76"/>
      <c r="F10" s="76"/>
      <c r="G10" s="76"/>
      <c r="H10" s="75" t="s">
        <v>10</v>
      </c>
      <c r="I10" s="79" t="s">
        <v>92</v>
      </c>
      <c r="J10" s="89">
        <v>0</v>
      </c>
      <c r="K10" s="89">
        <v>0</v>
      </c>
      <c r="L10" s="89">
        <v>0</v>
      </c>
      <c r="M10" s="89">
        <v>0</v>
      </c>
      <c r="N10" s="89">
        <v>0</v>
      </c>
      <c r="O10" s="89">
        <v>0</v>
      </c>
    </row>
    <row r="11" spans="1:18" ht="55.5" customHeight="1" x14ac:dyDescent="0.25">
      <c r="A11" s="166"/>
      <c r="B11" s="166"/>
      <c r="C11" s="149"/>
      <c r="D11" s="76">
        <v>882</v>
      </c>
      <c r="E11" s="76">
        <v>405</v>
      </c>
      <c r="F11" s="76" t="s">
        <v>440</v>
      </c>
      <c r="G11" s="76">
        <v>811</v>
      </c>
      <c r="H11" s="75" t="s">
        <v>11</v>
      </c>
      <c r="I11" s="79" t="s">
        <v>92</v>
      </c>
      <c r="J11" s="89">
        <v>0</v>
      </c>
      <c r="K11" s="89">
        <v>0</v>
      </c>
      <c r="L11" s="89">
        <v>0</v>
      </c>
      <c r="M11" s="89">
        <v>0</v>
      </c>
      <c r="N11" s="89">
        <v>0</v>
      </c>
      <c r="O11" s="89">
        <v>0</v>
      </c>
      <c r="R11" s="96"/>
    </row>
    <row r="12" spans="1:18" ht="25.5" x14ac:dyDescent="0.25">
      <c r="A12" s="166"/>
      <c r="B12" s="166"/>
      <c r="C12" s="149"/>
      <c r="D12" s="76"/>
      <c r="E12" s="76"/>
      <c r="F12" s="76"/>
      <c r="G12" s="76"/>
      <c r="H12" s="75" t="s">
        <v>12</v>
      </c>
      <c r="I12" s="79" t="s">
        <v>92</v>
      </c>
      <c r="J12" s="89">
        <v>0</v>
      </c>
      <c r="K12" s="89">
        <v>0</v>
      </c>
      <c r="L12" s="89">
        <v>0</v>
      </c>
      <c r="M12" s="89">
        <v>0</v>
      </c>
      <c r="N12" s="89">
        <v>0</v>
      </c>
      <c r="O12" s="89">
        <v>0</v>
      </c>
    </row>
    <row r="13" spans="1:18" ht="27" customHeight="1" x14ac:dyDescent="0.25">
      <c r="A13" s="154" t="s">
        <v>274</v>
      </c>
      <c r="B13" s="155"/>
      <c r="C13" s="155"/>
      <c r="D13" s="155"/>
      <c r="E13" s="155"/>
      <c r="F13" s="155"/>
      <c r="G13" s="156"/>
      <c r="H13" s="75"/>
      <c r="I13" s="79"/>
      <c r="J13" s="93" t="s">
        <v>17</v>
      </c>
      <c r="K13" s="93" t="s">
        <v>17</v>
      </c>
      <c r="L13" s="93" t="s">
        <v>17</v>
      </c>
      <c r="M13" s="93" t="s">
        <v>17</v>
      </c>
      <c r="N13" s="93" t="s">
        <v>17</v>
      </c>
      <c r="O13" s="93" t="s">
        <v>17</v>
      </c>
    </row>
    <row r="14" spans="1:18" ht="41.25" customHeight="1" x14ac:dyDescent="0.25">
      <c r="A14" s="154" t="s">
        <v>275</v>
      </c>
      <c r="B14" s="155"/>
      <c r="C14" s="155"/>
      <c r="D14" s="155"/>
      <c r="E14" s="155"/>
      <c r="F14" s="155"/>
      <c r="G14" s="156"/>
      <c r="H14" s="75"/>
      <c r="I14" s="79"/>
      <c r="J14" s="93" t="s">
        <v>17</v>
      </c>
      <c r="K14" s="93" t="s">
        <v>17</v>
      </c>
      <c r="L14" s="93" t="s">
        <v>17</v>
      </c>
      <c r="M14" s="93" t="s">
        <v>17</v>
      </c>
      <c r="N14" s="93" t="s">
        <v>17</v>
      </c>
      <c r="O14" s="93" t="s">
        <v>17</v>
      </c>
    </row>
    <row r="15" spans="1:18" ht="40.5" customHeight="1" x14ac:dyDescent="0.25">
      <c r="A15" s="154" t="s">
        <v>276</v>
      </c>
      <c r="B15" s="155"/>
      <c r="C15" s="155"/>
      <c r="D15" s="155"/>
      <c r="E15" s="155"/>
      <c r="F15" s="155"/>
      <c r="G15" s="156"/>
      <c r="H15" s="75"/>
      <c r="I15" s="79"/>
      <c r="J15" s="93" t="s">
        <v>17</v>
      </c>
      <c r="K15" s="93" t="s">
        <v>17</v>
      </c>
      <c r="L15" s="93" t="s">
        <v>17</v>
      </c>
      <c r="M15" s="93" t="s">
        <v>17</v>
      </c>
      <c r="N15" s="93" t="s">
        <v>17</v>
      </c>
      <c r="O15" s="93" t="s">
        <v>17</v>
      </c>
    </row>
    <row r="16" spans="1:18" ht="29.25" customHeight="1" x14ac:dyDescent="0.25">
      <c r="A16" s="166" t="s">
        <v>277</v>
      </c>
      <c r="B16" s="166"/>
      <c r="C16" s="166"/>
      <c r="D16" s="166"/>
      <c r="E16" s="166"/>
      <c r="F16" s="166"/>
      <c r="G16" s="166"/>
      <c r="H16" s="75"/>
      <c r="I16" s="76"/>
      <c r="J16" s="93" t="s">
        <v>17</v>
      </c>
      <c r="K16" s="93" t="s">
        <v>17</v>
      </c>
      <c r="L16" s="93" t="s">
        <v>17</v>
      </c>
      <c r="M16" s="93" t="s">
        <v>17</v>
      </c>
      <c r="N16" s="93" t="s">
        <v>17</v>
      </c>
      <c r="O16" s="93" t="s">
        <v>17</v>
      </c>
    </row>
    <row r="17" spans="1:16" x14ac:dyDescent="0.25">
      <c r="A17" s="166" t="s">
        <v>44</v>
      </c>
      <c r="B17" s="165" t="s">
        <v>278</v>
      </c>
      <c r="C17" s="209"/>
      <c r="D17" s="76"/>
      <c r="E17" s="76"/>
      <c r="F17" s="76"/>
      <c r="G17" s="76"/>
      <c r="H17" s="75" t="s">
        <v>9</v>
      </c>
      <c r="I17" s="79" t="s">
        <v>92</v>
      </c>
      <c r="J17" s="89">
        <f>J18+J19+J20</f>
        <v>0</v>
      </c>
      <c r="K17" s="89">
        <f t="shared" ref="K17:N20" si="5">K18+K19+K20</f>
        <v>0</v>
      </c>
      <c r="L17" s="89">
        <f t="shared" si="5"/>
        <v>0</v>
      </c>
      <c r="M17" s="89">
        <f>M18+M19+M20</f>
        <v>0</v>
      </c>
      <c r="N17" s="89">
        <f>N18+N19+N20</f>
        <v>0</v>
      </c>
      <c r="O17" s="89">
        <f t="shared" ref="O17" si="6">O18+O19+O20</f>
        <v>0</v>
      </c>
    </row>
    <row r="18" spans="1:16" ht="25.5" x14ac:dyDescent="0.25">
      <c r="A18" s="166"/>
      <c r="B18" s="165"/>
      <c r="C18" s="209"/>
      <c r="D18" s="76"/>
      <c r="E18" s="76"/>
      <c r="F18" s="76"/>
      <c r="G18" s="76"/>
      <c r="H18" s="75" t="s">
        <v>10</v>
      </c>
      <c r="I18" s="79" t="s">
        <v>92</v>
      </c>
      <c r="J18" s="89">
        <v>0</v>
      </c>
      <c r="K18" s="89">
        <v>0</v>
      </c>
      <c r="L18" s="89">
        <f t="shared" si="5"/>
        <v>0</v>
      </c>
      <c r="M18" s="89">
        <f t="shared" si="5"/>
        <v>0</v>
      </c>
      <c r="N18" s="89">
        <f t="shared" si="5"/>
        <v>0</v>
      </c>
      <c r="O18" s="89">
        <v>0</v>
      </c>
    </row>
    <row r="19" spans="1:16" ht="38.25" x14ac:dyDescent="0.25">
      <c r="A19" s="166"/>
      <c r="B19" s="165"/>
      <c r="C19" s="209"/>
      <c r="D19" s="58">
        <v>882</v>
      </c>
      <c r="E19" s="58">
        <v>405</v>
      </c>
      <c r="F19" s="58" t="s">
        <v>269</v>
      </c>
      <c r="G19" s="76"/>
      <c r="H19" s="75" t="s">
        <v>11</v>
      </c>
      <c r="I19" s="79" t="s">
        <v>92</v>
      </c>
      <c r="J19" s="89">
        <v>0</v>
      </c>
      <c r="K19" s="89">
        <v>0</v>
      </c>
      <c r="L19" s="89">
        <f t="shared" si="5"/>
        <v>0</v>
      </c>
      <c r="M19" s="89">
        <f t="shared" si="5"/>
        <v>0</v>
      </c>
      <c r="N19" s="89">
        <f t="shared" si="5"/>
        <v>0</v>
      </c>
      <c r="O19" s="89">
        <v>0</v>
      </c>
    </row>
    <row r="20" spans="1:16" ht="25.5" x14ac:dyDescent="0.25">
      <c r="A20" s="166"/>
      <c r="B20" s="165"/>
      <c r="C20" s="209"/>
      <c r="D20" s="76"/>
      <c r="E20" s="76"/>
      <c r="F20" s="76"/>
      <c r="G20" s="76"/>
      <c r="H20" s="75" t="s">
        <v>12</v>
      </c>
      <c r="I20" s="79" t="s">
        <v>92</v>
      </c>
      <c r="J20" s="89">
        <v>0</v>
      </c>
      <c r="K20" s="89">
        <v>0</v>
      </c>
      <c r="L20" s="89">
        <f t="shared" si="5"/>
        <v>0</v>
      </c>
      <c r="M20" s="89">
        <f t="shared" si="5"/>
        <v>0</v>
      </c>
      <c r="N20" s="89">
        <f t="shared" si="5"/>
        <v>0</v>
      </c>
      <c r="O20" s="89">
        <v>0</v>
      </c>
    </row>
    <row r="21" spans="1:16" x14ac:dyDescent="0.25">
      <c r="A21" s="166" t="s">
        <v>45</v>
      </c>
      <c r="B21" s="166" t="s">
        <v>279</v>
      </c>
      <c r="C21" s="149"/>
      <c r="D21" s="76"/>
      <c r="E21" s="76"/>
      <c r="F21" s="76"/>
      <c r="G21" s="76"/>
      <c r="H21" s="75" t="s">
        <v>9</v>
      </c>
      <c r="I21" s="79" t="s">
        <v>92</v>
      </c>
      <c r="J21" s="89">
        <f>J22+J23+J24</f>
        <v>0</v>
      </c>
      <c r="K21" s="89">
        <v>0</v>
      </c>
      <c r="L21" s="89">
        <v>0</v>
      </c>
      <c r="M21" s="89">
        <v>0</v>
      </c>
      <c r="N21" s="89">
        <v>0</v>
      </c>
      <c r="O21" s="89">
        <v>0</v>
      </c>
    </row>
    <row r="22" spans="1:16" ht="25.5" x14ac:dyDescent="0.25">
      <c r="A22" s="166"/>
      <c r="B22" s="166"/>
      <c r="C22" s="149"/>
      <c r="D22" s="76"/>
      <c r="E22" s="76"/>
      <c r="F22" s="76"/>
      <c r="G22" s="76"/>
      <c r="H22" s="75" t="s">
        <v>10</v>
      </c>
      <c r="I22" s="79" t="s">
        <v>92</v>
      </c>
      <c r="J22" s="89">
        <v>0</v>
      </c>
      <c r="K22" s="89">
        <v>0</v>
      </c>
      <c r="L22" s="89">
        <v>0</v>
      </c>
      <c r="M22" s="89">
        <v>0</v>
      </c>
      <c r="N22" s="89">
        <v>0</v>
      </c>
      <c r="O22" s="89">
        <v>0</v>
      </c>
    </row>
    <row r="23" spans="1:16" ht="38.25" x14ac:dyDescent="0.25">
      <c r="A23" s="166"/>
      <c r="B23" s="166"/>
      <c r="C23" s="149"/>
      <c r="D23" s="76"/>
      <c r="E23" s="76"/>
      <c r="F23" s="76" t="s">
        <v>441</v>
      </c>
      <c r="G23" s="76">
        <v>811</v>
      </c>
      <c r="H23" s="75" t="s">
        <v>11</v>
      </c>
      <c r="I23" s="79" t="s">
        <v>92</v>
      </c>
      <c r="J23" s="89">
        <v>0</v>
      </c>
      <c r="K23" s="89">
        <v>0</v>
      </c>
      <c r="L23" s="89">
        <v>0</v>
      </c>
      <c r="M23" s="89">
        <v>0</v>
      </c>
      <c r="N23" s="89">
        <v>0</v>
      </c>
      <c r="O23" s="89">
        <v>0</v>
      </c>
    </row>
    <row r="24" spans="1:16" ht="25.5" x14ac:dyDescent="0.25">
      <c r="A24" s="166"/>
      <c r="B24" s="166"/>
      <c r="C24" s="149"/>
      <c r="D24" s="76"/>
      <c r="E24" s="76"/>
      <c r="F24" s="76"/>
      <c r="G24" s="76"/>
      <c r="H24" s="75" t="s">
        <v>12</v>
      </c>
      <c r="I24" s="79" t="s">
        <v>92</v>
      </c>
      <c r="J24" s="89">
        <v>0</v>
      </c>
      <c r="K24" s="89">
        <v>0</v>
      </c>
      <c r="L24" s="89">
        <v>0</v>
      </c>
      <c r="M24" s="89">
        <v>0</v>
      </c>
      <c r="N24" s="89">
        <v>0</v>
      </c>
      <c r="O24" s="89">
        <v>0</v>
      </c>
    </row>
    <row r="25" spans="1:16" x14ac:dyDescent="0.25">
      <c r="A25" s="166" t="s">
        <v>40</v>
      </c>
      <c r="B25" s="166" t="s">
        <v>280</v>
      </c>
      <c r="C25" s="149"/>
      <c r="D25" s="76"/>
      <c r="E25" s="76"/>
      <c r="F25" s="76"/>
      <c r="G25" s="76"/>
      <c r="H25" s="75" t="s">
        <v>9</v>
      </c>
      <c r="I25" s="79" t="s">
        <v>92</v>
      </c>
      <c r="J25" s="89">
        <f>J26+J27+J28</f>
        <v>0</v>
      </c>
      <c r="K25" s="89">
        <f t="shared" ref="K25:O25" si="7">K26+K27+K28</f>
        <v>0</v>
      </c>
      <c r="L25" s="89">
        <f t="shared" si="7"/>
        <v>0</v>
      </c>
      <c r="M25" s="89">
        <f t="shared" si="7"/>
        <v>0</v>
      </c>
      <c r="N25" s="89">
        <f t="shared" si="7"/>
        <v>0</v>
      </c>
      <c r="O25" s="89">
        <f t="shared" si="7"/>
        <v>0</v>
      </c>
    </row>
    <row r="26" spans="1:16" ht="25.5" x14ac:dyDescent="0.25">
      <c r="A26" s="166"/>
      <c r="B26" s="166"/>
      <c r="C26" s="149"/>
      <c r="D26" s="76"/>
      <c r="E26" s="76"/>
      <c r="F26" s="76"/>
      <c r="G26" s="76"/>
      <c r="H26" s="75" t="s">
        <v>10</v>
      </c>
      <c r="I26" s="79" t="s">
        <v>92</v>
      </c>
      <c r="J26" s="89">
        <v>0</v>
      </c>
      <c r="K26" s="89">
        <v>0</v>
      </c>
      <c r="L26" s="89">
        <v>0</v>
      </c>
      <c r="M26" s="89">
        <v>0</v>
      </c>
      <c r="N26" s="89">
        <v>0</v>
      </c>
      <c r="O26" s="89">
        <v>0</v>
      </c>
    </row>
    <row r="27" spans="1:16" ht="38.25" x14ac:dyDescent="0.25">
      <c r="A27" s="166"/>
      <c r="B27" s="166"/>
      <c r="C27" s="149"/>
      <c r="D27" s="58">
        <v>882</v>
      </c>
      <c r="E27" s="58">
        <v>405</v>
      </c>
      <c r="F27" s="58" t="s">
        <v>270</v>
      </c>
      <c r="G27" s="76"/>
      <c r="H27" s="75" t="s">
        <v>11</v>
      </c>
      <c r="I27" s="79" t="s">
        <v>92</v>
      </c>
      <c r="J27" s="89">
        <v>0</v>
      </c>
      <c r="K27" s="89">
        <v>0</v>
      </c>
      <c r="L27" s="89">
        <v>0</v>
      </c>
      <c r="M27" s="89">
        <v>0</v>
      </c>
      <c r="N27" s="89">
        <v>0</v>
      </c>
      <c r="O27" s="89">
        <v>0</v>
      </c>
    </row>
    <row r="28" spans="1:16" ht="25.5" x14ac:dyDescent="0.25">
      <c r="A28" s="166"/>
      <c r="B28" s="166"/>
      <c r="C28" s="149"/>
      <c r="D28" s="76"/>
      <c r="E28" s="76"/>
      <c r="F28" s="76"/>
      <c r="G28" s="76"/>
      <c r="H28" s="75" t="s">
        <v>12</v>
      </c>
      <c r="I28" s="79" t="s">
        <v>92</v>
      </c>
      <c r="J28" s="89">
        <v>0</v>
      </c>
      <c r="K28" s="89">
        <v>0</v>
      </c>
      <c r="L28" s="89">
        <v>0</v>
      </c>
      <c r="M28" s="89">
        <v>0</v>
      </c>
      <c r="N28" s="89">
        <v>0</v>
      </c>
      <c r="O28" s="89">
        <v>0</v>
      </c>
    </row>
    <row r="29" spans="1:16" ht="25.5" customHeight="1" x14ac:dyDescent="0.25">
      <c r="A29" s="166" t="s">
        <v>281</v>
      </c>
      <c r="B29" s="166"/>
      <c r="C29" s="166"/>
      <c r="D29" s="166"/>
      <c r="E29" s="166"/>
      <c r="F29" s="166"/>
      <c r="G29" s="166"/>
      <c r="H29" s="5"/>
      <c r="I29" s="5"/>
      <c r="J29" s="92">
        <v>112.4</v>
      </c>
      <c r="K29" s="92">
        <v>102.5</v>
      </c>
      <c r="L29" s="92">
        <v>102.5</v>
      </c>
      <c r="M29" s="92">
        <v>102.5</v>
      </c>
      <c r="N29" s="92">
        <v>140.19999999999999</v>
      </c>
      <c r="O29" s="92">
        <v>103</v>
      </c>
    </row>
    <row r="30" spans="1:16" x14ac:dyDescent="0.25">
      <c r="A30" s="166" t="s">
        <v>57</v>
      </c>
      <c r="B30" s="166" t="s">
        <v>442</v>
      </c>
      <c r="C30" s="149"/>
      <c r="D30" s="76"/>
      <c r="E30" s="76"/>
      <c r="F30" s="76"/>
      <c r="G30" s="76"/>
      <c r="H30" s="75" t="s">
        <v>9</v>
      </c>
      <c r="I30" s="79" t="s">
        <v>92</v>
      </c>
      <c r="J30" s="89">
        <f>J31+J32+J33</f>
        <v>15627.32</v>
      </c>
      <c r="K30" s="89">
        <f>K31+K32+K33</f>
        <v>113740.51999999999</v>
      </c>
      <c r="L30" s="89">
        <f t="shared" ref="L30:O30" si="8">L31+L32+L33</f>
        <v>113740.51999999999</v>
      </c>
      <c r="M30" s="89">
        <f t="shared" si="8"/>
        <v>113740.51999999999</v>
      </c>
      <c r="N30" s="89">
        <f t="shared" si="8"/>
        <v>113740.45000000001</v>
      </c>
      <c r="O30" s="89">
        <f t="shared" si="8"/>
        <v>116421.92</v>
      </c>
    </row>
    <row r="31" spans="1:16" ht="25.5" x14ac:dyDescent="0.25">
      <c r="A31" s="166"/>
      <c r="B31" s="166"/>
      <c r="C31" s="149"/>
      <c r="D31" s="76"/>
      <c r="E31" s="76"/>
      <c r="F31" s="76"/>
      <c r="G31" s="76"/>
      <c r="H31" s="75" t="s">
        <v>10</v>
      </c>
      <c r="I31" s="79" t="s">
        <v>92</v>
      </c>
      <c r="J31" s="89">
        <v>0</v>
      </c>
      <c r="K31" s="89">
        <f>K42+K46</f>
        <v>97132</v>
      </c>
      <c r="L31" s="89">
        <f t="shared" ref="L31:O33" si="9">L42+L46</f>
        <v>97132</v>
      </c>
      <c r="M31" s="89">
        <f t="shared" si="9"/>
        <v>97132</v>
      </c>
      <c r="N31" s="89">
        <f t="shared" si="9"/>
        <v>97132</v>
      </c>
      <c r="O31" s="89">
        <f t="shared" si="9"/>
        <v>96519</v>
      </c>
    </row>
    <row r="32" spans="1:16" ht="38.25" x14ac:dyDescent="0.25">
      <c r="A32" s="166"/>
      <c r="B32" s="166"/>
      <c r="C32" s="149"/>
      <c r="D32" s="58">
        <v>882</v>
      </c>
      <c r="E32" s="58">
        <v>405</v>
      </c>
      <c r="F32" s="58" t="s">
        <v>443</v>
      </c>
      <c r="G32" s="76"/>
      <c r="H32" s="75" t="s">
        <v>11</v>
      </c>
      <c r="I32" s="79" t="s">
        <v>92</v>
      </c>
      <c r="J32" s="89">
        <v>0</v>
      </c>
      <c r="K32" s="89">
        <f>K43+K47</f>
        <v>981.2</v>
      </c>
      <c r="L32" s="89">
        <f t="shared" si="9"/>
        <v>981.2</v>
      </c>
      <c r="M32" s="89">
        <f t="shared" si="9"/>
        <v>981.2</v>
      </c>
      <c r="N32" s="89">
        <f t="shared" si="9"/>
        <v>981.13</v>
      </c>
      <c r="O32" s="89">
        <f t="shared" si="9"/>
        <v>974.9</v>
      </c>
      <c r="P32" s="73"/>
    </row>
    <row r="33" spans="1:15" ht="25.5" x14ac:dyDescent="0.25">
      <c r="A33" s="166"/>
      <c r="B33" s="166"/>
      <c r="C33" s="149"/>
      <c r="D33" s="76"/>
      <c r="E33" s="76"/>
      <c r="F33" s="76"/>
      <c r="G33" s="76"/>
      <c r="H33" s="75" t="s">
        <v>12</v>
      </c>
      <c r="I33" s="79" t="s">
        <v>92</v>
      </c>
      <c r="J33" s="89">
        <v>15627.32</v>
      </c>
      <c r="K33" s="89">
        <f>K44+K48</f>
        <v>15627.32</v>
      </c>
      <c r="L33" s="89">
        <f t="shared" si="9"/>
        <v>15627.32</v>
      </c>
      <c r="M33" s="89">
        <f t="shared" si="9"/>
        <v>15627.32</v>
      </c>
      <c r="N33" s="89">
        <f t="shared" si="9"/>
        <v>15627.32</v>
      </c>
      <c r="O33" s="89">
        <f t="shared" si="9"/>
        <v>18928.02</v>
      </c>
    </row>
    <row r="34" spans="1:15" ht="29.25" customHeight="1" x14ac:dyDescent="0.25">
      <c r="A34" s="166" t="s">
        <v>274</v>
      </c>
      <c r="B34" s="166"/>
      <c r="C34" s="166"/>
      <c r="D34" s="166"/>
      <c r="E34" s="166"/>
      <c r="F34" s="166"/>
      <c r="G34" s="166"/>
      <c r="H34" s="5"/>
      <c r="I34" s="5"/>
      <c r="J34" s="93">
        <v>187</v>
      </c>
      <c r="K34" s="93" t="s">
        <v>17</v>
      </c>
      <c r="L34" s="93" t="s">
        <v>17</v>
      </c>
      <c r="M34" s="93" t="s">
        <v>17</v>
      </c>
      <c r="N34" s="93" t="s">
        <v>17</v>
      </c>
      <c r="O34" s="93" t="s">
        <v>17</v>
      </c>
    </row>
    <row r="35" spans="1:15" ht="40.5" customHeight="1" x14ac:dyDescent="0.25">
      <c r="A35" s="166" t="s">
        <v>275</v>
      </c>
      <c r="B35" s="166"/>
      <c r="C35" s="166"/>
      <c r="D35" s="166"/>
      <c r="E35" s="166"/>
      <c r="F35" s="166"/>
      <c r="G35" s="166"/>
      <c r="H35" s="5"/>
      <c r="I35" s="5"/>
      <c r="J35" s="93">
        <v>25</v>
      </c>
      <c r="K35" s="93" t="s">
        <v>17</v>
      </c>
      <c r="L35" s="93" t="s">
        <v>17</v>
      </c>
      <c r="M35" s="93" t="s">
        <v>17</v>
      </c>
      <c r="N35" s="93" t="s">
        <v>17</v>
      </c>
      <c r="O35" s="93" t="s">
        <v>17</v>
      </c>
    </row>
    <row r="36" spans="1:15" ht="41.25" customHeight="1" x14ac:dyDescent="0.25">
      <c r="A36" s="166" t="s">
        <v>276</v>
      </c>
      <c r="B36" s="166"/>
      <c r="C36" s="166"/>
      <c r="D36" s="166"/>
      <c r="E36" s="166"/>
      <c r="F36" s="166"/>
      <c r="G36" s="166"/>
      <c r="H36" s="5"/>
      <c r="I36" s="5"/>
      <c r="J36" s="93">
        <v>97</v>
      </c>
      <c r="K36" s="93" t="s">
        <v>17</v>
      </c>
      <c r="L36" s="93" t="s">
        <v>17</v>
      </c>
      <c r="M36" s="93" t="s">
        <v>17</v>
      </c>
      <c r="N36" s="93" t="s">
        <v>17</v>
      </c>
      <c r="O36" s="93" t="s">
        <v>17</v>
      </c>
    </row>
    <row r="37" spans="1:15" ht="32.25" customHeight="1" x14ac:dyDescent="0.25">
      <c r="A37" s="166" t="s">
        <v>277</v>
      </c>
      <c r="B37" s="166"/>
      <c r="C37" s="166"/>
      <c r="D37" s="166"/>
      <c r="E37" s="166"/>
      <c r="F37" s="166"/>
      <c r="G37" s="166"/>
      <c r="H37" s="5"/>
      <c r="I37" s="5"/>
      <c r="J37" s="93">
        <v>19</v>
      </c>
      <c r="K37" s="93" t="s">
        <v>17</v>
      </c>
      <c r="L37" s="93" t="s">
        <v>17</v>
      </c>
      <c r="M37" s="93" t="s">
        <v>17</v>
      </c>
      <c r="N37" s="93" t="s">
        <v>17</v>
      </c>
      <c r="O37" s="93" t="s">
        <v>17</v>
      </c>
    </row>
    <row r="38" spans="1:15" ht="29.25" customHeight="1" x14ac:dyDescent="0.25">
      <c r="A38" s="154" t="s">
        <v>507</v>
      </c>
      <c r="B38" s="155"/>
      <c r="C38" s="155"/>
      <c r="D38" s="155"/>
      <c r="E38" s="155"/>
      <c r="F38" s="155"/>
      <c r="G38" s="156"/>
      <c r="H38" s="5"/>
      <c r="I38" s="5"/>
      <c r="J38" s="93" t="s">
        <v>17</v>
      </c>
      <c r="K38" s="93">
        <v>27</v>
      </c>
      <c r="L38" s="93">
        <v>27</v>
      </c>
      <c r="M38" s="93">
        <v>27</v>
      </c>
      <c r="N38" s="93">
        <v>46</v>
      </c>
      <c r="O38" s="93">
        <v>38</v>
      </c>
    </row>
    <row r="39" spans="1:15" ht="29.25" customHeight="1" x14ac:dyDescent="0.25">
      <c r="A39" s="154" t="s">
        <v>508</v>
      </c>
      <c r="B39" s="155"/>
      <c r="C39" s="155"/>
      <c r="D39" s="155"/>
      <c r="E39" s="155"/>
      <c r="F39" s="155"/>
      <c r="G39" s="156"/>
      <c r="H39" s="5"/>
      <c r="I39" s="5"/>
      <c r="J39" s="93" t="s">
        <v>17</v>
      </c>
      <c r="K39" s="93">
        <v>160</v>
      </c>
      <c r="L39" s="93">
        <v>160</v>
      </c>
      <c r="M39" s="93">
        <v>160</v>
      </c>
      <c r="N39" s="93">
        <v>170</v>
      </c>
      <c r="O39" s="93">
        <v>120</v>
      </c>
    </row>
    <row r="40" spans="1:15" ht="30" customHeight="1" x14ac:dyDescent="0.25">
      <c r="A40" s="154" t="s">
        <v>509</v>
      </c>
      <c r="B40" s="155"/>
      <c r="C40" s="155"/>
      <c r="D40" s="155"/>
      <c r="E40" s="155"/>
      <c r="F40" s="155"/>
      <c r="G40" s="156"/>
      <c r="H40" s="5"/>
      <c r="I40" s="5"/>
      <c r="J40" s="93" t="s">
        <v>17</v>
      </c>
      <c r="K40" s="93">
        <v>42</v>
      </c>
      <c r="L40" s="93">
        <v>42</v>
      </c>
      <c r="M40" s="93">
        <v>42</v>
      </c>
      <c r="N40" s="93">
        <v>45</v>
      </c>
      <c r="O40" s="93">
        <v>63</v>
      </c>
    </row>
    <row r="41" spans="1:15" x14ac:dyDescent="0.25">
      <c r="A41" s="166" t="s">
        <v>58</v>
      </c>
      <c r="B41" s="165" t="s">
        <v>278</v>
      </c>
      <c r="C41" s="209"/>
      <c r="D41" s="76"/>
      <c r="E41" s="76"/>
      <c r="F41" s="76"/>
      <c r="G41" s="76"/>
      <c r="H41" s="75" t="s">
        <v>9</v>
      </c>
      <c r="I41" s="79" t="s">
        <v>92</v>
      </c>
      <c r="J41" s="89">
        <f>J42+J43+J44</f>
        <v>0</v>
      </c>
      <c r="K41" s="89">
        <f t="shared" ref="K41:L41" si="10">K42+K43+K44</f>
        <v>0</v>
      </c>
      <c r="L41" s="89">
        <f t="shared" si="10"/>
        <v>0</v>
      </c>
      <c r="M41" s="89">
        <f>M42+M43+M44</f>
        <v>0</v>
      </c>
      <c r="N41" s="89">
        <f>N42+N43+N44</f>
        <v>0</v>
      </c>
      <c r="O41" s="89">
        <f t="shared" ref="O41" si="11">O42+O43+O44</f>
        <v>0</v>
      </c>
    </row>
    <row r="42" spans="1:15" ht="25.5" x14ac:dyDescent="0.25">
      <c r="A42" s="166"/>
      <c r="B42" s="165"/>
      <c r="C42" s="209"/>
      <c r="D42" s="76"/>
      <c r="E42" s="76"/>
      <c r="F42" s="76"/>
      <c r="G42" s="76"/>
      <c r="H42" s="75" t="s">
        <v>10</v>
      </c>
      <c r="I42" s="79" t="s">
        <v>92</v>
      </c>
      <c r="J42" s="89">
        <v>0</v>
      </c>
      <c r="K42" s="89">
        <v>0</v>
      </c>
      <c r="L42" s="89">
        <v>0</v>
      </c>
      <c r="M42" s="89">
        <v>0</v>
      </c>
      <c r="N42" s="89">
        <v>0</v>
      </c>
      <c r="O42" s="89">
        <v>0</v>
      </c>
    </row>
    <row r="43" spans="1:15" ht="38.25" x14ac:dyDescent="0.25">
      <c r="A43" s="166"/>
      <c r="B43" s="165"/>
      <c r="C43" s="209"/>
      <c r="D43" s="58">
        <v>882</v>
      </c>
      <c r="E43" s="58">
        <v>405</v>
      </c>
      <c r="F43" s="58" t="s">
        <v>444</v>
      </c>
      <c r="G43" s="58" t="s">
        <v>445</v>
      </c>
      <c r="H43" s="75" t="s">
        <v>11</v>
      </c>
      <c r="I43" s="79" t="s">
        <v>92</v>
      </c>
      <c r="J43" s="89">
        <v>0</v>
      </c>
      <c r="K43" s="89">
        <v>0</v>
      </c>
      <c r="L43" s="89">
        <v>0</v>
      </c>
      <c r="M43" s="89">
        <v>0</v>
      </c>
      <c r="N43" s="89">
        <v>0</v>
      </c>
      <c r="O43" s="89">
        <v>0</v>
      </c>
    </row>
    <row r="44" spans="1:15" ht="25.5" x14ac:dyDescent="0.25">
      <c r="A44" s="166"/>
      <c r="B44" s="165"/>
      <c r="C44" s="209"/>
      <c r="D44" s="76"/>
      <c r="E44" s="76"/>
      <c r="F44" s="76"/>
      <c r="G44" s="76"/>
      <c r="H44" s="75" t="s">
        <v>12</v>
      </c>
      <c r="I44" s="79" t="s">
        <v>92</v>
      </c>
      <c r="J44" s="89">
        <v>0</v>
      </c>
      <c r="K44" s="89">
        <v>0</v>
      </c>
      <c r="L44" s="89">
        <v>0</v>
      </c>
      <c r="M44" s="89">
        <v>0</v>
      </c>
      <c r="N44" s="89">
        <v>0</v>
      </c>
      <c r="O44" s="89">
        <v>0</v>
      </c>
    </row>
    <row r="45" spans="1:15" x14ac:dyDescent="0.25">
      <c r="A45" s="166" t="s">
        <v>80</v>
      </c>
      <c r="B45" s="165" t="s">
        <v>279</v>
      </c>
      <c r="C45" s="209"/>
      <c r="D45" s="76"/>
      <c r="E45" s="76"/>
      <c r="F45" s="76"/>
      <c r="G45" s="76"/>
      <c r="H45" s="75" t="s">
        <v>9</v>
      </c>
      <c r="I45" s="79" t="s">
        <v>92</v>
      </c>
      <c r="J45" s="89">
        <f>J46+J47+J48</f>
        <v>83410.859999999986</v>
      </c>
      <c r="K45" s="89">
        <f t="shared" ref="K45:O45" si="12">K46+K47+K48</f>
        <v>113740.51999999999</v>
      </c>
      <c r="L45" s="89">
        <f t="shared" si="12"/>
        <v>113740.51999999999</v>
      </c>
      <c r="M45" s="89">
        <f t="shared" si="12"/>
        <v>113740.51999999999</v>
      </c>
      <c r="N45" s="89">
        <f t="shared" si="12"/>
        <v>113740.45000000001</v>
      </c>
      <c r="O45" s="89">
        <f t="shared" si="12"/>
        <v>116421.92</v>
      </c>
    </row>
    <row r="46" spans="1:15" ht="25.5" x14ac:dyDescent="0.25">
      <c r="A46" s="166"/>
      <c r="B46" s="165"/>
      <c r="C46" s="209"/>
      <c r="D46" s="76"/>
      <c r="E46" s="76"/>
      <c r="F46" s="76"/>
      <c r="G46" s="76"/>
      <c r="H46" s="75" t="s">
        <v>10</v>
      </c>
      <c r="I46" s="79" t="s">
        <v>92</v>
      </c>
      <c r="J46" s="89">
        <v>69582.5</v>
      </c>
      <c r="K46" s="89">
        <v>97132</v>
      </c>
      <c r="L46" s="89">
        <v>97132</v>
      </c>
      <c r="M46" s="89">
        <v>97132</v>
      </c>
      <c r="N46" s="89">
        <v>97132</v>
      </c>
      <c r="O46" s="89">
        <v>96519</v>
      </c>
    </row>
    <row r="47" spans="1:15" ht="38.25" x14ac:dyDescent="0.25">
      <c r="A47" s="166"/>
      <c r="B47" s="165"/>
      <c r="C47" s="209"/>
      <c r="D47" s="58">
        <v>882</v>
      </c>
      <c r="E47" s="58">
        <v>405</v>
      </c>
      <c r="F47" s="58" t="s">
        <v>444</v>
      </c>
      <c r="G47" s="58" t="s">
        <v>445</v>
      </c>
      <c r="H47" s="75" t="s">
        <v>11</v>
      </c>
      <c r="I47" s="79" t="s">
        <v>92</v>
      </c>
      <c r="J47" s="89">
        <v>702.9</v>
      </c>
      <c r="K47" s="89">
        <v>981.2</v>
      </c>
      <c r="L47" s="89">
        <v>981.2</v>
      </c>
      <c r="M47" s="89">
        <v>981.2</v>
      </c>
      <c r="N47" s="211">
        <v>981.13</v>
      </c>
      <c r="O47" s="89">
        <v>974.9</v>
      </c>
    </row>
    <row r="48" spans="1:15" ht="25.5" x14ac:dyDescent="0.25">
      <c r="A48" s="166"/>
      <c r="B48" s="165"/>
      <c r="C48" s="209"/>
      <c r="D48" s="76"/>
      <c r="E48" s="76"/>
      <c r="F48" s="76"/>
      <c r="G48" s="76"/>
      <c r="H48" s="75" t="s">
        <v>12</v>
      </c>
      <c r="I48" s="79" t="s">
        <v>92</v>
      </c>
      <c r="J48" s="89">
        <v>13125.46</v>
      </c>
      <c r="K48" s="89">
        <v>15627.32</v>
      </c>
      <c r="L48" s="89">
        <v>15627.32</v>
      </c>
      <c r="M48" s="89">
        <v>15627.32</v>
      </c>
      <c r="N48" s="89">
        <v>15627.32</v>
      </c>
      <c r="O48" s="89">
        <v>18928.02</v>
      </c>
    </row>
    <row r="49" spans="1:18" ht="15" customHeight="1" x14ac:dyDescent="0.25">
      <c r="A49" s="166" t="s">
        <v>60</v>
      </c>
      <c r="B49" s="165" t="s">
        <v>510</v>
      </c>
      <c r="C49" s="5"/>
      <c r="D49" s="5"/>
      <c r="E49" s="5"/>
      <c r="F49" s="5"/>
      <c r="G49" s="5"/>
      <c r="H49" s="111" t="s">
        <v>9</v>
      </c>
      <c r="I49" s="112" t="s">
        <v>92</v>
      </c>
      <c r="J49" s="89" t="s">
        <v>17</v>
      </c>
      <c r="K49" s="89">
        <f>K50+K51+K52</f>
        <v>70000</v>
      </c>
      <c r="L49" s="89">
        <f>L50+L51+L52</f>
        <v>70000</v>
      </c>
      <c r="M49" s="89">
        <f t="shared" ref="M49:O49" si="13">M50+M51+M52</f>
        <v>68922.3</v>
      </c>
      <c r="N49" s="89">
        <f t="shared" si="13"/>
        <v>68922.3</v>
      </c>
      <c r="O49" s="89">
        <f t="shared" si="13"/>
        <v>70000</v>
      </c>
    </row>
    <row r="50" spans="1:18" ht="25.5" x14ac:dyDescent="0.25">
      <c r="A50" s="166"/>
      <c r="B50" s="165"/>
      <c r="C50" s="5"/>
      <c r="D50" s="5"/>
      <c r="E50" s="5"/>
      <c r="F50" s="5"/>
      <c r="G50" s="5"/>
      <c r="H50" s="111" t="s">
        <v>10</v>
      </c>
      <c r="I50" s="112" t="s">
        <v>92</v>
      </c>
      <c r="J50" s="89" t="s">
        <v>17</v>
      </c>
      <c r="K50" s="89">
        <v>0</v>
      </c>
      <c r="L50" s="89">
        <v>0</v>
      </c>
      <c r="M50" s="89">
        <v>0</v>
      </c>
      <c r="N50" s="89">
        <f>N55</f>
        <v>0</v>
      </c>
      <c r="O50" s="89">
        <v>0</v>
      </c>
    </row>
    <row r="51" spans="1:18" ht="38.25" x14ac:dyDescent="0.25">
      <c r="A51" s="166"/>
      <c r="B51" s="165"/>
      <c r="C51" s="5"/>
      <c r="D51" s="5"/>
      <c r="E51" s="5"/>
      <c r="F51" s="5"/>
      <c r="G51" s="5"/>
      <c r="H51" s="111" t="s">
        <v>11</v>
      </c>
      <c r="I51" s="112" t="s">
        <v>92</v>
      </c>
      <c r="J51" s="89" t="s">
        <v>17</v>
      </c>
      <c r="K51" s="89">
        <v>60000</v>
      </c>
      <c r="L51" s="89">
        <v>60000</v>
      </c>
      <c r="M51" s="89">
        <v>58922.3</v>
      </c>
      <c r="N51" s="89">
        <f>N56</f>
        <v>58922.3</v>
      </c>
      <c r="O51" s="89">
        <v>60000</v>
      </c>
    </row>
    <row r="52" spans="1:18" ht="25.5" x14ac:dyDescent="0.25">
      <c r="A52" s="166"/>
      <c r="B52" s="165"/>
      <c r="C52" s="5"/>
      <c r="D52" s="5"/>
      <c r="E52" s="5"/>
      <c r="F52" s="5"/>
      <c r="G52" s="5"/>
      <c r="H52" s="111" t="s">
        <v>12</v>
      </c>
      <c r="I52" s="112" t="s">
        <v>92</v>
      </c>
      <c r="J52" s="89" t="s">
        <v>17</v>
      </c>
      <c r="K52" s="89">
        <v>10000</v>
      </c>
      <c r="L52" s="89">
        <v>10000</v>
      </c>
      <c r="M52" s="89">
        <v>10000</v>
      </c>
      <c r="N52" s="89">
        <v>10000</v>
      </c>
      <c r="O52" s="89">
        <v>10000</v>
      </c>
    </row>
    <row r="53" spans="1:18" ht="28.5" customHeight="1" x14ac:dyDescent="0.25">
      <c r="A53" s="154" t="s">
        <v>511</v>
      </c>
      <c r="B53" s="155"/>
      <c r="C53" s="155"/>
      <c r="D53" s="155"/>
      <c r="E53" s="155"/>
      <c r="F53" s="155"/>
      <c r="G53" s="156"/>
      <c r="H53" s="5"/>
      <c r="I53" s="112"/>
      <c r="J53" s="98" t="s">
        <v>17</v>
      </c>
      <c r="K53" s="93">
        <v>15</v>
      </c>
      <c r="L53" s="93">
        <v>15</v>
      </c>
      <c r="M53" s="93">
        <v>15</v>
      </c>
      <c r="N53" s="93">
        <v>18</v>
      </c>
      <c r="O53" s="93">
        <v>15</v>
      </c>
      <c r="R53" s="89"/>
    </row>
    <row r="54" spans="1:18" x14ac:dyDescent="0.25">
      <c r="A54" s="166" t="s">
        <v>61</v>
      </c>
      <c r="B54" s="165" t="s">
        <v>512</v>
      </c>
      <c r="C54" s="5"/>
      <c r="D54" s="5"/>
      <c r="E54" s="5"/>
      <c r="F54" s="5"/>
      <c r="G54" s="5"/>
      <c r="H54" s="111" t="s">
        <v>9</v>
      </c>
      <c r="I54" s="112" t="s">
        <v>92</v>
      </c>
      <c r="J54" s="89" t="s">
        <v>17</v>
      </c>
      <c r="K54" s="89">
        <f>K55+K56+K57</f>
        <v>70000</v>
      </c>
      <c r="L54" s="89">
        <f t="shared" ref="L54:O54" si="14">L55+L56+L57</f>
        <v>70000</v>
      </c>
      <c r="M54" s="89">
        <f t="shared" si="14"/>
        <v>68922.3</v>
      </c>
      <c r="N54" s="89">
        <f t="shared" si="14"/>
        <v>68922.3</v>
      </c>
      <c r="O54" s="89">
        <f t="shared" si="14"/>
        <v>70000</v>
      </c>
    </row>
    <row r="55" spans="1:18" ht="25.5" x14ac:dyDescent="0.25">
      <c r="A55" s="166"/>
      <c r="B55" s="165"/>
      <c r="C55" s="5"/>
      <c r="D55" s="5"/>
      <c r="E55" s="5"/>
      <c r="F55" s="5"/>
      <c r="G55" s="5"/>
      <c r="H55" s="111" t="s">
        <v>10</v>
      </c>
      <c r="I55" s="112" t="s">
        <v>92</v>
      </c>
      <c r="J55" s="89" t="s">
        <v>17</v>
      </c>
      <c r="K55" s="89">
        <v>0</v>
      </c>
      <c r="L55" s="89">
        <v>0</v>
      </c>
      <c r="M55" s="89">
        <v>0</v>
      </c>
      <c r="N55" s="89">
        <v>0</v>
      </c>
      <c r="O55" s="89">
        <v>0</v>
      </c>
    </row>
    <row r="56" spans="1:18" ht="38.25" x14ac:dyDescent="0.25">
      <c r="A56" s="166"/>
      <c r="B56" s="165"/>
      <c r="C56" s="5"/>
      <c r="D56" s="58">
        <v>882</v>
      </c>
      <c r="E56" s="58">
        <v>405</v>
      </c>
      <c r="F56" s="58" t="s">
        <v>520</v>
      </c>
      <c r="G56" s="58" t="s">
        <v>521</v>
      </c>
      <c r="H56" s="111" t="s">
        <v>11</v>
      </c>
      <c r="I56" s="112" t="s">
        <v>92</v>
      </c>
      <c r="J56" s="89" t="s">
        <v>17</v>
      </c>
      <c r="K56" s="89">
        <v>60000</v>
      </c>
      <c r="L56" s="89">
        <v>60000</v>
      </c>
      <c r="M56" s="89">
        <v>58922.3</v>
      </c>
      <c r="N56" s="89">
        <v>58922.3</v>
      </c>
      <c r="O56" s="89">
        <v>60000</v>
      </c>
    </row>
    <row r="57" spans="1:18" ht="25.5" x14ac:dyDescent="0.25">
      <c r="A57" s="166"/>
      <c r="B57" s="165"/>
      <c r="C57" s="5"/>
      <c r="D57" s="5"/>
      <c r="E57" s="5"/>
      <c r="F57" s="5"/>
      <c r="G57" s="5"/>
      <c r="H57" s="111" t="s">
        <v>12</v>
      </c>
      <c r="I57" s="112" t="s">
        <v>92</v>
      </c>
      <c r="J57" s="89" t="s">
        <v>17</v>
      </c>
      <c r="K57" s="89">
        <v>10000</v>
      </c>
      <c r="L57" s="89">
        <v>10000</v>
      </c>
      <c r="M57" s="89">
        <v>10000</v>
      </c>
      <c r="N57" s="89">
        <v>10000</v>
      </c>
      <c r="O57" s="89">
        <v>10000</v>
      </c>
    </row>
  </sheetData>
  <mergeCells count="51">
    <mergeCell ref="A45:A48"/>
    <mergeCell ref="B45:B48"/>
    <mergeCell ref="C45:C48"/>
    <mergeCell ref="A49:A52"/>
    <mergeCell ref="A54:A57"/>
    <mergeCell ref="B49:B52"/>
    <mergeCell ref="B54:B57"/>
    <mergeCell ref="A53:G53"/>
    <mergeCell ref="A29:G29"/>
    <mergeCell ref="A30:A33"/>
    <mergeCell ref="B30:B33"/>
    <mergeCell ref="C30:C33"/>
    <mergeCell ref="A34:G34"/>
    <mergeCell ref="A35:G35"/>
    <mergeCell ref="A36:G36"/>
    <mergeCell ref="A37:G37"/>
    <mergeCell ref="A41:A44"/>
    <mergeCell ref="B41:B44"/>
    <mergeCell ref="C41:C44"/>
    <mergeCell ref="A39:G39"/>
    <mergeCell ref="A40:G40"/>
    <mergeCell ref="A38:G38"/>
    <mergeCell ref="A21:A24"/>
    <mergeCell ref="B21:B24"/>
    <mergeCell ref="C21:C24"/>
    <mergeCell ref="A25:A28"/>
    <mergeCell ref="B25:B28"/>
    <mergeCell ref="C25:C28"/>
    <mergeCell ref="A13:G13"/>
    <mergeCell ref="A14:G14"/>
    <mergeCell ref="A15:G15"/>
    <mergeCell ref="A16:G16"/>
    <mergeCell ref="A17:A20"/>
    <mergeCell ref="B17:B20"/>
    <mergeCell ref="C17:C20"/>
    <mergeCell ref="A5:A8"/>
    <mergeCell ref="B5:B8"/>
    <mergeCell ref="C5:C8"/>
    <mergeCell ref="A9:A12"/>
    <mergeCell ref="B9:B12"/>
    <mergeCell ref="C9:C12"/>
    <mergeCell ref="A1:O1"/>
    <mergeCell ref="A2:A3"/>
    <mergeCell ref="B2:B3"/>
    <mergeCell ref="C2:C3"/>
    <mergeCell ref="D2:G2"/>
    <mergeCell ref="H2:H3"/>
    <mergeCell ref="I2:I3"/>
    <mergeCell ref="J2:J3"/>
    <mergeCell ref="K2:N2"/>
    <mergeCell ref="O2:O3"/>
  </mergeCells>
  <pageMargins left="0.7" right="0.7" top="0.75" bottom="0.75" header="0.3" footer="0.3"/>
  <pageSetup paperSize="9" scale="65"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8</vt:i4>
      </vt:variant>
    </vt:vector>
  </HeadingPairs>
  <TitlesOfParts>
    <vt:vector size="16" baseType="lpstr">
      <vt:lpstr>Технологическая модернизация</vt:lpstr>
      <vt:lpstr>Развитие ветеринарии</vt:lpstr>
      <vt:lpstr>Мелиорац</vt:lpstr>
      <vt:lpstr>Развитие АПК</vt:lpstr>
      <vt:lpstr>Обеспечение общих условий </vt:lpstr>
      <vt:lpstr>Стимулирование инвестиций</vt:lpstr>
      <vt:lpstr>Экспорт</vt:lpstr>
      <vt:lpstr>Малые Формы Хозяйствования</vt:lpstr>
      <vt:lpstr>'Малые Формы Хозяйствования'!Область_печати</vt:lpstr>
      <vt:lpstr>Мелиорац!Область_печати</vt:lpstr>
      <vt:lpstr>'Обеспечение общих условий '!Область_печати</vt:lpstr>
      <vt:lpstr>'Развитие АПК'!Область_печати</vt:lpstr>
      <vt:lpstr>'Развитие ветеринарии'!Область_печати</vt:lpstr>
      <vt:lpstr>'Стимулирование инвестиций'!Область_печати</vt:lpstr>
      <vt:lpstr>'Технологическая модернизация'!Область_печати</vt:lpstr>
      <vt:lpstr>Экспорт!Область_печати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Минсельхоз 31.</dc:creator>
  <cp:lastModifiedBy>Александр Петров</cp:lastModifiedBy>
  <cp:lastPrinted>2023-02-03T07:32:14Z</cp:lastPrinted>
  <dcterms:created xsi:type="dcterms:W3CDTF">2014-03-07T04:59:43Z</dcterms:created>
  <dcterms:modified xsi:type="dcterms:W3CDTF">2023-02-22T11:54:09Z</dcterms:modified>
</cp:coreProperties>
</file>