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-" sheetId="18" r:id="rId1"/>
  </sheets>
  <definedNames>
    <definedName name="_xlnm.Print_Titles" localSheetId="0">'-'!$3:$4</definedName>
    <definedName name="_xlnm.Print_Area" localSheetId="0">'-'!$A$1:$D$102</definedName>
  </definedNames>
  <calcPr calcId="152511"/>
</workbook>
</file>

<file path=xl/calcChain.xml><?xml version="1.0" encoding="utf-8"?>
<calcChain xmlns="http://schemas.openxmlformats.org/spreadsheetml/2006/main">
  <c r="B41" i="18" l="1"/>
  <c r="C34" i="18"/>
  <c r="B34" i="18"/>
  <c r="B33" i="18"/>
  <c r="B32" i="18"/>
  <c r="B30" i="18" s="1"/>
  <c r="C30" i="18"/>
  <c r="C15" i="18"/>
  <c r="B15" i="18"/>
  <c r="C10" i="18"/>
  <c r="B10" i="18"/>
  <c r="D53" i="18" l="1"/>
  <c r="B7" i="18" l="1"/>
  <c r="C7" i="18"/>
  <c r="B56" i="18" l="1"/>
  <c r="C6" i="18" l="1"/>
  <c r="B6" i="18"/>
  <c r="B79" i="18" l="1"/>
  <c r="B70" i="18"/>
  <c r="D99" i="18" l="1"/>
  <c r="D100" i="18"/>
  <c r="D101" i="18" l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38" i="18" l="1"/>
  <c r="C38" i="18"/>
  <c r="C48" i="18" l="1"/>
  <c r="B48" i="18"/>
  <c r="D36" i="18"/>
  <c r="D13" i="18" l="1"/>
  <c r="D95" i="18" l="1"/>
  <c r="D93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1" i="18"/>
  <c r="D9" i="18"/>
  <c r="D8" i="18"/>
  <c r="B21" i="18" l="1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B96" i="18" l="1"/>
  <c r="C96" i="18"/>
  <c r="D5" i="18"/>
  <c r="D46" i="18"/>
  <c r="D96" i="18" l="1"/>
</calcChain>
</file>

<file path=xl/sharedStrings.xml><?xml version="1.0" encoding="utf-8"?>
<sst xmlns="http://schemas.openxmlformats.org/spreadsheetml/2006/main" count="104" uniqueCount="103">
  <si>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</si>
  <si>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</si>
  <si>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</si>
  <si>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</si>
  <si>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</si>
  <si>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</si>
  <si>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</si>
  <si>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</si>
  <si>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</si>
  <si>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</si>
  <si>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</si>
  <si>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</si>
  <si>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</si>
  <si>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</si>
  <si>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</si>
  <si>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</si>
  <si>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</si>
  <si>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</si>
  <si>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</si>
  <si>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</si>
  <si>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</si>
  <si>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</si>
  <si>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</si>
  <si>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</si>
  <si>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</si>
  <si>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</si>
  <si>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</si>
  <si>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</si>
  <si>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</si>
  <si>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</si>
  <si>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</si>
  <si>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</si>
  <si>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</si>
  <si>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</si>
  <si>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</si>
  <si>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</si>
  <si>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</si>
  <si>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</si>
  <si>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</si>
  <si>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</si>
  <si>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</si>
  <si>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</si>
  <si>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</si>
  <si>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</si>
  <si>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</si>
  <si>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</si>
  <si>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</si>
  <si>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</si>
  <si>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</si>
  <si>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</si>
  <si>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</si>
  <si>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</si>
  <si>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</si>
  <si>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</si>
  <si>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</si>
  <si>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</si>
  <si>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</si>
  <si>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</si>
  <si>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</si>
  <si>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</si>
  <si>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</si>
  <si>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</si>
  <si>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</si>
  <si>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</si>
  <si>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</si>
  <si>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</si>
  <si>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</si>
  <si>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</si>
  <si>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</si>
  <si>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</si>
  <si>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</si>
  <si>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</si>
  <si>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</si>
  <si>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</si>
  <si>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</si>
  <si>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</si>
  <si>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</si>
  <si>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</si>
  <si>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</si>
  <si>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</si>
  <si>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</si>
  <si>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</si>
  <si>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</si>
  <si>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</si>
  <si>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</si>
  <si>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</si>
  <si>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</si>
  <si>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</si>
  <si>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</si>
  <si>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</si>
  <si>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</si>
  <si>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</si>
  <si>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</si>
  <si>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</si>
  <si>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</si>
  <si>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% исп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</si>
  <si>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</si>
  <si>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</si>
  <si>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</si>
  <si>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>в 2,9 раз</t>
  </si>
  <si>
    <t>Уточненный план</t>
  </si>
  <si>
    <t xml:space="preserve"> Сводка об исполнении бюджета города Новочебоксарска на 1 декабря 2022 года                                                        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</si>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</sst>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3" fillId="0" borderId="3" xfId="0" applyNumberFormat="1" applyFont="1" applyBorder="1" applyAlignment="1">
      <alignment horizontal="right"/>
    </xf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3" xfId="0" applyNumberFormat="1" applyFont="1" applyBorder="1" applyAlignment="1">
      <alignment wrapText="1"/>
    </xf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2" fillId="0" borderId="5" xfId="0" applyNumberFormat="1" applyFont="1" applyBorder="1" applyAlignment="1">
      <alignment horizontal="right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4" fontId="3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wrapText="1"/>
    </xf>
    <xf numFmtId="164" fontId="3" fillId="0" borderId="3" xfId="2" applyNumberFormat="1" applyFont="1" applyBorder="1" applyAlignment="1">
      <alignment horizontal="right"/>
    </xf>
    <xf numFmtId="164" fontId="2" fillId="2" borderId="3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3" fillId="0" borderId="7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164" fontId="2" fillId="0" borderId="5" xfId="2" applyNumberFormat="1" applyFont="1" applyBorder="1" applyAlignment="1">
      <alignment horizontal="right"/>
    </xf>
    <xf numFmtId="0" fontId="2" fillId="3" borderId="6" xfId="0" applyFont="1" applyFill="1" applyBorder="1" applyAlignment="1">
      <alignment wrapText="1"/>
    </xf>
    <xf numFmtId="4" fontId="2" fillId="0" borderId="2" xfId="0" applyNumberFormat="1" applyFont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4" fontId="3" fillId="0" borderId="12" xfId="0" applyNumberFormat="1" applyFont="1" applyBorder="1" applyAlignment="1">
      <alignment wrapText="1"/>
    </xf>
    <xf numFmtId="164" fontId="3" fillId="0" borderId="12" xfId="2" applyNumberFormat="1" applyFont="1" applyBorder="1" applyAlignment="1">
      <alignment horizontal="right"/>
    </xf>
    <xf numFmtId="0" fontId="3" fillId="0" borderId="6" xfId="0" applyFont="1" applyBorder="1" applyAlignment="1">
      <alignment horizontal="center" wrapText="1" shrinkToFit="1"/>
    </xf>
    <xf numFmtId="4" fontId="3" fillId="0" borderId="2" xfId="0" applyNumberFormat="1" applyFont="1" applyBorder="1" applyAlignment="1">
      <alignment wrapText="1" shrinkToFit="1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/>
    <xf numFmtId="0" fontId="3" fillId="3" borderId="10" xfId="0" applyFont="1" applyFill="1" applyBorder="1" applyAlignment="1">
      <alignment wrapText="1"/>
    </xf>
    <xf numFmtId="4" fontId="3" fillId="0" borderId="5" xfId="0" applyNumberFormat="1" applyFont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164" fontId="3" fillId="0" borderId="4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164" fontId="3" fillId="0" borderId="1" xfId="2" applyNumberFormat="1" applyFont="1" applyBorder="1" applyAlignment="1">
      <alignment horizontal="right"/>
    </xf>
    <xf numFmtId="4" fontId="2" fillId="0" borderId="3" xfId="0" applyNumberFormat="1" applyFont="1" applyBorder="1"/>
    <xf numFmtId="0" fontId="2" fillId="3" borderId="10" xfId="0" applyFont="1" applyFill="1" applyBorder="1" applyAlignment="1">
      <alignment wrapText="1"/>
    </xf>
    <xf numFmtId="4" fontId="2" fillId="0" borderId="4" xfId="1" applyNumberFormat="1" applyFont="1" applyFill="1" applyBorder="1" applyAlignment="1">
      <alignment wrapText="1"/>
    </xf>
    <xf numFmtId="43" fontId="5" fillId="0" borderId="0" xfId="1" applyFont="1" applyFill="1"/>
    <xf numFmtId="4" fontId="3" fillId="0" borderId="3" xfId="1" applyNumberFormat="1" applyFont="1" applyFill="1" applyBorder="1"/>
    <xf numFmtId="4" fontId="2" fillId="0" borderId="3" xfId="1" applyNumberFormat="1" applyFont="1" applyFill="1" applyBorder="1"/>
    <xf numFmtId="4" fontId="2" fillId="0" borderId="5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3" fillId="0" borderId="3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Normal="100" workbookViewId="0">
      <selection activeCell="G11" sqref="G11"/>
    </sheetView>
  </sheetViews>
  <sheetFormatPr defaultColWidth="9.140625" defaultRowHeight="15.75" x14ac:dyDescent="0.25"/>
  <cols>
    <col min="1" max="1" width="64.140625" style="10" customWidth="1"/>
    <col min="2" max="2" width="17.42578125" style="10" customWidth="1"/>
    <col min="3" max="3" width="16.85546875" style="10" customWidth="1"/>
    <col min="4" max="4" width="9.42578125" style="10" customWidth="1"/>
    <col min="5" max="5" width="9.140625" style="10"/>
    <col min="6" max="6" width="17.85546875" style="10" customWidth="1"/>
    <col min="7" max="7" width="9.140625" style="10"/>
    <col min="8" max="8" width="19.85546875" style="10" customWidth="1"/>
    <col min="9" max="10" width="9.140625" style="10"/>
    <col min="11" max="11" width="15" style="10" bestFit="1" customWidth="1"/>
    <col min="12" max="16384" width="9.140625" style="10"/>
  </cols>
  <sheetData>
    <row r="1" spans="1:4" ht="27.75" customHeight="1" x14ac:dyDescent="0.3">
      <c r="A1" s="77" t="s">
        <v>101</v>
      </c>
      <c r="B1" s="77"/>
      <c r="C1" s="77"/>
      <c r="D1" s="77"/>
    </row>
    <row r="2" spans="1:4" ht="16.5" thickBot="1" x14ac:dyDescent="0.3">
      <c r="A2" s="1"/>
      <c r="B2" s="1"/>
      <c r="C2" s="2"/>
      <c r="D2" s="76" t="s">
        <v>0</v>
      </c>
    </row>
    <row r="3" spans="1:4" ht="15.75" customHeight="1" x14ac:dyDescent="0.25">
      <c r="A3" s="82" t="s">
        <v>1</v>
      </c>
      <c r="B3" s="80" t="s">
        <v>97</v>
      </c>
      <c r="C3" s="81"/>
      <c r="D3" s="81"/>
    </row>
    <row r="4" spans="1:4" ht="34.5" customHeight="1" thickBot="1" x14ac:dyDescent="0.3">
      <c r="A4" s="83"/>
      <c r="B4" s="11" t="s">
        <v>100</v>
      </c>
      <c r="C4" s="11" t="s">
        <v>102</v>
      </c>
      <c r="D4" s="11" t="s">
        <v>95</v>
      </c>
    </row>
    <row r="5" spans="1:4" ht="30.75" customHeight="1" thickBot="1" x14ac:dyDescent="0.3">
      <c r="A5" s="48" t="s">
        <v>2</v>
      </c>
      <c r="B5" s="49">
        <f>B6+B21</f>
        <v>746269956.90999997</v>
      </c>
      <c r="C5" s="49">
        <f>C6+C21</f>
        <v>662945108.02999997</v>
      </c>
      <c r="D5" s="50">
        <f t="shared" ref="D5:D46" si="0">C5/B5*100</f>
        <v>88.834489703295276</v>
      </c>
    </row>
    <row r="6" spans="1:4" ht="29.25" customHeight="1" x14ac:dyDescent="0.25">
      <c r="A6" s="51" t="s">
        <v>3</v>
      </c>
      <c r="B6" s="52">
        <f>B7+B9+B10+B15+B19+B20</f>
        <v>576279688</v>
      </c>
      <c r="C6" s="52">
        <f>C7+C9+C10+C15+C19+C20</f>
        <v>503062386.44</v>
      </c>
      <c r="D6" s="47">
        <f t="shared" si="0"/>
        <v>87.294832164898366</v>
      </c>
    </row>
    <row r="7" spans="1:4" ht="21.75" customHeight="1" x14ac:dyDescent="0.25">
      <c r="A7" s="26" t="s">
        <v>4</v>
      </c>
      <c r="B7" s="5">
        <f>B8</f>
        <v>317021000</v>
      </c>
      <c r="C7" s="67">
        <f>C8</f>
        <v>274954633.5</v>
      </c>
      <c r="D7" s="21">
        <f t="shared" si="0"/>
        <v>86.730731875806327</v>
      </c>
    </row>
    <row r="8" spans="1:4" x14ac:dyDescent="0.25">
      <c r="A8" s="27" t="s">
        <v>5</v>
      </c>
      <c r="B8" s="73">
        <v>317021000</v>
      </c>
      <c r="C8" s="67">
        <v>274954633.5</v>
      </c>
      <c r="D8" s="22">
        <f t="shared" si="0"/>
        <v>86.730731875806327</v>
      </c>
    </row>
    <row r="9" spans="1:4" x14ac:dyDescent="0.25">
      <c r="A9" s="26" t="s">
        <v>6</v>
      </c>
      <c r="B9" s="73">
        <v>3000000</v>
      </c>
      <c r="C9" s="67">
        <v>2821917.16</v>
      </c>
      <c r="D9" s="23">
        <f t="shared" si="0"/>
        <v>94.063905333333338</v>
      </c>
    </row>
    <row r="10" spans="1:4" x14ac:dyDescent="0.25">
      <c r="A10" s="26" t="s">
        <v>7</v>
      </c>
      <c r="B10" s="73">
        <f>B11+B12+B13+B14</f>
        <v>96228688</v>
      </c>
      <c r="C10" s="5">
        <f>C11+C12+C13+C14</f>
        <v>84392212.700000003</v>
      </c>
      <c r="D10" s="23">
        <f t="shared" si="0"/>
        <v>87.699639737372294</v>
      </c>
    </row>
    <row r="11" spans="1:4" ht="32.25" customHeight="1" x14ac:dyDescent="0.25">
      <c r="A11" s="27" t="s">
        <v>92</v>
      </c>
      <c r="B11" s="74">
        <v>76254000</v>
      </c>
      <c r="C11" s="68">
        <v>71892781.090000004</v>
      </c>
      <c r="D11" s="22">
        <f t="shared" si="0"/>
        <v>94.280668673118797</v>
      </c>
    </row>
    <row r="12" spans="1:4" ht="33.75" customHeight="1" x14ac:dyDescent="0.25">
      <c r="A12" s="27" t="s">
        <v>8</v>
      </c>
      <c r="B12" s="74">
        <v>0</v>
      </c>
      <c r="C12" s="68">
        <v>-98417.19</v>
      </c>
      <c r="D12" s="22">
        <v>0</v>
      </c>
    </row>
    <row r="13" spans="1:4" ht="20.25" customHeight="1" x14ac:dyDescent="0.25">
      <c r="A13" s="27" t="s">
        <v>9</v>
      </c>
      <c r="B13" s="74">
        <v>74688</v>
      </c>
      <c r="C13" s="68">
        <v>74688</v>
      </c>
      <c r="D13" s="22">
        <f t="shared" si="0"/>
        <v>100</v>
      </c>
    </row>
    <row r="14" spans="1:4" ht="31.5" x14ac:dyDescent="0.25">
      <c r="A14" s="27" t="s">
        <v>10</v>
      </c>
      <c r="B14" s="74">
        <v>19900000</v>
      </c>
      <c r="C14" s="68">
        <v>12523160.800000001</v>
      </c>
      <c r="D14" s="22">
        <f t="shared" si="0"/>
        <v>62.930456281407047</v>
      </c>
    </row>
    <row r="15" spans="1:4" x14ac:dyDescent="0.25">
      <c r="A15" s="26" t="s">
        <v>11</v>
      </c>
      <c r="B15" s="73">
        <f>B16+B17+B18</f>
        <v>145203000</v>
      </c>
      <c r="C15" s="5">
        <f>C16+C17+C18</f>
        <v>128448639.26000001</v>
      </c>
      <c r="D15" s="23">
        <f t="shared" si="0"/>
        <v>88.46142246372321</v>
      </c>
    </row>
    <row r="16" spans="1:4" x14ac:dyDescent="0.25">
      <c r="A16" s="27" t="s">
        <v>12</v>
      </c>
      <c r="B16" s="74">
        <v>38000000</v>
      </c>
      <c r="C16" s="68">
        <v>29711356.670000002</v>
      </c>
      <c r="D16" s="22">
        <f t="shared" si="0"/>
        <v>78.187780710526326</v>
      </c>
    </row>
    <row r="17" spans="1:4" x14ac:dyDescent="0.25">
      <c r="A17" s="27" t="s">
        <v>13</v>
      </c>
      <c r="B17" s="74">
        <v>10000000</v>
      </c>
      <c r="C17" s="68">
        <v>7958823.5899999999</v>
      </c>
      <c r="D17" s="22">
        <f t="shared" si="0"/>
        <v>79.588235900000001</v>
      </c>
    </row>
    <row r="18" spans="1:4" x14ac:dyDescent="0.25">
      <c r="A18" s="28" t="s">
        <v>14</v>
      </c>
      <c r="B18" s="74">
        <v>97203000</v>
      </c>
      <c r="C18" s="68">
        <v>90778459</v>
      </c>
      <c r="D18" s="22">
        <f t="shared" si="0"/>
        <v>93.390593911710539</v>
      </c>
    </row>
    <row r="19" spans="1:4" ht="33" customHeight="1" x14ac:dyDescent="0.25">
      <c r="A19" s="29" t="s">
        <v>15</v>
      </c>
      <c r="B19" s="73">
        <v>7000</v>
      </c>
      <c r="C19" s="67">
        <v>7913.4</v>
      </c>
      <c r="D19" s="23">
        <f t="shared" si="0"/>
        <v>113.04857142857144</v>
      </c>
    </row>
    <row r="20" spans="1:4" ht="21.75" customHeight="1" x14ac:dyDescent="0.25">
      <c r="A20" s="29" t="s">
        <v>16</v>
      </c>
      <c r="B20" s="73">
        <v>14820000</v>
      </c>
      <c r="C20" s="67">
        <v>12437070.42</v>
      </c>
      <c r="D20" s="23">
        <f t="shared" si="0"/>
        <v>83.920853036437251</v>
      </c>
    </row>
    <row r="21" spans="1:4" ht="30.2" customHeight="1" x14ac:dyDescent="0.25">
      <c r="A21" s="53" t="s">
        <v>17</v>
      </c>
      <c r="B21" s="6">
        <f>B22+B28+B29+B30+B33+B34</f>
        <v>169990268.91</v>
      </c>
      <c r="C21" s="6">
        <f>C22+C28+C29+C30+C33+C34</f>
        <v>159882721.59</v>
      </c>
      <c r="D21" s="23">
        <f t="shared" si="0"/>
        <v>94.054043572722762</v>
      </c>
    </row>
    <row r="22" spans="1:4" ht="33.75" customHeight="1" x14ac:dyDescent="0.25">
      <c r="A22" s="29" t="s">
        <v>18</v>
      </c>
      <c r="B22" s="6">
        <f>B23+B24+B25+B26+B27</f>
        <v>125390408.03</v>
      </c>
      <c r="C22" s="6">
        <f>C23+C24+C25+C26+C27</f>
        <v>118503329.59</v>
      </c>
      <c r="D22" s="23">
        <f t="shared" si="0"/>
        <v>94.507491802441351</v>
      </c>
    </row>
    <row r="23" spans="1:4" ht="50.25" customHeight="1" x14ac:dyDescent="0.25">
      <c r="A23" s="28" t="s">
        <v>19</v>
      </c>
      <c r="B23" s="74">
        <v>573578.03</v>
      </c>
      <c r="C23" s="7">
        <v>573578.03</v>
      </c>
      <c r="D23" s="22">
        <f t="shared" si="0"/>
        <v>100</v>
      </c>
    </row>
    <row r="24" spans="1:4" ht="23.25" customHeight="1" x14ac:dyDescent="0.25">
      <c r="A24" s="28" t="s">
        <v>20</v>
      </c>
      <c r="B24" s="74">
        <v>103700000</v>
      </c>
      <c r="C24" s="7">
        <v>97600870.060000002</v>
      </c>
      <c r="D24" s="22">
        <f t="shared" si="0"/>
        <v>94.118486075216978</v>
      </c>
    </row>
    <row r="25" spans="1:4" ht="20.25" customHeight="1" x14ac:dyDescent="0.25">
      <c r="A25" s="28" t="s">
        <v>21</v>
      </c>
      <c r="B25" s="74">
        <v>3500000</v>
      </c>
      <c r="C25" s="7">
        <v>3733914.24</v>
      </c>
      <c r="D25" s="22">
        <f t="shared" si="0"/>
        <v>106.68326400000001</v>
      </c>
    </row>
    <row r="26" spans="1:4" ht="37.5" customHeight="1" x14ac:dyDescent="0.25">
      <c r="A26" s="28" t="s">
        <v>22</v>
      </c>
      <c r="B26" s="74">
        <v>616830</v>
      </c>
      <c r="C26" s="7">
        <v>616830</v>
      </c>
      <c r="D26" s="22">
        <f t="shared" si="0"/>
        <v>100</v>
      </c>
    </row>
    <row r="27" spans="1:4" ht="31.5" x14ac:dyDescent="0.25">
      <c r="A27" s="28" t="s">
        <v>23</v>
      </c>
      <c r="B27" s="74">
        <v>17000000</v>
      </c>
      <c r="C27" s="7">
        <v>15978137.26</v>
      </c>
      <c r="D27" s="24">
        <f t="shared" si="0"/>
        <v>93.989042705882355</v>
      </c>
    </row>
    <row r="28" spans="1:4" ht="22.7" customHeight="1" x14ac:dyDescent="0.25">
      <c r="A28" s="29" t="s">
        <v>24</v>
      </c>
      <c r="B28" s="73">
        <v>12250000</v>
      </c>
      <c r="C28" s="67">
        <v>8980388.1199999992</v>
      </c>
      <c r="D28" s="23">
        <f t="shared" si="0"/>
        <v>73.309290775510192</v>
      </c>
    </row>
    <row r="29" spans="1:4" ht="30.75" customHeight="1" x14ac:dyDescent="0.25">
      <c r="A29" s="29" t="s">
        <v>25</v>
      </c>
      <c r="B29" s="73">
        <v>3600000</v>
      </c>
      <c r="C29" s="8">
        <v>4496438.55</v>
      </c>
      <c r="D29" s="23">
        <f t="shared" si="0"/>
        <v>124.90107083333332</v>
      </c>
    </row>
    <row r="30" spans="1:4" ht="31.5" x14ac:dyDescent="0.25">
      <c r="A30" s="29" t="s">
        <v>26</v>
      </c>
      <c r="B30" s="73">
        <f>B31+B32</f>
        <v>19582400</v>
      </c>
      <c r="C30" s="5">
        <f>C31+C32</f>
        <v>19168080.439999998</v>
      </c>
      <c r="D30" s="23">
        <f t="shared" si="0"/>
        <v>97.884224814118795</v>
      </c>
    </row>
    <row r="31" spans="1:4" ht="21.75" customHeight="1" x14ac:dyDescent="0.25">
      <c r="A31" s="28" t="s">
        <v>27</v>
      </c>
      <c r="B31" s="74">
        <v>5100000</v>
      </c>
      <c r="C31" s="7">
        <v>5244274.25</v>
      </c>
      <c r="D31" s="75" t="s">
        <v>99</v>
      </c>
    </row>
    <row r="32" spans="1:4" ht="18.75" customHeight="1" x14ac:dyDescent="0.25">
      <c r="A32" s="28" t="s">
        <v>28</v>
      </c>
      <c r="B32" s="74">
        <f>400000+14082400</f>
        <v>14482400</v>
      </c>
      <c r="C32" s="7">
        <v>13923806.189999999</v>
      </c>
      <c r="D32" s="22">
        <f t="shared" si="0"/>
        <v>96.142947232502891</v>
      </c>
    </row>
    <row r="33" spans="1:8" ht="21.75" customHeight="1" x14ac:dyDescent="0.25">
      <c r="A33" s="29" t="s">
        <v>29</v>
      </c>
      <c r="B33" s="73">
        <f>5890923.1-43.09</f>
        <v>5890880.0099999998</v>
      </c>
      <c r="C33" s="8">
        <v>5480784.9900000002</v>
      </c>
      <c r="D33" s="23">
        <f t="shared" si="0"/>
        <v>93.038476096884565</v>
      </c>
    </row>
    <row r="34" spans="1:8" ht="21.75" customHeight="1" x14ac:dyDescent="0.25">
      <c r="A34" s="29" t="s">
        <v>30</v>
      </c>
      <c r="B34" s="73">
        <f>B35+B36+B37</f>
        <v>3276580.87</v>
      </c>
      <c r="C34" s="5">
        <f>C35+C36+C37</f>
        <v>3253699.9</v>
      </c>
      <c r="D34" s="23">
        <f t="shared" si="0"/>
        <v>99.301681511678964</v>
      </c>
    </row>
    <row r="35" spans="1:8" ht="21.2" customHeight="1" x14ac:dyDescent="0.25">
      <c r="A35" s="28" t="s">
        <v>31</v>
      </c>
      <c r="B35" s="74">
        <v>0</v>
      </c>
      <c r="C35" s="7">
        <v>19844.419999999998</v>
      </c>
      <c r="D35" s="22">
        <v>0</v>
      </c>
    </row>
    <row r="36" spans="1:8" ht="21.2" customHeight="1" x14ac:dyDescent="0.25">
      <c r="A36" s="28" t="s">
        <v>30</v>
      </c>
      <c r="B36" s="74">
        <v>1625315.14</v>
      </c>
      <c r="C36" s="68">
        <v>1625315.14</v>
      </c>
      <c r="D36" s="22">
        <f t="shared" si="0"/>
        <v>100</v>
      </c>
    </row>
    <row r="37" spans="1:8" ht="24" customHeight="1" x14ac:dyDescent="0.25">
      <c r="A37" s="54" t="s">
        <v>96</v>
      </c>
      <c r="B37" s="74">
        <v>1651265.73</v>
      </c>
      <c r="C37" s="68">
        <v>1608540.34</v>
      </c>
      <c r="D37" s="22">
        <v>0</v>
      </c>
    </row>
    <row r="38" spans="1:8" ht="30.2" customHeight="1" x14ac:dyDescent="0.25">
      <c r="A38" s="53" t="s">
        <v>32</v>
      </c>
      <c r="B38" s="6">
        <f t="shared" ref="B38:C38" si="1">B39+B40+B41+B42+B43+B44</f>
        <v>2369626971.3400002</v>
      </c>
      <c r="C38" s="6">
        <f t="shared" si="1"/>
        <v>1805263462.1100001</v>
      </c>
      <c r="D38" s="21">
        <f t="shared" si="0"/>
        <v>76.183445071489118</v>
      </c>
    </row>
    <row r="39" spans="1:8" ht="31.7" customHeight="1" x14ac:dyDescent="0.25">
      <c r="A39" s="28" t="s">
        <v>33</v>
      </c>
      <c r="B39" s="4">
        <v>113803100</v>
      </c>
      <c r="C39" s="7">
        <v>104319600</v>
      </c>
      <c r="D39" s="24">
        <f t="shared" si="0"/>
        <v>91.66674721514616</v>
      </c>
    </row>
    <row r="40" spans="1:8" ht="23.25" hidden="1" customHeight="1" x14ac:dyDescent="0.25">
      <c r="A40" s="28" t="s">
        <v>34</v>
      </c>
      <c r="B40" s="4"/>
      <c r="C40" s="7"/>
      <c r="D40" s="24">
        <v>0</v>
      </c>
    </row>
    <row r="41" spans="1:8" ht="18.75" customHeight="1" x14ac:dyDescent="0.25">
      <c r="A41" s="28" t="s">
        <v>35</v>
      </c>
      <c r="B41" s="4">
        <f>2229168316.08+100+74350</f>
        <v>2229242766.0799999</v>
      </c>
      <c r="C41" s="7">
        <v>1675144578.3900001</v>
      </c>
      <c r="D41" s="24">
        <f t="shared" si="0"/>
        <v>75.144107401799459</v>
      </c>
    </row>
    <row r="42" spans="1:8" ht="33.75" hidden="1" customHeight="1" x14ac:dyDescent="0.25">
      <c r="A42" s="28" t="s">
        <v>36</v>
      </c>
      <c r="B42" s="7">
        <v>0</v>
      </c>
      <c r="C42" s="7">
        <v>0</v>
      </c>
      <c r="D42" s="24">
        <v>0</v>
      </c>
    </row>
    <row r="43" spans="1:8" ht="47.25" customHeight="1" x14ac:dyDescent="0.25">
      <c r="A43" s="28" t="s">
        <v>37</v>
      </c>
      <c r="B43" s="7">
        <v>-21728923.699999999</v>
      </c>
      <c r="C43" s="7">
        <v>-21728923.699999999</v>
      </c>
      <c r="D43" s="24">
        <v>0</v>
      </c>
    </row>
    <row r="44" spans="1:8" ht="19.5" customHeight="1" thickBot="1" x14ac:dyDescent="0.3">
      <c r="A44" s="34" t="s">
        <v>98</v>
      </c>
      <c r="B44" s="65">
        <v>48310028.960000001</v>
      </c>
      <c r="C44" s="65">
        <v>47528207.420000002</v>
      </c>
      <c r="D44" s="46">
        <v>100</v>
      </c>
    </row>
    <row r="45" spans="1:8" ht="50.25" hidden="1" customHeight="1" thickBot="1" x14ac:dyDescent="0.3">
      <c r="A45" s="37" t="s">
        <v>38</v>
      </c>
      <c r="B45" s="69"/>
      <c r="C45" s="9"/>
      <c r="D45" s="38"/>
    </row>
    <row r="46" spans="1:8" ht="29.25" customHeight="1" thickBot="1" x14ac:dyDescent="0.3">
      <c r="A46" s="61" t="s">
        <v>39</v>
      </c>
      <c r="B46" s="33">
        <f>B6+B21+B38</f>
        <v>3115896928.25</v>
      </c>
      <c r="C46" s="18">
        <f>C6+C21+C38</f>
        <v>2468208570.1400003</v>
      </c>
      <c r="D46" s="62">
        <f t="shared" si="0"/>
        <v>79.213421591780161</v>
      </c>
      <c r="F46" s="13"/>
      <c r="H46" s="13"/>
    </row>
    <row r="47" spans="1:8" ht="19.5" customHeight="1" x14ac:dyDescent="0.25">
      <c r="A47" s="58" t="s">
        <v>40</v>
      </c>
      <c r="B47" s="78"/>
      <c r="C47" s="79"/>
      <c r="D47" s="79"/>
    </row>
    <row r="48" spans="1:8" ht="24" customHeight="1" x14ac:dyDescent="0.25">
      <c r="A48" s="30" t="s">
        <v>41</v>
      </c>
      <c r="B48" s="6">
        <f>B49+B50+B51+B52+B53+B54+B55</f>
        <v>166989715.20999998</v>
      </c>
      <c r="C48" s="6">
        <f>C49+C50+C51+C52+C53+C54+C55</f>
        <v>127924385.87</v>
      </c>
      <c r="D48" s="42">
        <f t="shared" ref="D48:D101" si="2">C48/B48*100</f>
        <v>76.606146497781083</v>
      </c>
    </row>
    <row r="49" spans="1:4" ht="49.7" customHeight="1" x14ac:dyDescent="0.25">
      <c r="A49" s="31" t="s">
        <v>42</v>
      </c>
      <c r="B49" s="20">
        <v>3405884.9</v>
      </c>
      <c r="C49" s="19">
        <v>2402787.6</v>
      </c>
      <c r="D49" s="43">
        <f t="shared" si="2"/>
        <v>70.54811511686728</v>
      </c>
    </row>
    <row r="50" spans="1:4" ht="46.5" customHeight="1" x14ac:dyDescent="0.25">
      <c r="A50" s="31" t="s">
        <v>43</v>
      </c>
      <c r="B50" s="20">
        <v>58087205.789999999</v>
      </c>
      <c r="C50" s="19">
        <v>48335117.850000001</v>
      </c>
      <c r="D50" s="43">
        <f t="shared" si="2"/>
        <v>83.211297897068292</v>
      </c>
    </row>
    <row r="51" spans="1:4" x14ac:dyDescent="0.25">
      <c r="A51" s="31" t="s">
        <v>44</v>
      </c>
      <c r="B51" s="20">
        <v>268300</v>
      </c>
      <c r="C51" s="19">
        <v>268300</v>
      </c>
      <c r="D51" s="43">
        <f t="shared" si="2"/>
        <v>100</v>
      </c>
    </row>
    <row r="52" spans="1:4" ht="30.2" customHeight="1" x14ac:dyDescent="0.25">
      <c r="A52" s="31" t="s">
        <v>45</v>
      </c>
      <c r="B52" s="20">
        <v>7265102.5599999996</v>
      </c>
      <c r="C52" s="19">
        <v>6442916.0999999996</v>
      </c>
      <c r="D52" s="43">
        <f t="shared" si="2"/>
        <v>88.683071529825725</v>
      </c>
    </row>
    <row r="53" spans="1:4" ht="19.5" customHeight="1" x14ac:dyDescent="0.25">
      <c r="A53" s="31" t="s">
        <v>46</v>
      </c>
      <c r="B53" s="20">
        <v>710400</v>
      </c>
      <c r="C53" s="19">
        <v>710400</v>
      </c>
      <c r="D53" s="43">
        <f t="shared" si="2"/>
        <v>100</v>
      </c>
    </row>
    <row r="54" spans="1:4" x14ac:dyDescent="0.25">
      <c r="A54" s="31" t="s">
        <v>47</v>
      </c>
      <c r="B54" s="20">
        <v>1340000</v>
      </c>
      <c r="C54" s="19">
        <v>0</v>
      </c>
      <c r="D54" s="43">
        <f t="shared" si="2"/>
        <v>0</v>
      </c>
    </row>
    <row r="55" spans="1:4" x14ac:dyDescent="0.25">
      <c r="A55" s="31" t="s">
        <v>48</v>
      </c>
      <c r="B55" s="20">
        <v>95912821.959999993</v>
      </c>
      <c r="C55" s="19">
        <v>69764864.319999993</v>
      </c>
      <c r="D55" s="43">
        <f t="shared" si="2"/>
        <v>72.737787184590516</v>
      </c>
    </row>
    <row r="56" spans="1:4" ht="31.5" x14ac:dyDescent="0.25">
      <c r="A56" s="30" t="s">
        <v>49</v>
      </c>
      <c r="B56" s="6">
        <f>B57+B58+B59</f>
        <v>23370200</v>
      </c>
      <c r="C56" s="6">
        <f>C57+C58+C59</f>
        <v>18284538.079999998</v>
      </c>
      <c r="D56" s="42">
        <f t="shared" si="2"/>
        <v>78.238688928635597</v>
      </c>
    </row>
    <row r="57" spans="1:4" x14ac:dyDescent="0.25">
      <c r="A57" s="31" t="s">
        <v>50</v>
      </c>
      <c r="B57" s="20">
        <v>3926500</v>
      </c>
      <c r="C57" s="19">
        <v>3519721.66</v>
      </c>
      <c r="D57" s="43">
        <f t="shared" si="2"/>
        <v>89.640179803896601</v>
      </c>
    </row>
    <row r="58" spans="1:4" ht="18.75" customHeight="1" x14ac:dyDescent="0.25">
      <c r="A58" s="31" t="s">
        <v>93</v>
      </c>
      <c r="B58" s="20">
        <v>19434700</v>
      </c>
      <c r="C58" s="19">
        <v>14755816.42</v>
      </c>
      <c r="D58" s="43">
        <f t="shared" si="2"/>
        <v>75.925105198433727</v>
      </c>
    </row>
    <row r="59" spans="1:4" ht="32.25" customHeight="1" x14ac:dyDescent="0.25">
      <c r="A59" s="31" t="s">
        <v>51</v>
      </c>
      <c r="B59" s="20">
        <v>9000</v>
      </c>
      <c r="C59" s="19">
        <v>9000</v>
      </c>
      <c r="D59" s="43">
        <v>0</v>
      </c>
    </row>
    <row r="60" spans="1:4" x14ac:dyDescent="0.25">
      <c r="A60" s="30" t="s">
        <v>52</v>
      </c>
      <c r="B60" s="6">
        <f>B61+B62+B63+B64</f>
        <v>285380910.55000001</v>
      </c>
      <c r="C60" s="6">
        <f>C61+C62+C63+C64</f>
        <v>175315980.67000002</v>
      </c>
      <c r="D60" s="42">
        <f t="shared" si="2"/>
        <v>61.432273214113195</v>
      </c>
    </row>
    <row r="61" spans="1:4" x14ac:dyDescent="0.25">
      <c r="A61" s="31" t="s">
        <v>53</v>
      </c>
      <c r="B61" s="20">
        <v>1207700</v>
      </c>
      <c r="C61" s="20">
        <v>343022.4</v>
      </c>
      <c r="D61" s="43">
        <f t="shared" si="2"/>
        <v>28.402947751925151</v>
      </c>
    </row>
    <row r="62" spans="1:4" x14ac:dyDescent="0.25">
      <c r="A62" s="31" t="s">
        <v>54</v>
      </c>
      <c r="B62" s="20">
        <v>29504300</v>
      </c>
      <c r="C62" s="20">
        <v>29500000</v>
      </c>
      <c r="D62" s="43">
        <f t="shared" si="2"/>
        <v>99.985425853180715</v>
      </c>
    </row>
    <row r="63" spans="1:4" x14ac:dyDescent="0.25">
      <c r="A63" s="31" t="s">
        <v>55</v>
      </c>
      <c r="B63" s="63">
        <v>252909910.55000001</v>
      </c>
      <c r="C63" s="19">
        <v>144101211.06</v>
      </c>
      <c r="D63" s="43">
        <f t="shared" si="2"/>
        <v>56.977289164598147</v>
      </c>
    </row>
    <row r="64" spans="1:4" ht="20.25" customHeight="1" x14ac:dyDescent="0.25">
      <c r="A64" s="31" t="s">
        <v>56</v>
      </c>
      <c r="B64" s="20">
        <v>1759000</v>
      </c>
      <c r="C64" s="63">
        <v>1371747.21</v>
      </c>
      <c r="D64" s="43">
        <f t="shared" si="2"/>
        <v>77.98449175667993</v>
      </c>
    </row>
    <row r="65" spans="1:10" x14ac:dyDescent="0.25">
      <c r="A65" s="30" t="s">
        <v>57</v>
      </c>
      <c r="B65" s="6">
        <f>B66+B67+B69+B68</f>
        <v>520084414.16999996</v>
      </c>
      <c r="C65" s="6">
        <f>C66+C67+C69+C68</f>
        <v>324244465</v>
      </c>
      <c r="D65" s="42">
        <f t="shared" si="2"/>
        <v>62.344584103228719</v>
      </c>
    </row>
    <row r="66" spans="1:10" x14ac:dyDescent="0.25">
      <c r="A66" s="31" t="s">
        <v>58</v>
      </c>
      <c r="B66" s="20">
        <v>14939522.439999999</v>
      </c>
      <c r="C66" s="63">
        <v>13055461.539999999</v>
      </c>
      <c r="D66" s="43">
        <f t="shared" si="2"/>
        <v>87.388747481274905</v>
      </c>
    </row>
    <row r="67" spans="1:10" x14ac:dyDescent="0.25">
      <c r="A67" s="31" t="s">
        <v>59</v>
      </c>
      <c r="B67" s="20">
        <v>135887027.16</v>
      </c>
      <c r="C67" s="19">
        <v>110659218.42</v>
      </c>
      <c r="D67" s="43">
        <f t="shared" si="2"/>
        <v>81.434718775401905</v>
      </c>
    </row>
    <row r="68" spans="1:10" x14ac:dyDescent="0.25">
      <c r="A68" s="31" t="s">
        <v>60</v>
      </c>
      <c r="B68" s="20">
        <v>356870573.56999999</v>
      </c>
      <c r="C68" s="63">
        <v>190440836.88999999</v>
      </c>
      <c r="D68" s="43">
        <f t="shared" si="2"/>
        <v>53.364118813412084</v>
      </c>
    </row>
    <row r="69" spans="1:10" ht="17.45" customHeight="1" x14ac:dyDescent="0.25">
      <c r="A69" s="31" t="s">
        <v>61</v>
      </c>
      <c r="B69" s="20">
        <v>12387291</v>
      </c>
      <c r="C69" s="63">
        <v>10088948.15</v>
      </c>
      <c r="D69" s="43">
        <f t="shared" si="2"/>
        <v>81.445960622060142</v>
      </c>
    </row>
    <row r="70" spans="1:10" x14ac:dyDescent="0.25">
      <c r="A70" s="30" t="s">
        <v>62</v>
      </c>
      <c r="B70" s="6">
        <f>B71+B72</f>
        <v>12354172.970000001</v>
      </c>
      <c r="C70" s="6">
        <f>C71+C72</f>
        <v>10230992.609999999</v>
      </c>
      <c r="D70" s="42">
        <f t="shared" si="2"/>
        <v>82.814063190180491</v>
      </c>
    </row>
    <row r="71" spans="1:10" ht="30.2" customHeight="1" x14ac:dyDescent="0.25">
      <c r="A71" s="31" t="s">
        <v>63</v>
      </c>
      <c r="B71" s="20">
        <v>12354172.970000001</v>
      </c>
      <c r="C71" s="19">
        <v>10230992.609999999</v>
      </c>
      <c r="D71" s="43">
        <f t="shared" si="2"/>
        <v>82.814063190180491</v>
      </c>
    </row>
    <row r="72" spans="1:10" ht="19.5" hidden="1" customHeight="1" x14ac:dyDescent="0.25">
      <c r="A72" s="31" t="s">
        <v>64</v>
      </c>
      <c r="B72" s="20"/>
      <c r="C72" s="19"/>
      <c r="D72" s="43" t="e">
        <f t="shared" si="2"/>
        <v>#DIV/0!</v>
      </c>
    </row>
    <row r="73" spans="1:10" x14ac:dyDescent="0.25">
      <c r="A73" s="30" t="s">
        <v>65</v>
      </c>
      <c r="B73" s="6">
        <f>B74+B75+B76+B77+B78</f>
        <v>1986313569.8799999</v>
      </c>
      <c r="C73" s="6">
        <f>C74+C75+C76+C77+C78</f>
        <v>1645944719.9800003</v>
      </c>
      <c r="D73" s="42">
        <f t="shared" si="2"/>
        <v>82.864294184902406</v>
      </c>
      <c r="F73" s="13"/>
      <c r="H73" s="12"/>
      <c r="J73" s="12"/>
    </row>
    <row r="74" spans="1:10" x14ac:dyDescent="0.25">
      <c r="A74" s="31" t="s">
        <v>66</v>
      </c>
      <c r="B74" s="20">
        <v>884542155.01999998</v>
      </c>
      <c r="C74" s="19">
        <v>734880597.95000005</v>
      </c>
      <c r="D74" s="43">
        <f t="shared" si="2"/>
        <v>83.080336395429782</v>
      </c>
    </row>
    <row r="75" spans="1:10" x14ac:dyDescent="0.25">
      <c r="A75" s="31" t="s">
        <v>67</v>
      </c>
      <c r="B75" s="20">
        <v>923819888.97000003</v>
      </c>
      <c r="C75" s="19">
        <v>763056608.69000006</v>
      </c>
      <c r="D75" s="44">
        <f t="shared" si="2"/>
        <v>82.59798449898706</v>
      </c>
    </row>
    <row r="76" spans="1:10" ht="15" customHeight="1" x14ac:dyDescent="0.25">
      <c r="A76" s="31" t="s">
        <v>68</v>
      </c>
      <c r="B76" s="20">
        <v>147808944.19</v>
      </c>
      <c r="C76" s="19">
        <v>120948750.44</v>
      </c>
      <c r="D76" s="44">
        <f t="shared" si="2"/>
        <v>81.827761576137945</v>
      </c>
    </row>
    <row r="77" spans="1:10" x14ac:dyDescent="0.25">
      <c r="A77" s="31" t="s">
        <v>69</v>
      </c>
      <c r="B77" s="20">
        <v>16041465.859999999</v>
      </c>
      <c r="C77" s="19">
        <v>15922746.9</v>
      </c>
      <c r="D77" s="44">
        <f t="shared" si="2"/>
        <v>99.25992449171352</v>
      </c>
    </row>
    <row r="78" spans="1:10" x14ac:dyDescent="0.25">
      <c r="A78" s="31" t="s">
        <v>70</v>
      </c>
      <c r="B78" s="20">
        <v>14101115.84</v>
      </c>
      <c r="C78" s="19">
        <v>11136016</v>
      </c>
      <c r="D78" s="44">
        <f t="shared" si="2"/>
        <v>78.972587179313606</v>
      </c>
    </row>
    <row r="79" spans="1:10" x14ac:dyDescent="0.25">
      <c r="A79" s="30" t="s">
        <v>71</v>
      </c>
      <c r="B79" s="6">
        <f>B80</f>
        <v>132278744.90000001</v>
      </c>
      <c r="C79" s="6">
        <f>C80</f>
        <v>92028259.540000007</v>
      </c>
      <c r="D79" s="45">
        <f t="shared" si="2"/>
        <v>69.571464115093832</v>
      </c>
      <c r="F79" s="13"/>
    </row>
    <row r="80" spans="1:10" x14ac:dyDescent="0.25">
      <c r="A80" s="31" t="s">
        <v>72</v>
      </c>
      <c r="B80" s="20">
        <v>132278744.90000001</v>
      </c>
      <c r="C80" s="19">
        <v>92028259.540000007</v>
      </c>
      <c r="D80" s="44">
        <f t="shared" si="2"/>
        <v>69.571464115093832</v>
      </c>
    </row>
    <row r="81" spans="1:8" x14ac:dyDescent="0.25">
      <c r="A81" s="30" t="s">
        <v>73</v>
      </c>
      <c r="B81" s="6">
        <f>B82+B83+B84+B85</f>
        <v>97180312.269999996</v>
      </c>
      <c r="C81" s="6">
        <f>C82+C83+C84+C85</f>
        <v>77559517.470000014</v>
      </c>
      <c r="D81" s="45">
        <f t="shared" si="2"/>
        <v>79.809907643137905</v>
      </c>
    </row>
    <row r="82" spans="1:8" x14ac:dyDescent="0.25">
      <c r="A82" s="31" t="s">
        <v>74</v>
      </c>
      <c r="B82" s="20">
        <v>842100</v>
      </c>
      <c r="C82" s="19">
        <v>771001</v>
      </c>
      <c r="D82" s="44">
        <f t="shared" si="2"/>
        <v>91.556940980881123</v>
      </c>
    </row>
    <row r="83" spans="1:8" x14ac:dyDescent="0.25">
      <c r="A83" s="31" t="s">
        <v>75</v>
      </c>
      <c r="B83" s="20">
        <v>521054</v>
      </c>
      <c r="C83" s="19">
        <v>438284</v>
      </c>
      <c r="D83" s="44">
        <f t="shared" si="2"/>
        <v>84.114890203318666</v>
      </c>
    </row>
    <row r="84" spans="1:8" x14ac:dyDescent="0.25">
      <c r="A84" s="31" t="s">
        <v>76</v>
      </c>
      <c r="B84" s="20">
        <v>94421635.269999996</v>
      </c>
      <c r="C84" s="19">
        <v>75222959.680000007</v>
      </c>
      <c r="D84" s="44">
        <f t="shared" si="2"/>
        <v>79.667079970494996</v>
      </c>
    </row>
    <row r="85" spans="1:8" ht="18.75" customHeight="1" x14ac:dyDescent="0.25">
      <c r="A85" s="31" t="s">
        <v>77</v>
      </c>
      <c r="B85" s="20">
        <v>1395523</v>
      </c>
      <c r="C85" s="19">
        <v>1127272.79</v>
      </c>
      <c r="D85" s="44">
        <f t="shared" si="2"/>
        <v>80.777800867488395</v>
      </c>
    </row>
    <row r="86" spans="1:8" x14ac:dyDescent="0.25">
      <c r="A86" s="30" t="s">
        <v>78</v>
      </c>
      <c r="B86" s="6">
        <f>B87+B88+B89</f>
        <v>73975508</v>
      </c>
      <c r="C86" s="6">
        <f>C87+C88+C89</f>
        <v>59415897.850000001</v>
      </c>
      <c r="D86" s="45">
        <f t="shared" si="2"/>
        <v>80.318337050149097</v>
      </c>
    </row>
    <row r="87" spans="1:8" x14ac:dyDescent="0.25">
      <c r="A87" s="31" t="s">
        <v>79</v>
      </c>
      <c r="B87" s="20">
        <v>71415508</v>
      </c>
      <c r="C87" s="19">
        <v>57000071.850000001</v>
      </c>
      <c r="D87" s="44">
        <f t="shared" si="2"/>
        <v>79.814697740440351</v>
      </c>
    </row>
    <row r="88" spans="1:8" x14ac:dyDescent="0.25">
      <c r="A88" s="31" t="s">
        <v>80</v>
      </c>
      <c r="B88" s="20">
        <v>2560000</v>
      </c>
      <c r="C88" s="19">
        <v>2415826</v>
      </c>
      <c r="D88" s="44">
        <f t="shared" si="2"/>
        <v>94.368203125000008</v>
      </c>
    </row>
    <row r="89" spans="1:8" hidden="1" x14ac:dyDescent="0.25">
      <c r="A89" s="31" t="s">
        <v>81</v>
      </c>
      <c r="B89" s="20"/>
      <c r="C89" s="19"/>
      <c r="D89" s="44" t="e">
        <f t="shared" si="2"/>
        <v>#DIV/0!</v>
      </c>
    </row>
    <row r="90" spans="1:8" hidden="1" x14ac:dyDescent="0.25">
      <c r="A90" s="30" t="s">
        <v>82</v>
      </c>
      <c r="B90" s="6">
        <f>B91</f>
        <v>0</v>
      </c>
      <c r="C90" s="3">
        <f>C91</f>
        <v>0</v>
      </c>
      <c r="D90" s="44" t="e">
        <f t="shared" si="2"/>
        <v>#DIV/0!</v>
      </c>
    </row>
    <row r="91" spans="1:8" hidden="1" x14ac:dyDescent="0.25">
      <c r="A91" s="31" t="s">
        <v>83</v>
      </c>
      <c r="B91" s="20"/>
      <c r="C91" s="19"/>
      <c r="D91" s="44" t="e">
        <f t="shared" si="2"/>
        <v>#DIV/0!</v>
      </c>
    </row>
    <row r="92" spans="1:8" ht="16.5" thickBot="1" x14ac:dyDescent="0.3">
      <c r="A92" s="59" t="s">
        <v>84</v>
      </c>
      <c r="B92" s="70">
        <v>0</v>
      </c>
      <c r="C92" s="32">
        <v>0</v>
      </c>
      <c r="D92" s="60">
        <v>0</v>
      </c>
    </row>
    <row r="93" spans="1:8" ht="16.5" hidden="1" thickBot="1" x14ac:dyDescent="0.3">
      <c r="A93" s="55" t="s">
        <v>91</v>
      </c>
      <c r="B93" s="71"/>
      <c r="C93" s="56"/>
      <c r="D93" s="57" t="e">
        <f t="shared" si="2"/>
        <v>#DIV/0!</v>
      </c>
    </row>
    <row r="94" spans="1:8" ht="30.75" customHeight="1" thickBot="1" x14ac:dyDescent="0.3">
      <c r="A94" s="36" t="s">
        <v>85</v>
      </c>
      <c r="B94" s="33">
        <f>B48+B56+B60+B65+B70+B73+B79+B81+B86+B90+B92+B93</f>
        <v>3297927547.9499998</v>
      </c>
      <c r="C94" s="33">
        <f>C48+C56+C60+C65+C70+C73+C79+C81+C86+C90+C92+C93</f>
        <v>2530948757.0699997</v>
      </c>
      <c r="D94" s="35">
        <f t="shared" si="2"/>
        <v>76.743613080379646</v>
      </c>
      <c r="F94" s="13"/>
      <c r="H94" s="13"/>
    </row>
    <row r="95" spans="1:8" ht="7.5" hidden="1" customHeight="1" x14ac:dyDescent="0.25">
      <c r="A95" s="64"/>
      <c r="B95" s="69"/>
      <c r="C95" s="9"/>
      <c r="D95" s="57" t="e">
        <f t="shared" si="2"/>
        <v>#DIV/0!</v>
      </c>
    </row>
    <row r="96" spans="1:8" ht="21.2" customHeight="1" thickBot="1" x14ac:dyDescent="0.3">
      <c r="A96" s="36" t="s">
        <v>86</v>
      </c>
      <c r="B96" s="33">
        <f>B46-B94</f>
        <v>-182030619.69999981</v>
      </c>
      <c r="C96" s="18">
        <f>C46-C94</f>
        <v>-62740186.929999352</v>
      </c>
      <c r="D96" s="35">
        <f t="shared" si="2"/>
        <v>34.46683147780297</v>
      </c>
      <c r="F96" s="13"/>
      <c r="H96" s="13"/>
    </row>
    <row r="97" spans="1:8" x14ac:dyDescent="0.25">
      <c r="A97" s="39" t="s">
        <v>94</v>
      </c>
      <c r="B97" s="72"/>
      <c r="C97" s="40"/>
      <c r="D97" s="41"/>
    </row>
    <row r="98" spans="1:8" x14ac:dyDescent="0.25">
      <c r="A98" s="31" t="s">
        <v>87</v>
      </c>
      <c r="B98" s="20">
        <v>0</v>
      </c>
      <c r="C98" s="20">
        <v>0</v>
      </c>
      <c r="D98" s="25">
        <v>0</v>
      </c>
    </row>
    <row r="99" spans="1:8" ht="31.5" hidden="1" x14ac:dyDescent="0.25">
      <c r="A99" s="31" t="s">
        <v>88</v>
      </c>
      <c r="B99" s="20">
        <v>0</v>
      </c>
      <c r="C99" s="19">
        <v>0</v>
      </c>
      <c r="D99" s="25" t="e">
        <f t="shared" si="2"/>
        <v>#DIV/0!</v>
      </c>
    </row>
    <row r="100" spans="1:8" ht="31.5" hidden="1" x14ac:dyDescent="0.25">
      <c r="A100" s="31" t="s">
        <v>89</v>
      </c>
      <c r="B100" s="20">
        <v>0</v>
      </c>
      <c r="C100" s="19">
        <v>0</v>
      </c>
      <c r="D100" s="25" t="e">
        <f t="shared" si="2"/>
        <v>#DIV/0!</v>
      </c>
    </row>
    <row r="101" spans="1:8" ht="30.75" customHeight="1" x14ac:dyDescent="0.25">
      <c r="A101" s="31" t="s">
        <v>90</v>
      </c>
      <c r="B101" s="20">
        <v>182030619.69999999</v>
      </c>
      <c r="C101" s="19">
        <v>62740186.93</v>
      </c>
      <c r="D101" s="25">
        <f t="shared" si="2"/>
        <v>34.466831477803296</v>
      </c>
      <c r="F101" s="13"/>
    </row>
    <row r="102" spans="1:8" s="17" customFormat="1" ht="23.25" customHeight="1" x14ac:dyDescent="0.25">
      <c r="A102" s="14"/>
      <c r="B102" s="15"/>
      <c r="C102" s="15"/>
      <c r="D102" s="16"/>
      <c r="H102" s="66"/>
    </row>
    <row r="103" spans="1:8" x14ac:dyDescent="0.25">
      <c r="A103" s="2"/>
      <c r="B103" s="2"/>
      <c r="C103" s="2"/>
      <c r="D103" s="2"/>
    </row>
  </sheetData>
  <mergeCells count="4">
    <mergeCell ref="A1:D1"/>
    <mergeCell ref="B47:D47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2023-03-06T12:06:27Z</dcterms:modified>
</cp:coreProperties>
</file>