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оперативка!$A$2:$Y$225</definedName>
  </definedNames>
  <calcPr calcId="145621"/>
</workbook>
</file>

<file path=xl/calcChain.xml><?xml version="1.0" encoding="utf-8"?>
<calcChain xmlns="http://schemas.openxmlformats.org/spreadsheetml/2006/main">
  <c r="D50" i="1" l="1"/>
  <c r="B92" i="1" l="1"/>
  <c r="L49" i="1" l="1"/>
  <c r="L42" i="1"/>
  <c r="J49" i="1" l="1"/>
  <c r="G49" i="1" l="1"/>
  <c r="S49" i="1"/>
  <c r="T49" i="1"/>
  <c r="D76" i="1" l="1"/>
  <c r="D77" i="1"/>
  <c r="D78" i="1"/>
  <c r="P62" i="1" l="1"/>
  <c r="Q62" i="1"/>
  <c r="R62" i="1"/>
  <c r="S62" i="1"/>
  <c r="T62" i="1"/>
  <c r="U62" i="1"/>
  <c r="E63" i="1"/>
  <c r="H62" i="1"/>
  <c r="G62" i="1"/>
  <c r="F62" i="1"/>
  <c r="E62" i="1"/>
  <c r="I62" i="1"/>
  <c r="J62" i="1"/>
  <c r="K62" i="1"/>
  <c r="L62" i="1"/>
  <c r="M62" i="1"/>
  <c r="N62" i="1"/>
  <c r="W62" i="1"/>
  <c r="X62" i="1"/>
  <c r="Y62" i="1"/>
  <c r="C62" i="1" l="1"/>
  <c r="E86" i="1"/>
  <c r="D61" i="1"/>
  <c r="D65" i="1"/>
  <c r="D66" i="1"/>
  <c r="D82" i="1"/>
  <c r="D84" i="1"/>
  <c r="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B44" i="1" l="1"/>
  <c r="C87" i="1" l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2" i="1" l="1"/>
  <c r="D42" i="1" l="1"/>
  <c r="C44" i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D79" i="1" s="1"/>
  <c r="C78" i="1"/>
  <c r="C77" i="1"/>
  <c r="C76" i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C66" i="1"/>
  <c r="C65" i="1"/>
  <c r="C64" i="1"/>
  <c r="D64" i="1" s="1"/>
  <c r="C61" i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D53" i="1" s="1"/>
  <c r="C52" i="1"/>
  <c r="C51" i="1"/>
  <c r="C50" i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54" i="1" l="1"/>
  <c r="C92" i="1"/>
  <c r="C164" i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59" i="1" s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<sst xmlns="http://schemas.openxmlformats.org/spreadsheetml/2006/main" count="275" uniqueCount="219">
  <si>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</si>
  <si>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</si>
  <si>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</si>
  <si>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</si>
  <si>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</si>
  <si>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</si>
  <si>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</si>
  <si>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</si>
  <si>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</si>
  <si>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</si>
  <si>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</si>
  <si>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</si>
  <si>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</si>
  <si>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</si>
  <si>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</si>
  <si>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</si>
  <si>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</si>
  <si>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</si>
  <si>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</si>
  <si>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</si>
  <si>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</si>
  <si>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</si>
  <si>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</si>
  <si>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</si>
  <si>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</si>
  <si>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</si>
  <si>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</si>
  <si>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</si>
  <si>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</si>
  <si>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</si>
  <si>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</si>
  <si>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</si>
  <si>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</si>
  <si>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</si>
  <si>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</si>
  <si>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</si>
  <si>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</si>
  <si>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</si>
  <si>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</si>
  <si>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</si>
  <si>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</si>
  <si>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</si>
  <si>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</si>
  <si>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</si>
  <si>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</si>
  <si>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</si>
  <si>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</si>
  <si>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</si>
  <si>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</si>
  <si>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</si>
  <si>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</si>
  <si>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</si>
  <si>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</si>
  <si>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</si>
  <si>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</si>
  <si>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</si>
  <si>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</si>
  <si>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</si>
  <si>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</si>
  <si>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</si>
  <si>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</si>
  <si>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</si>
  <si>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</si>
  <si>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</si>
  <si>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</si>
  <si>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</si>
  <si>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</si>
  <si>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</si>
  <si>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</si>
  <si>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</si>
  <si>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</si>
  <si>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</si>
  <si>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</si>
  <si>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</si>
  <si>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</si>
  <si>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</si>
  <si>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</si>
  <si>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</si>
  <si>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</si>
  <si>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</si>
  <si>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</si>
  <si>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</si>
  <si>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</si>
  <si>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</si>
  <si>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</si>
  <si>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</si>
  <si>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</si>
  <si>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</si>
  <si>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</si>
  <si>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</si>
  <si>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</si>
  <si>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</si>
  <si>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</si>
  <si>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</si>
  <si>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</si>
  <si>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</si>
  <si>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</si>
  <si>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</si>
  <si>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</si>
  <si>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</si>
  <si>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</si>
  <si>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</si>
  <si>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</si>
  <si>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</si>
  <si>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</si>
  <si>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</si>
  <si>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</si>
  <si>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</si>
  <si>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</si>
  <si>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</si>
  <si>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</si>
  <si>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</si>
  <si>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</si>
  <si>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</si>
  <si>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</si>
  <si>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</si>
  <si>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</si>
  <si>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</si>
  <si>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</si>
  <si>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</si>
  <si>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</si>
  <si>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</si>
  <si>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</si>
  <si>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</si>
  <si>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</si>
  <si>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</si>
  <si>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</si>
  <si>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</si>
  <si>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</si>
  <si>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</si>
  <si>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</si>
  <si>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</si>
  <si>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</si>
  <si>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</si>
  <si>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</si>
  <si>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</si>
  <si>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</si>
  <si>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</si>
  <si>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</si>
  <si>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</si>
  <si>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</si>
  <si>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</si>
  <si>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</si>
  <si>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</si>
  <si>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</si>
  <si>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</si>
  <si>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</si>
  <si>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</si>
  <si>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</si>
  <si>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</si>
  <si>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</si>
  <si>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</si>
  <si>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</si>
  <si>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</si>
  <si>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</si>
  <si>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</si>
  <si>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</si>
  <si>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</si>
  <si>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</si>
  <si>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</si>
  <si>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</si>
  <si>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</si>
  <si>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</si>
  <si>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</si>
  <si>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</si>
  <si>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</si>
  <si>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</si>
  <si>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</si>
  <si>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</si>
  <si>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</si>
  <si>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</si>
  <si>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</si>
  <si>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</si>
  <si>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</si>
  <si>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</si>
  <si>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</si>
  <si>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</si>
  <si>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</si>
  <si>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</si>
  <si>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</si>
  <si>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</si>
  <si>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</si>
  <si>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</si>
  <si>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</si>
  <si>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</si>
  <si>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</si>
  <si>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</si>
  <si>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</si>
  <si>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</si>
  <si>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</si>
  <si>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</si>
  <si>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</si>
  <si>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</si>
  <si>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</si>
  <si>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</si>
  <si>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</si>
  <si>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</si>
  <si>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</si>
  <si>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</si>
  <si>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</si>
  <si>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</si>
  <si>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</si>
  <si>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</si>
  <si>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</si>
  <si>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</si>
  <si>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</si>
  <si>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</si>
  <si>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</si>
  <si>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</si>
  <si>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</si>
  <si>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</si>
  <si>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</si>
  <si>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</si>
  <si>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</si>
  <si>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</si>
  <si>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</si>
  <si>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</si>
  <si>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</si>
  <si>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18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</si>
</sst>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45" sqref="Y45:Y49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2" t="s">
        <v>0</v>
      </c>
    </row>
    <row r="5" spans="1:26" s="2" customFormat="1" ht="87" customHeight="1" x14ac:dyDescent="0.25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2" customFormat="1" ht="69.75" customHeight="1" thickBot="1" x14ac:dyDescent="0.3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199431</v>
      </c>
      <c r="C41" s="191">
        <f>SUM(E41:Y41)</f>
        <v>225755</v>
      </c>
      <c r="D41" s="15">
        <f t="shared" si="0"/>
        <v>1.1319955272750977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15912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18155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125103</v>
      </c>
      <c r="C42" s="23">
        <f>SUM(E42:Y42)</f>
        <v>212204.9</v>
      </c>
      <c r="D42" s="15">
        <f>C42/B42</f>
        <v>1.6962414970064665</v>
      </c>
      <c r="E42" s="134">
        <v>15077</v>
      </c>
      <c r="F42" s="112">
        <v>6885</v>
      </c>
      <c r="G42" s="112">
        <v>15597</v>
      </c>
      <c r="H42" s="112">
        <v>12580</v>
      </c>
      <c r="I42" s="112">
        <v>6110</v>
      </c>
      <c r="J42" s="112">
        <v>15912</v>
      </c>
      <c r="K42" s="112">
        <v>7324</v>
      </c>
      <c r="L42" s="112">
        <f>5152+4189+1456+131+222</f>
        <v>11150</v>
      </c>
      <c r="M42" s="112">
        <v>9639.9</v>
      </c>
      <c r="N42" s="112">
        <v>3110</v>
      </c>
      <c r="O42" s="112">
        <v>6308</v>
      </c>
      <c r="P42" s="112">
        <v>9355</v>
      </c>
      <c r="Q42" s="112">
        <v>12778</v>
      </c>
      <c r="R42" s="112">
        <v>12739</v>
      </c>
      <c r="S42" s="112">
        <v>10211</v>
      </c>
      <c r="T42" s="112">
        <v>8492</v>
      </c>
      <c r="U42" s="112">
        <v>9102</v>
      </c>
      <c r="V42" s="112">
        <v>4070</v>
      </c>
      <c r="W42" s="112">
        <v>7280</v>
      </c>
      <c r="X42" s="112">
        <v>18315</v>
      </c>
      <c r="Y42" s="112">
        <v>10170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0.62729966755419164</v>
      </c>
      <c r="C44" s="32">
        <f>C42/C41</f>
        <v>0.93997873801244713</v>
      </c>
      <c r="D44" s="15">
        <f t="shared" si="14"/>
        <v>1.4984524727669228</v>
      </c>
      <c r="E44" s="117">
        <f t="shared" ref="E44:Y44" si="15">E42/E41</f>
        <v>0.93645962732919252</v>
      </c>
      <c r="F44" s="117">
        <f t="shared" si="15"/>
        <v>0.94834710743801653</v>
      </c>
      <c r="G44" s="117">
        <f t="shared" si="15"/>
        <v>0.99974360617909108</v>
      </c>
      <c r="H44" s="117">
        <f t="shared" si="15"/>
        <v>0.93171382017478888</v>
      </c>
      <c r="I44" s="117">
        <f t="shared" si="15"/>
        <v>0.96984126984126984</v>
      </c>
      <c r="J44" s="117">
        <f t="shared" si="15"/>
        <v>1</v>
      </c>
      <c r="K44" s="117">
        <f t="shared" si="15"/>
        <v>0.67471211423307231</v>
      </c>
      <c r="L44" s="117">
        <f t="shared" si="15"/>
        <v>0.97499125568380551</v>
      </c>
      <c r="M44" s="117">
        <f t="shared" si="15"/>
        <v>0.94333105000489281</v>
      </c>
      <c r="N44" s="117">
        <f t="shared" si="15"/>
        <v>0.82427776305327327</v>
      </c>
      <c r="O44" s="117">
        <f>O42/O41</f>
        <v>0.90256116754900562</v>
      </c>
      <c r="P44" s="117">
        <f t="shared" si="15"/>
        <v>0.94494949494949498</v>
      </c>
      <c r="Q44" s="117">
        <f t="shared" si="15"/>
        <v>0.95109787867510232</v>
      </c>
      <c r="R44" s="117">
        <f t="shared" si="15"/>
        <v>0.98767250736548307</v>
      </c>
      <c r="S44" s="117">
        <f t="shared" si="15"/>
        <v>0.88637152777777772</v>
      </c>
      <c r="T44" s="117">
        <f>T42/T41</f>
        <v>0.84004352557127315</v>
      </c>
      <c r="U44" s="117">
        <f t="shared" si="15"/>
        <v>1</v>
      </c>
      <c r="V44" s="117">
        <f t="shared" si="15"/>
        <v>1.2244283995186522</v>
      </c>
      <c r="W44" s="117">
        <f t="shared" si="15"/>
        <v>0.80088008800880084</v>
      </c>
      <c r="X44" s="117">
        <f t="shared" si="15"/>
        <v>1.0088129991737813</v>
      </c>
      <c r="Y44" s="117">
        <f t="shared" si="15"/>
        <v>0.98978102189781025</v>
      </c>
      <c r="Z44" s="21"/>
    </row>
    <row r="45" spans="1:29" s="2" customFormat="1" ht="30" customHeight="1" x14ac:dyDescent="0.25">
      <c r="A45" s="18" t="s">
        <v>159</v>
      </c>
      <c r="B45" s="23">
        <v>51349</v>
      </c>
      <c r="C45" s="23">
        <f>SUM(E45:Y45)</f>
        <v>93272.1</v>
      </c>
      <c r="D45" s="15">
        <f>C45/B45</f>
        <v>1.816434594636702</v>
      </c>
      <c r="E45" s="118">
        <v>13800</v>
      </c>
      <c r="F45" s="118">
        <v>3270</v>
      </c>
      <c r="G45" s="118">
        <v>6670</v>
      </c>
      <c r="H45" s="118">
        <v>3759</v>
      </c>
      <c r="I45" s="118">
        <v>1536</v>
      </c>
      <c r="J45" s="118">
        <v>7180</v>
      </c>
      <c r="K45" s="118">
        <v>3840</v>
      </c>
      <c r="L45" s="118">
        <v>4189</v>
      </c>
      <c r="M45" s="118">
        <v>4020.6</v>
      </c>
      <c r="N45" s="118">
        <v>713</v>
      </c>
      <c r="O45" s="118">
        <v>1442</v>
      </c>
      <c r="P45" s="118">
        <v>2440</v>
      </c>
      <c r="Q45" s="118">
        <v>7337</v>
      </c>
      <c r="R45" s="118">
        <v>6605.5</v>
      </c>
      <c r="S45" s="118">
        <v>4264</v>
      </c>
      <c r="T45" s="118">
        <v>2501</v>
      </c>
      <c r="U45" s="118">
        <v>3927</v>
      </c>
      <c r="V45" s="118">
        <v>1600</v>
      </c>
      <c r="W45" s="118">
        <v>1490</v>
      </c>
      <c r="X45" s="118">
        <v>8378</v>
      </c>
      <c r="Y45" s="118">
        <v>4310</v>
      </c>
      <c r="Z45" s="21"/>
    </row>
    <row r="46" spans="1:29" s="2" customFormat="1" ht="30" customHeight="1" x14ac:dyDescent="0.25">
      <c r="A46" s="18" t="s">
        <v>54</v>
      </c>
      <c r="B46" s="23">
        <v>56402</v>
      </c>
      <c r="C46" s="23">
        <f>SUM(E46:Y46)</f>
        <v>94117.8</v>
      </c>
      <c r="D46" s="15">
        <f t="shared" si="14"/>
        <v>1.6686961455267544</v>
      </c>
      <c r="E46" s="93">
        <v>727</v>
      </c>
      <c r="F46" s="93">
        <v>2765</v>
      </c>
      <c r="G46" s="93">
        <v>6991</v>
      </c>
      <c r="H46" s="93">
        <v>7871</v>
      </c>
      <c r="I46" s="93">
        <v>3016</v>
      </c>
      <c r="J46" s="93">
        <v>7300</v>
      </c>
      <c r="K46" s="93">
        <v>2058</v>
      </c>
      <c r="L46" s="93">
        <v>5152</v>
      </c>
      <c r="M46" s="93">
        <v>3326.3</v>
      </c>
      <c r="N46" s="93">
        <v>1935</v>
      </c>
      <c r="O46" s="93">
        <v>4038</v>
      </c>
      <c r="P46" s="93">
        <v>5500</v>
      </c>
      <c r="Q46" s="93">
        <v>3837</v>
      </c>
      <c r="R46" s="93">
        <v>5712.5</v>
      </c>
      <c r="S46" s="93">
        <v>4805</v>
      </c>
      <c r="T46" s="93">
        <v>4673</v>
      </c>
      <c r="U46" s="93">
        <v>3782</v>
      </c>
      <c r="V46" s="93">
        <v>2278</v>
      </c>
      <c r="W46" s="93">
        <v>4784</v>
      </c>
      <c r="X46" s="93">
        <v>8067</v>
      </c>
      <c r="Y46" s="93">
        <v>5500</v>
      </c>
      <c r="Z46" s="21"/>
    </row>
    <row r="47" spans="1:29" s="2" customFormat="1" ht="30" customHeight="1" x14ac:dyDescent="0.25">
      <c r="A47" s="18" t="s">
        <v>55</v>
      </c>
      <c r="B47" s="23">
        <v>289</v>
      </c>
      <c r="C47" s="23">
        <f>SUM(E47:Y47)</f>
        <v>600</v>
      </c>
      <c r="D47" s="15">
        <f t="shared" si="14"/>
        <v>2.0761245674740483</v>
      </c>
      <c r="E47" s="118"/>
      <c r="F47" s="118"/>
      <c r="G47" s="118">
        <v>50</v>
      </c>
      <c r="H47" s="118">
        <v>200</v>
      </c>
      <c r="I47" s="118"/>
      <c r="J47" s="118"/>
      <c r="K47" s="118"/>
      <c r="L47" s="118"/>
      <c r="M47" s="118">
        <v>100</v>
      </c>
      <c r="N47" s="118"/>
      <c r="O47" s="118"/>
      <c r="P47" s="118"/>
      <c r="Q47" s="118"/>
      <c r="R47" s="118"/>
      <c r="S47" s="118"/>
      <c r="T47" s="118"/>
      <c r="U47" s="118">
        <v>250</v>
      </c>
      <c r="V47" s="118"/>
      <c r="W47" s="118"/>
      <c r="X47" s="118"/>
      <c r="Y47" s="118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780</v>
      </c>
      <c r="D48" s="15">
        <f t="shared" si="14"/>
        <v>10.4</v>
      </c>
      <c r="E48" s="118"/>
      <c r="F48" s="118"/>
      <c r="G48" s="118">
        <v>65</v>
      </c>
      <c r="H48" s="118">
        <v>20</v>
      </c>
      <c r="I48" s="118"/>
      <c r="J48" s="118"/>
      <c r="K48" s="118"/>
      <c r="L48" s="118"/>
      <c r="M48" s="118"/>
      <c r="N48" s="118"/>
      <c r="O48" s="118"/>
      <c r="P48" s="118"/>
      <c r="Q48" s="118">
        <v>170</v>
      </c>
      <c r="R48" s="118"/>
      <c r="S48" s="118"/>
      <c r="T48" s="118"/>
      <c r="U48" s="118">
        <v>150</v>
      </c>
      <c r="V48" s="118"/>
      <c r="W48" s="118"/>
      <c r="X48" s="118">
        <v>375</v>
      </c>
      <c r="Y48" s="118"/>
      <c r="Z48" s="21"/>
    </row>
    <row r="49" spans="1:26" s="2" customFormat="1" ht="30" customHeight="1" x14ac:dyDescent="0.25">
      <c r="A49" s="18" t="s">
        <v>57</v>
      </c>
      <c r="B49" s="23">
        <v>7026</v>
      </c>
      <c r="C49" s="23">
        <f>SUM(E49:Y49)</f>
        <v>11886</v>
      </c>
      <c r="D49" s="15">
        <f t="shared" si="14"/>
        <v>1.6917164816396242</v>
      </c>
      <c r="E49" s="93">
        <v>550</v>
      </c>
      <c r="F49" s="93">
        <v>130</v>
      </c>
      <c r="G49" s="93">
        <f>115+470</f>
        <v>585</v>
      </c>
      <c r="H49" s="93">
        <v>563</v>
      </c>
      <c r="I49" s="93">
        <v>517</v>
      </c>
      <c r="J49" s="93">
        <f>190+450</f>
        <v>640</v>
      </c>
      <c r="K49" s="93">
        <v>50</v>
      </c>
      <c r="L49" s="93">
        <f>222+131</f>
        <v>353</v>
      </c>
      <c r="M49" s="93">
        <v>1983</v>
      </c>
      <c r="N49" s="93">
        <v>220</v>
      </c>
      <c r="O49" s="93">
        <v>170</v>
      </c>
      <c r="P49" s="93">
        <v>545</v>
      </c>
      <c r="Q49" s="93">
        <v>592</v>
      </c>
      <c r="R49" s="93">
        <v>350</v>
      </c>
      <c r="S49" s="93">
        <f>63+950</f>
        <v>1013</v>
      </c>
      <c r="T49" s="93">
        <f>881+64</f>
        <v>945</v>
      </c>
      <c r="U49" s="93">
        <v>447</v>
      </c>
      <c r="V49" s="93">
        <v>40</v>
      </c>
      <c r="W49" s="93">
        <v>598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>
        <v>2683</v>
      </c>
      <c r="C51" s="23">
        <f t="shared" si="16"/>
        <v>58201</v>
      </c>
      <c r="D51" s="15"/>
      <c r="E51" s="118">
        <v>6800</v>
      </c>
      <c r="F51" s="118">
        <v>1580</v>
      </c>
      <c r="G51" s="118">
        <v>4980</v>
      </c>
      <c r="H51" s="118">
        <v>2453</v>
      </c>
      <c r="I51" s="118">
        <v>3215</v>
      </c>
      <c r="J51" s="118">
        <v>5590</v>
      </c>
      <c r="K51" s="118">
        <v>1396</v>
      </c>
      <c r="L51" s="118">
        <v>588</v>
      </c>
      <c r="M51" s="118">
        <v>3680</v>
      </c>
      <c r="N51" s="118">
        <v>790</v>
      </c>
      <c r="O51" s="118">
        <v>955</v>
      </c>
      <c r="P51" s="118">
        <v>250</v>
      </c>
      <c r="Q51" s="118">
        <v>5720</v>
      </c>
      <c r="R51" s="118">
        <v>4054</v>
      </c>
      <c r="S51" s="118"/>
      <c r="T51" s="118">
        <v>1990</v>
      </c>
      <c r="U51" s="118">
        <v>1780</v>
      </c>
      <c r="V51" s="118">
        <v>450</v>
      </c>
      <c r="W51" s="118">
        <v>2456</v>
      </c>
      <c r="X51" s="118">
        <v>7214</v>
      </c>
      <c r="Y51" s="118">
        <v>2260</v>
      </c>
      <c r="Z51" s="21"/>
    </row>
    <row r="52" spans="1:26" s="2" customFormat="1" ht="28.5" customHeight="1" outlineLevel="1" x14ac:dyDescent="0.25">
      <c r="A52" s="17" t="s">
        <v>162</v>
      </c>
      <c r="B52" s="23">
        <v>180</v>
      </c>
      <c r="C52" s="23">
        <f t="shared" si="16"/>
        <v>45815</v>
      </c>
      <c r="D52" s="15"/>
      <c r="E52" s="118"/>
      <c r="F52" s="118">
        <v>1580</v>
      </c>
      <c r="G52" s="118">
        <v>4460</v>
      </c>
      <c r="H52" s="118">
        <v>637</v>
      </c>
      <c r="I52" s="118">
        <v>3215</v>
      </c>
      <c r="J52" s="118">
        <v>4150</v>
      </c>
      <c r="K52" s="118">
        <v>1396</v>
      </c>
      <c r="L52" s="118"/>
      <c r="M52" s="118">
        <v>2500</v>
      </c>
      <c r="N52" s="118"/>
      <c r="O52" s="118">
        <v>175</v>
      </c>
      <c r="P52" s="118"/>
      <c r="Q52" s="118">
        <v>5720</v>
      </c>
      <c r="R52" s="118">
        <v>4054</v>
      </c>
      <c r="S52" s="118">
        <v>5431</v>
      </c>
      <c r="T52" s="118"/>
      <c r="U52" s="118">
        <v>1519</v>
      </c>
      <c r="V52" s="118"/>
      <c r="W52" s="118">
        <v>2456</v>
      </c>
      <c r="X52" s="118">
        <v>6902</v>
      </c>
      <c r="Y52" s="118">
        <v>1620</v>
      </c>
      <c r="Z52" s="21"/>
    </row>
    <row r="53" spans="1:26" s="2" customFormat="1" ht="28.5" hidden="1" customHeight="1" x14ac:dyDescent="0.25">
      <c r="A53" s="190" t="s">
        <v>59</v>
      </c>
      <c r="B53" s="191">
        <v>5500</v>
      </c>
      <c r="C53" s="191">
        <f>SUM(E53:Y53)</f>
        <v>5359.5</v>
      </c>
      <c r="D53" s="165">
        <f t="shared" si="14"/>
        <v>0.97445454545454546</v>
      </c>
      <c r="E53" s="195">
        <v>98</v>
      </c>
      <c r="F53" s="195">
        <v>178</v>
      </c>
      <c r="G53" s="195">
        <v>674</v>
      </c>
      <c r="H53" s="195">
        <v>367</v>
      </c>
      <c r="I53" s="196">
        <v>15</v>
      </c>
      <c r="J53" s="195">
        <v>157</v>
      </c>
      <c r="K53" s="195">
        <v>925</v>
      </c>
      <c r="L53" s="195">
        <v>772</v>
      </c>
      <c r="M53" s="195">
        <v>210</v>
      </c>
      <c r="N53" s="195">
        <v>37</v>
      </c>
      <c r="O53" s="196">
        <v>198.5</v>
      </c>
      <c r="P53" s="195">
        <v>251</v>
      </c>
      <c r="Q53" s="196">
        <v>12</v>
      </c>
      <c r="R53" s="195">
        <v>453</v>
      </c>
      <c r="S53" s="196">
        <v>135</v>
      </c>
      <c r="T53" s="195">
        <v>45</v>
      </c>
      <c r="U53" s="195">
        <v>115</v>
      </c>
      <c r="V53" s="195">
        <v>5</v>
      </c>
      <c r="W53" s="195">
        <v>351</v>
      </c>
      <c r="X53" s="196">
        <v>361</v>
      </c>
      <c r="Y53" s="195"/>
      <c r="Z53" s="20"/>
    </row>
    <row r="54" spans="1:26" s="2" customFormat="1" ht="28.5" customHeight="1" x14ac:dyDescent="0.25">
      <c r="A54" s="31" t="s">
        <v>60</v>
      </c>
      <c r="B54" s="23">
        <v>486</v>
      </c>
      <c r="C54" s="23">
        <f t="shared" si="16"/>
        <v>3132</v>
      </c>
      <c r="D54" s="15">
        <f t="shared" si="14"/>
        <v>6.4444444444444446</v>
      </c>
      <c r="E54" s="118">
        <v>170</v>
      </c>
      <c r="F54" s="118">
        <v>78</v>
      </c>
      <c r="G54" s="118">
        <v>610</v>
      </c>
      <c r="H54" s="118">
        <v>223</v>
      </c>
      <c r="I54" s="118">
        <v>5</v>
      </c>
      <c r="J54" s="118">
        <v>41</v>
      </c>
      <c r="K54" s="118">
        <v>258</v>
      </c>
      <c r="L54" s="118">
        <v>603</v>
      </c>
      <c r="M54" s="118">
        <v>182</v>
      </c>
      <c r="N54" s="118">
        <v>26</v>
      </c>
      <c r="O54" s="118">
        <v>75</v>
      </c>
      <c r="P54" s="118">
        <v>67</v>
      </c>
      <c r="Q54" s="118">
        <v>12</v>
      </c>
      <c r="R54" s="118">
        <v>303.5</v>
      </c>
      <c r="S54" s="118">
        <v>75</v>
      </c>
      <c r="T54" s="118">
        <v>24.5</v>
      </c>
      <c r="U54" s="118">
        <v>65</v>
      </c>
      <c r="V54" s="118">
        <v>7</v>
      </c>
      <c r="W54" s="118">
        <v>121</v>
      </c>
      <c r="X54" s="118">
        <v>186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8.8363636363636366E-2</v>
      </c>
      <c r="C55" s="15">
        <f>C54/C53</f>
        <v>0.58438287153652391</v>
      </c>
      <c r="D55" s="15">
        <f t="shared" si="14"/>
        <v>6.6133864062775336</v>
      </c>
      <c r="E55" s="117">
        <f t="shared" ref="E55:X55" si="17">E54/E53</f>
        <v>1.7346938775510203</v>
      </c>
      <c r="F55" s="117">
        <f t="shared" si="17"/>
        <v>0.43820224719101125</v>
      </c>
      <c r="G55" s="117">
        <f t="shared" si="17"/>
        <v>0.90504451038575673</v>
      </c>
      <c r="H55" s="117">
        <f t="shared" si="17"/>
        <v>0.60762942779291551</v>
      </c>
      <c r="I55" s="117">
        <f t="shared" si="17"/>
        <v>0.33333333333333331</v>
      </c>
      <c r="J55" s="117">
        <f t="shared" si="17"/>
        <v>0.26114649681528662</v>
      </c>
      <c r="K55" s="117">
        <f t="shared" si="17"/>
        <v>0.2789189189189189</v>
      </c>
      <c r="L55" s="117">
        <f t="shared" si="17"/>
        <v>0.7810880829015544</v>
      </c>
      <c r="M55" s="117">
        <f t="shared" si="17"/>
        <v>0.8666666666666667</v>
      </c>
      <c r="N55" s="117">
        <f t="shared" si="17"/>
        <v>0.70270270270270274</v>
      </c>
      <c r="O55" s="117">
        <f t="shared" si="17"/>
        <v>0.37783375314861462</v>
      </c>
      <c r="P55" s="117">
        <f t="shared" si="17"/>
        <v>0.26693227091633465</v>
      </c>
      <c r="Q55" s="117">
        <f t="shared" si="17"/>
        <v>1</v>
      </c>
      <c r="R55" s="117">
        <f t="shared" si="17"/>
        <v>0.66997792494481234</v>
      </c>
      <c r="S55" s="117">
        <f t="shared" si="17"/>
        <v>0.55555555555555558</v>
      </c>
      <c r="T55" s="117">
        <f t="shared" si="17"/>
        <v>0.5444444444444444</v>
      </c>
      <c r="U55" s="117">
        <f t="shared" si="17"/>
        <v>0.56521739130434778</v>
      </c>
      <c r="V55" s="117">
        <f t="shared" si="17"/>
        <v>1.4</v>
      </c>
      <c r="W55" s="117">
        <f t="shared" si="17"/>
        <v>0.34472934472934474</v>
      </c>
      <c r="X55" s="117">
        <f t="shared" si="17"/>
        <v>0.51523545706371188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collapsed="1" x14ac:dyDescent="0.25">
      <c r="A57" s="190" t="s">
        <v>153</v>
      </c>
      <c r="B57" s="191">
        <v>900</v>
      </c>
      <c r="C57" s="191">
        <f t="shared" si="16"/>
        <v>857</v>
      </c>
      <c r="D57" s="165">
        <f t="shared" si="14"/>
        <v>0.95222222222222219</v>
      </c>
      <c r="E57" s="195">
        <v>12</v>
      </c>
      <c r="F57" s="195">
        <v>105</v>
      </c>
      <c r="G57" s="195">
        <v>72</v>
      </c>
      <c r="H57" s="195"/>
      <c r="I57" s="195">
        <v>7</v>
      </c>
      <c r="J57" s="195">
        <v>9</v>
      </c>
      <c r="K57" s="195">
        <v>119</v>
      </c>
      <c r="L57" s="195">
        <v>70</v>
      </c>
      <c r="M57" s="195">
        <v>33</v>
      </c>
      <c r="N57" s="195">
        <v>5</v>
      </c>
      <c r="O57" s="196">
        <v>45</v>
      </c>
      <c r="P57" s="195">
        <v>109</v>
      </c>
      <c r="Q57" s="195"/>
      <c r="R57" s="195">
        <v>3</v>
      </c>
      <c r="S57" s="196">
        <v>20</v>
      </c>
      <c r="T57" s="195">
        <v>36</v>
      </c>
      <c r="U57" s="195"/>
      <c r="V57" s="195">
        <v>17</v>
      </c>
      <c r="W57" s="195">
        <v>95</v>
      </c>
      <c r="X57" s="196">
        <v>94</v>
      </c>
      <c r="Y57" s="196">
        <v>6</v>
      </c>
      <c r="Z57" s="20"/>
    </row>
    <row r="58" spans="1:26" s="2" customFormat="1" ht="28.5" customHeight="1" x14ac:dyDescent="0.25">
      <c r="A58" s="31" t="s">
        <v>154</v>
      </c>
      <c r="B58" s="27">
        <v>182</v>
      </c>
      <c r="C58" s="27">
        <f t="shared" si="16"/>
        <v>330.5</v>
      </c>
      <c r="D58" s="15">
        <f t="shared" si="14"/>
        <v>1.8159340659340659</v>
      </c>
      <c r="E58" s="93">
        <v>23</v>
      </c>
      <c r="F58" s="93"/>
      <c r="G58" s="93">
        <v>67</v>
      </c>
      <c r="H58" s="93"/>
      <c r="I58" s="93"/>
      <c r="J58" s="93">
        <v>7</v>
      </c>
      <c r="K58" s="93">
        <v>38</v>
      </c>
      <c r="L58" s="93">
        <v>30</v>
      </c>
      <c r="M58" s="93">
        <v>20</v>
      </c>
      <c r="N58" s="122"/>
      <c r="O58" s="93">
        <v>5</v>
      </c>
      <c r="P58" s="93">
        <v>23</v>
      </c>
      <c r="Q58" s="93"/>
      <c r="R58" s="93"/>
      <c r="S58" s="93">
        <v>10</v>
      </c>
      <c r="T58" s="93">
        <v>2.5</v>
      </c>
      <c r="U58" s="93"/>
      <c r="V58" s="93"/>
      <c r="W58" s="93">
        <v>10</v>
      </c>
      <c r="X58" s="93">
        <v>94</v>
      </c>
      <c r="Y58" s="93">
        <v>1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0.20222222222222222</v>
      </c>
      <c r="C59" s="9">
        <f>C58/C57</f>
        <v>0.3856476079346558</v>
      </c>
      <c r="D59" s="15">
        <f t="shared" si="14"/>
        <v>1.9070486106658804</v>
      </c>
      <c r="E59" s="115">
        <f>E58/E57</f>
        <v>1.9166666666666667</v>
      </c>
      <c r="F59" s="115">
        <f t="shared" ref="F59:Y59" si="18">F58/F57</f>
        <v>0</v>
      </c>
      <c r="G59" s="115">
        <f t="shared" si="18"/>
        <v>0.93055555555555558</v>
      </c>
      <c r="H59" s="115"/>
      <c r="I59" s="115">
        <f t="shared" si="18"/>
        <v>0</v>
      </c>
      <c r="J59" s="115">
        <f t="shared" si="18"/>
        <v>0.77777777777777779</v>
      </c>
      <c r="K59" s="115">
        <f t="shared" si="18"/>
        <v>0.31932773109243695</v>
      </c>
      <c r="L59" s="115">
        <f t="shared" si="18"/>
        <v>0.42857142857142855</v>
      </c>
      <c r="M59" s="115">
        <f t="shared" si="18"/>
        <v>0.60606060606060608</v>
      </c>
      <c r="N59" s="115">
        <f t="shared" si="18"/>
        <v>0</v>
      </c>
      <c r="O59" s="115">
        <f t="shared" si="18"/>
        <v>0.1111111111111111</v>
      </c>
      <c r="P59" s="115">
        <f t="shared" si="18"/>
        <v>0.21100917431192662</v>
      </c>
      <c r="Q59" s="115"/>
      <c r="R59" s="115">
        <f t="shared" si="18"/>
        <v>0</v>
      </c>
      <c r="S59" s="115">
        <f t="shared" si="18"/>
        <v>0.5</v>
      </c>
      <c r="T59" s="115">
        <f t="shared" si="18"/>
        <v>6.9444444444444448E-2</v>
      </c>
      <c r="U59" s="115"/>
      <c r="V59" s="115"/>
      <c r="W59" s="115">
        <f t="shared" si="18"/>
        <v>0.10526315789473684</v>
      </c>
      <c r="X59" s="115">
        <f t="shared" si="18"/>
        <v>1</v>
      </c>
      <c r="Y59" s="115">
        <f t="shared" si="18"/>
        <v>0.16666666666666666</v>
      </c>
      <c r="Z59" s="20"/>
    </row>
    <row r="60" spans="1:26" s="2" customFormat="1" ht="30" customHeight="1" x14ac:dyDescent="0.25">
      <c r="A60" s="13" t="s">
        <v>188</v>
      </c>
      <c r="B60" s="27">
        <v>231</v>
      </c>
      <c r="C60" s="27">
        <f t="shared" si="16"/>
        <v>621.48</v>
      </c>
      <c r="D60" s="15">
        <f t="shared" si="14"/>
        <v>2.6903896103896106</v>
      </c>
      <c r="E60" s="93"/>
      <c r="F60" s="93"/>
      <c r="G60" s="93">
        <v>520</v>
      </c>
      <c r="H60" s="122"/>
      <c r="I60" s="93"/>
      <c r="J60" s="93">
        <v>10</v>
      </c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v>8590</v>
      </c>
      <c r="C62" s="27">
        <f>SUM(E62:Y62)</f>
        <v>24793</v>
      </c>
      <c r="D62" s="15">
        <f>C62/B62</f>
        <v>2.8862630966239813</v>
      </c>
      <c r="E62" s="118">
        <f>E64+E67+E68+E70+E74+E73+E75</f>
        <v>1750</v>
      </c>
      <c r="F62" s="118">
        <f>F64+F67+F68+F70+F74+F73+F75</f>
        <v>906</v>
      </c>
      <c r="G62" s="118">
        <f>G64+G67+G68+G70+G74+G73+G75</f>
        <v>1340</v>
      </c>
      <c r="H62" s="118">
        <f>H64+H67+H68+H70+H74+H73+H75</f>
        <v>1142</v>
      </c>
      <c r="I62" s="118">
        <f t="shared" ref="I62:Y62" si="19">I64+I67+I68+I70+I74+I73+I75</f>
        <v>1060</v>
      </c>
      <c r="J62" s="118">
        <f t="shared" si="19"/>
        <v>5200</v>
      </c>
      <c r="K62" s="118">
        <f t="shared" si="19"/>
        <v>262</v>
      </c>
      <c r="L62" s="118">
        <f t="shared" si="19"/>
        <v>1107</v>
      </c>
      <c r="M62" s="118">
        <f t="shared" si="19"/>
        <v>1115</v>
      </c>
      <c r="N62" s="118">
        <f t="shared" si="19"/>
        <v>297</v>
      </c>
      <c r="O62" s="118"/>
      <c r="P62" s="118">
        <f t="shared" si="19"/>
        <v>297</v>
      </c>
      <c r="Q62" s="118">
        <f t="shared" si="19"/>
        <v>1986</v>
      </c>
      <c r="R62" s="118">
        <f t="shared" si="19"/>
        <v>624</v>
      </c>
      <c r="S62" s="118">
        <f t="shared" si="19"/>
        <v>1916</v>
      </c>
      <c r="T62" s="118">
        <f t="shared" si="19"/>
        <v>1250</v>
      </c>
      <c r="U62" s="118">
        <f t="shared" si="19"/>
        <v>1872</v>
      </c>
      <c r="V62" s="118"/>
      <c r="W62" s="118">
        <f t="shared" si="19"/>
        <v>957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v>9468</v>
      </c>
      <c r="C63" s="27">
        <f>SUM(E63:Y63)</f>
        <v>26204.25</v>
      </c>
      <c r="D63" s="15">
        <f t="shared" si="14"/>
        <v>2.7676647655259821</v>
      </c>
      <c r="E63" s="118">
        <f>E69+E71+E72</f>
        <v>110</v>
      </c>
      <c r="F63" s="118">
        <f t="shared" ref="F63:Y63" si="20">F69+F71+F72</f>
        <v>430</v>
      </c>
      <c r="G63" s="118">
        <f t="shared" si="20"/>
        <v>2520</v>
      </c>
      <c r="H63" s="118">
        <f t="shared" si="20"/>
        <v>1401</v>
      </c>
      <c r="I63" s="118">
        <f t="shared" si="20"/>
        <v>868</v>
      </c>
      <c r="J63" s="118">
        <f t="shared" si="20"/>
        <v>1680</v>
      </c>
      <c r="K63" s="118">
        <f t="shared" si="20"/>
        <v>463</v>
      </c>
      <c r="L63" s="118">
        <f t="shared" si="20"/>
        <v>2001.65</v>
      </c>
      <c r="M63" s="118">
        <f t="shared" si="20"/>
        <v>797</v>
      </c>
      <c r="N63" s="118">
        <f t="shared" si="20"/>
        <v>748</v>
      </c>
      <c r="O63" s="118">
        <f t="shared" si="20"/>
        <v>1017</v>
      </c>
      <c r="P63" s="118">
        <f t="shared" si="20"/>
        <v>1035</v>
      </c>
      <c r="Q63" s="118">
        <f t="shared" si="20"/>
        <v>2217</v>
      </c>
      <c r="R63" s="118">
        <f t="shared" si="20"/>
        <v>167.6</v>
      </c>
      <c r="S63" s="118">
        <f t="shared" si="20"/>
        <v>380</v>
      </c>
      <c r="T63" s="118">
        <f t="shared" si="20"/>
        <v>1920</v>
      </c>
      <c r="U63" s="118">
        <f t="shared" si="20"/>
        <v>701</v>
      </c>
      <c r="V63" s="118">
        <f t="shared" si="20"/>
        <v>652</v>
      </c>
      <c r="W63" s="118">
        <f t="shared" si="20"/>
        <v>578</v>
      </c>
      <c r="X63" s="118">
        <f t="shared" si="20"/>
        <v>4357</v>
      </c>
      <c r="Y63" s="118">
        <f t="shared" si="20"/>
        <v>2161</v>
      </c>
      <c r="Z63" s="21"/>
    </row>
    <row r="64" spans="1:26" s="2" customFormat="1" ht="30" customHeight="1" x14ac:dyDescent="0.25">
      <c r="A64" s="18" t="s">
        <v>62</v>
      </c>
      <c r="B64" s="23">
        <v>336</v>
      </c>
      <c r="C64" s="27">
        <f t="shared" si="16"/>
        <v>940</v>
      </c>
      <c r="D64" s="15">
        <f t="shared" si="14"/>
        <v>2.7976190476190474</v>
      </c>
      <c r="E64" s="118"/>
      <c r="F64" s="118"/>
      <c r="G64" s="118">
        <v>490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2284</v>
      </c>
      <c r="C67" s="23">
        <f>SUM(E67:Y67)</f>
        <v>11273</v>
      </c>
      <c r="D67" s="15">
        <f t="shared" si="14"/>
        <v>4.9356392294220663</v>
      </c>
      <c r="E67" s="109">
        <v>1750</v>
      </c>
      <c r="F67" s="109">
        <v>300</v>
      </c>
      <c r="G67" s="109">
        <v>150</v>
      </c>
      <c r="H67" s="109">
        <v>90</v>
      </c>
      <c r="I67" s="109">
        <v>130</v>
      </c>
      <c r="J67" s="109">
        <v>2300</v>
      </c>
      <c r="K67" s="109"/>
      <c r="L67" s="109">
        <v>650</v>
      </c>
      <c r="M67" s="109"/>
      <c r="N67" s="109"/>
      <c r="O67" s="109"/>
      <c r="P67" s="109">
        <v>297</v>
      </c>
      <c r="Q67" s="109">
        <v>1366</v>
      </c>
      <c r="R67" s="109">
        <v>505</v>
      </c>
      <c r="S67" s="109">
        <v>1806</v>
      </c>
      <c r="T67" s="109"/>
      <c r="U67" s="109"/>
      <c r="V67" s="109"/>
      <c r="W67" s="109">
        <v>957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2845</v>
      </c>
      <c r="C68" s="23">
        <f>SUM(E68:Y68)</f>
        <v>6015</v>
      </c>
      <c r="D68" s="15">
        <f t="shared" si="14"/>
        <v>2.1142355008787348</v>
      </c>
      <c r="E68" s="109"/>
      <c r="F68" s="109">
        <v>506</v>
      </c>
      <c r="G68" s="109"/>
      <c r="H68" s="109">
        <v>775</v>
      </c>
      <c r="I68" s="109">
        <v>930</v>
      </c>
      <c r="J68" s="109">
        <v>650</v>
      </c>
      <c r="K68" s="109">
        <v>262</v>
      </c>
      <c r="L68" s="109">
        <v>70</v>
      </c>
      <c r="M68" s="109">
        <v>1115</v>
      </c>
      <c r="N68" s="109">
        <v>247</v>
      </c>
      <c r="O68" s="109"/>
      <c r="P68" s="109"/>
      <c r="Q68" s="109">
        <v>200</v>
      </c>
      <c r="R68" s="109">
        <v>70</v>
      </c>
      <c r="S68" s="109"/>
      <c r="T68" s="109">
        <v>1190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>
        <v>547</v>
      </c>
      <c r="C69" s="23">
        <f t="shared" si="21"/>
        <v>8755</v>
      </c>
      <c r="D69" s="15"/>
      <c r="E69" s="109"/>
      <c r="F69" s="109">
        <v>150</v>
      </c>
      <c r="G69" s="109">
        <v>680</v>
      </c>
      <c r="H69" s="109">
        <v>430</v>
      </c>
      <c r="I69" s="109">
        <v>438</v>
      </c>
      <c r="J69" s="109">
        <v>220</v>
      </c>
      <c r="K69" s="109"/>
      <c r="L69" s="109">
        <v>491</v>
      </c>
      <c r="M69" s="109">
        <v>450</v>
      </c>
      <c r="N69" s="109">
        <v>402</v>
      </c>
      <c r="O69" s="109">
        <v>430</v>
      </c>
      <c r="P69" s="109">
        <v>450</v>
      </c>
      <c r="Q69" s="109">
        <v>195</v>
      </c>
      <c r="R69" s="109">
        <v>150</v>
      </c>
      <c r="S69" s="109">
        <v>40</v>
      </c>
      <c r="T69" s="109">
        <v>1444</v>
      </c>
      <c r="U69" s="109">
        <v>340</v>
      </c>
      <c r="V69" s="109">
        <v>600</v>
      </c>
      <c r="W69" s="109">
        <v>60</v>
      </c>
      <c r="X69" s="109">
        <v>1075</v>
      </c>
      <c r="Y69" s="109">
        <v>710</v>
      </c>
      <c r="Z69" s="21"/>
    </row>
    <row r="70" spans="1:26" s="2" customFormat="1" ht="30" customHeight="1" x14ac:dyDescent="0.25">
      <c r="A70" s="18" t="s">
        <v>68</v>
      </c>
      <c r="B70" s="23">
        <v>1746</v>
      </c>
      <c r="C70" s="23">
        <f t="shared" si="21"/>
        <v>4967</v>
      </c>
      <c r="D70" s="15">
        <f t="shared" si="14"/>
        <v>2.8447880870561284</v>
      </c>
      <c r="E70" s="109"/>
      <c r="F70" s="109"/>
      <c r="G70" s="109">
        <v>300</v>
      </c>
      <c r="H70" s="109"/>
      <c r="I70" s="109"/>
      <c r="J70" s="109">
        <v>2250</v>
      </c>
      <c r="K70" s="109"/>
      <c r="L70" s="109">
        <v>387</v>
      </c>
      <c r="M70" s="109"/>
      <c r="N70" s="109">
        <v>50</v>
      </c>
      <c r="O70" s="109"/>
      <c r="P70" s="109"/>
      <c r="Q70" s="109">
        <v>230</v>
      </c>
      <c r="R70" s="109"/>
      <c r="S70" s="109"/>
      <c r="T70" s="109"/>
      <c r="U70" s="109">
        <v>1240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5846</v>
      </c>
      <c r="C71" s="23">
        <f t="shared" si="21"/>
        <v>13459.65</v>
      </c>
      <c r="D71" s="15">
        <f t="shared" si="14"/>
        <v>2.3023691412931919</v>
      </c>
      <c r="E71" s="109">
        <v>110</v>
      </c>
      <c r="F71" s="109">
        <v>113</v>
      </c>
      <c r="G71" s="109">
        <v>1840</v>
      </c>
      <c r="H71" s="109">
        <v>299</v>
      </c>
      <c r="I71" s="109">
        <v>371</v>
      </c>
      <c r="J71" s="109">
        <v>1100</v>
      </c>
      <c r="K71" s="109">
        <v>163</v>
      </c>
      <c r="L71" s="123">
        <v>1444.65</v>
      </c>
      <c r="M71" s="109">
        <v>30</v>
      </c>
      <c r="N71" s="109">
        <v>346</v>
      </c>
      <c r="O71" s="109">
        <v>359</v>
      </c>
      <c r="P71" s="109">
        <v>376</v>
      </c>
      <c r="Q71" s="109">
        <v>1781</v>
      </c>
      <c r="R71" s="109"/>
      <c r="S71" s="109">
        <v>214</v>
      </c>
      <c r="T71" s="109">
        <v>405</v>
      </c>
      <c r="U71" s="109">
        <v>361</v>
      </c>
      <c r="V71" s="109">
        <v>35</v>
      </c>
      <c r="W71" s="109">
        <v>180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3072</v>
      </c>
      <c r="C72" s="23">
        <f t="shared" si="21"/>
        <v>3989.6</v>
      </c>
      <c r="D72" s="15">
        <f t="shared" si="14"/>
        <v>1.2986979166666666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>
        <v>300</v>
      </c>
      <c r="L72" s="109">
        <v>66</v>
      </c>
      <c r="M72" s="109">
        <v>317</v>
      </c>
      <c r="N72" s="109"/>
      <c r="O72" s="109">
        <v>228</v>
      </c>
      <c r="P72" s="174">
        <v>209</v>
      </c>
      <c r="Q72" s="109">
        <v>241</v>
      </c>
      <c r="R72" s="109">
        <v>17.600000000000001</v>
      </c>
      <c r="S72" s="109">
        <v>126</v>
      </c>
      <c r="T72" s="109">
        <v>71</v>
      </c>
      <c r="U72" s="109"/>
      <c r="V72" s="109">
        <v>17</v>
      </c>
      <c r="W72" s="109">
        <v>338</v>
      </c>
      <c r="X72" s="109">
        <v>40</v>
      </c>
      <c r="Y72" s="109">
        <v>761</v>
      </c>
      <c r="Z72" s="21"/>
    </row>
    <row r="73" spans="1:26" s="2" customFormat="1" ht="30" customHeight="1" x14ac:dyDescent="0.25">
      <c r="A73" s="18" t="s">
        <v>71</v>
      </c>
      <c r="B73" s="23">
        <v>37</v>
      </c>
      <c r="C73" s="23">
        <f t="shared" si="21"/>
        <v>956</v>
      </c>
      <c r="D73" s="15"/>
      <c r="E73" s="109"/>
      <c r="F73" s="109">
        <v>100</v>
      </c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>
        <v>110</v>
      </c>
      <c r="T73" s="109"/>
      <c r="U73" s="109">
        <v>332</v>
      </c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1209</v>
      </c>
      <c r="C74" s="23">
        <f t="shared" si="21"/>
        <v>365</v>
      </c>
      <c r="D74" s="15">
        <f t="shared" si="14"/>
        <v>0.30190239867659224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190</v>
      </c>
      <c r="R74" s="109">
        <v>35</v>
      </c>
      <c r="S74" s="109"/>
      <c r="T74" s="109">
        <v>60</v>
      </c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277</v>
      </c>
      <c r="D75" s="15">
        <f t="shared" si="14"/>
        <v>1.6294117647058823</v>
      </c>
      <c r="E75" s="109"/>
      <c r="F75" s="109"/>
      <c r="G75" s="109"/>
      <c r="H75" s="109">
        <v>277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75</v>
      </c>
      <c r="C77" s="19">
        <f t="shared" si="21"/>
        <v>122.2</v>
      </c>
      <c r="D77" s="15">
        <f t="shared" si="14"/>
        <v>1.6293333333333333</v>
      </c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>
        <v>29</v>
      </c>
      <c r="C79" s="23">
        <f>SUM(E79:Y79)</f>
        <v>111.2</v>
      </c>
      <c r="D79" s="15">
        <f t="shared" si="14"/>
        <v>3.8344827586206898</v>
      </c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2</v>
      </c>
      <c r="P79" s="175"/>
      <c r="Q79" s="175"/>
      <c r="R79" s="109">
        <v>36</v>
      </c>
      <c r="S79" s="109">
        <v>12</v>
      </c>
      <c r="T79" s="109">
        <v>3.2</v>
      </c>
      <c r="U79" s="109"/>
      <c r="V79" s="109"/>
      <c r="W79" s="109">
        <v>36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11278.2</v>
      </c>
      <c r="D86" s="15">
        <f t="shared" si="14"/>
        <v>3.9558751315327956</v>
      </c>
      <c r="E86" s="152">
        <f>(E42-E87)</f>
        <v>367</v>
      </c>
      <c r="F86" s="152">
        <f t="shared" ref="F86:Y86" si="22">(F42-F87)</f>
        <v>625</v>
      </c>
      <c r="G86" s="152">
        <f t="shared" si="22"/>
        <v>96</v>
      </c>
      <c r="H86" s="152">
        <f t="shared" si="22"/>
        <v>1292</v>
      </c>
      <c r="I86" s="152">
        <f t="shared" si="22"/>
        <v>115</v>
      </c>
      <c r="J86" s="152">
        <f t="shared" si="22"/>
        <v>212</v>
      </c>
      <c r="K86" s="152">
        <f t="shared" si="22"/>
        <v>147</v>
      </c>
      <c r="L86" s="152">
        <f t="shared" si="22"/>
        <v>85</v>
      </c>
      <c r="M86" s="152">
        <f t="shared" si="22"/>
        <v>949.89999999999964</v>
      </c>
      <c r="N86" s="152">
        <f t="shared" si="22"/>
        <v>400</v>
      </c>
      <c r="O86" s="152">
        <f t="shared" si="22"/>
        <v>784</v>
      </c>
      <c r="P86" s="152">
        <f t="shared" si="22"/>
        <v>1044</v>
      </c>
      <c r="Q86" s="152">
        <f t="shared" si="22"/>
        <v>907</v>
      </c>
      <c r="R86" s="152">
        <f t="shared" si="22"/>
        <v>307</v>
      </c>
      <c r="S86" s="152">
        <f t="shared" si="22"/>
        <v>409</v>
      </c>
      <c r="T86" s="152">
        <f t="shared" si="22"/>
        <v>1282.3000000000002</v>
      </c>
      <c r="U86" s="152">
        <f t="shared" si="22"/>
        <v>0</v>
      </c>
      <c r="V86" s="152">
        <f t="shared" si="22"/>
        <v>363</v>
      </c>
      <c r="W86" s="152">
        <f t="shared" si="22"/>
        <v>1383</v>
      </c>
      <c r="X86" s="152">
        <f t="shared" si="22"/>
        <v>160</v>
      </c>
      <c r="Y86" s="152">
        <f t="shared" si="22"/>
        <v>350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/>
      <c r="E87" s="112">
        <v>14710</v>
      </c>
      <c r="F87" s="112">
        <v>6260</v>
      </c>
      <c r="G87" s="112">
        <v>15501</v>
      </c>
      <c r="H87" s="112">
        <v>11288</v>
      </c>
      <c r="I87" s="112">
        <v>5995</v>
      </c>
      <c r="J87" s="112">
        <v>15700</v>
      </c>
      <c r="K87" s="112">
        <v>7177</v>
      </c>
      <c r="L87" s="112">
        <v>11065</v>
      </c>
      <c r="M87" s="112">
        <v>8690</v>
      </c>
      <c r="N87" s="112">
        <v>2710</v>
      </c>
      <c r="O87" s="112">
        <v>5524</v>
      </c>
      <c r="P87" s="112">
        <v>8311</v>
      </c>
      <c r="Q87" s="112">
        <v>11871</v>
      </c>
      <c r="R87" s="112">
        <v>12432</v>
      </c>
      <c r="S87" s="112">
        <v>9802</v>
      </c>
      <c r="T87" s="112">
        <v>7209.7</v>
      </c>
      <c r="U87" s="112">
        <v>9102</v>
      </c>
      <c r="V87" s="112">
        <v>3707</v>
      </c>
      <c r="W87" s="112">
        <v>5897</v>
      </c>
      <c r="X87" s="112">
        <v>18155</v>
      </c>
      <c r="Y87" s="112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>
        <f>B42+B54+B58+B62+B63</f>
        <v>143829</v>
      </c>
      <c r="C92" s="39">
        <f>C42+C54+C58+C62+C63</f>
        <v>266664.65000000002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 x14ac:dyDescent="0.25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2023-05-18T12:11:36Z</cp:lastPrinted>
  <dcterms:created xsi:type="dcterms:W3CDTF">2017-06-08T05:54:08Z</dcterms:created>
  <dcterms:modified xsi:type="dcterms:W3CDTF">2023-05-18T12:13:14Z</dcterms:modified>
</cp:coreProperties>
</file>