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tables/table1.xml" ContentType="application/vnd.openxmlformats-officedocument.spreadsheetml.table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definedNames>
    <definedName function="false" hidden="false" localSheetId="0" name="_GoBack1" vbProcedure="false">Лист1!$F$56</definedName>
    <definedName function="false" hidden="false" localSheetId="0" name="_xlnm._FilterDatabase" vbProcedure="false">Лист1!$E$1:$E$74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<sst xmlns="http://schemas.openxmlformats.org/spreadsheetml/2006/main" count="102" uniqueCount="87">
  <si>
    <t xml:space="preserve">Инициативные проекты 2023 года, одобренные в рамках 2 этапа  конкурсного отбора  к реализации в 2024 году</t>
  </si>
  <si>
    <t xml:space="preserve">№ п/п</t>
  </si>
  <si>
    <t xml:space="preserve">Наименование проекта</t>
  </si>
  <si>
    <t xml:space="preserve">Адрес</t>
  </si>
  <si>
    <t xml:space="preserve">Сметная стоимость</t>
  </si>
  <si>
    <t xml:space="preserve">Республика</t>
  </si>
  <si>
    <t xml:space="preserve">местный</t>
  </si>
  <si>
    <t xml:space="preserve">средства населения </t>
  </si>
  <si>
    <t xml:space="preserve">Алманчинский ТО</t>
  </si>
  <si>
    <t xml:space="preserve">Ремонт водопровода в с. Алманчино  Красноармейского муниципального округа Чувашской Республики (водопровод ул.Чапаева, Школьная, Гагарина правая сторона, Молодежная)</t>
  </si>
  <si>
    <t xml:space="preserve">с. Алманчино</t>
  </si>
  <si>
    <t xml:space="preserve">ИТОГО</t>
  </si>
  <si>
    <t xml:space="preserve">Большешатьминский ТО</t>
  </si>
  <si>
    <t xml:space="preserve">Ремонт дороги и искуственного сооружения через реку Большая Шатьма в д. Голов Красноармейского муниципального округа  Чувашской Республики</t>
  </si>
  <si>
    <t xml:space="preserve">д. Голов</t>
  </si>
  <si>
    <t xml:space="preserve">Ремонт грунтовой дороги по ул. Казанская д. Анаткасы Красноармейского муниципального округа Чувашской Республики</t>
  </si>
  <si>
    <t xml:space="preserve">д. Анаткасы</t>
  </si>
  <si>
    <t xml:space="preserve">Ремонт дороги и искуственного сооружения  в д. Тватпюрть Красноармейского муниципального округа  Чувашской Республики</t>
  </si>
  <si>
    <t xml:space="preserve">д. Тватпюрть</t>
  </si>
  <si>
    <t xml:space="preserve">Ремонт дороги и искуственного сооружения через реку Большая Шатьма в д. Кожары Красноармейского муниципального округа  Чувашской Республики</t>
  </si>
  <si>
    <t xml:space="preserve">д. Кожары</t>
  </si>
  <si>
    <t xml:space="preserve">Исаковский ТО</t>
  </si>
  <si>
    <t xml:space="preserve">Ремонт участка автомобильной дороги в д. Сирикли по ул. Гагарина от 27 д. до д. 63 Красноармейского муниципального округа Чувашской Республики</t>
  </si>
  <si>
    <t xml:space="preserve">д. Сирикли</t>
  </si>
  <si>
    <t xml:space="preserve">Обустройство оборудованием Исаковского центра досуга МБУК «Центр развития культуры и библиотечного дела» Красноармейского муниципального округа Чувашской Республики</t>
  </si>
  <si>
    <t xml:space="preserve">с. Исаково</t>
  </si>
  <si>
    <t xml:space="preserve">Караевский ТО</t>
  </si>
  <si>
    <t xml:space="preserve">Ремонт дороги в деревне Сормхири по улице Рнечная Красноармейского муниципального округа Чувашской Республики</t>
  </si>
  <si>
    <t xml:space="preserve">д. Сормихири</t>
  </si>
  <si>
    <t xml:space="preserve">Ремонт участка автомобильной дороги от ул. Е.Лукина к подьезду на ул. Первомайская от дома №1 до дома №5 в д. Кюльхири Красноармейского мунипципального округа Чувашской Республики</t>
  </si>
  <si>
    <t xml:space="preserve">д. Кюльхири</t>
  </si>
  <si>
    <t xml:space="preserve">Устройство пожарного водоема в д. Кюльхири Красноармейского муниципального округа Чувашской Республики</t>
  </si>
  <si>
    <t xml:space="preserve">с. Караево</t>
  </si>
  <si>
    <t xml:space="preserve">Устройство пожарного водоема в д. Синьял Караево Красноармейского муниципального округа Чувашской Республики</t>
  </si>
  <si>
    <t xml:space="preserve">д. Синьял-Караево</t>
  </si>
  <si>
    <t xml:space="preserve">Ремонт дома досуга в д. Сирмапоси улица Центральная дом 21 Красноармейского муниципального округа Чувашской Республики</t>
  </si>
  <si>
    <t xml:space="preserve">д. Сирмапоси</t>
  </si>
  <si>
    <t xml:space="preserve">Ремонт участка дороги д. Сирмапоси от ул. Центральнаяд. 14 до ул Крылова д. 39 Красноармейского муниципального округа Чувашской Республики</t>
  </si>
  <si>
    <t xml:space="preserve">Организация места купания и отдыха населения у озера д. Кюльхири Красноармейского муниципального округа Чувашской Республики</t>
  </si>
  <si>
    <t xml:space="preserve">Красноармейский ТО</t>
  </si>
  <si>
    <t xml:space="preserve">Ремонт участков автомобильной дороги от д. № 1 до д. № 52 по ул. Ленина и от д. № 1 до д. № 13  по ул. Гагарина д. Старые Игити Красноармейского муниципального округа Чувашской Республики</t>
  </si>
  <si>
    <t xml:space="preserve">д. Старые Игити</t>
  </si>
  <si>
    <t xml:space="preserve">Ремонт системы водоснабжения в д. Янгасы Красноармейского муниципального округа Чувашской Республики</t>
  </si>
  <si>
    <t xml:space="preserve">д. Янгасы</t>
  </si>
  <si>
    <t xml:space="preserve">Ремонт системы водоснабжения в д. Янгасы, д. Хлеси Красноармейского муниципального округа Чувашской Республики</t>
  </si>
  <si>
    <t xml:space="preserve">д. Янгасы д. Хлеси</t>
  </si>
  <si>
    <t xml:space="preserve">Ремонт здания клуба "Заволжский" с. Красноармейское Красноармейского муниципального округа Чувашской Республики</t>
  </si>
  <si>
    <t xml:space="preserve">с. Красноармейское</t>
  </si>
  <si>
    <t xml:space="preserve">Ремонт грунтовой дороги от дома № 27 до дома № 51 по ул. Васнарская д. Васнары Красноармейского муниципального округа Чувашской Республики</t>
  </si>
  <si>
    <t xml:space="preserve">д. Васнары </t>
  </si>
  <si>
    <t xml:space="preserve">Обустройство оборудованием МБОДО «ДЮСШ» с. Красноармейское Красноармейского муниципального округа Чувашской Республики</t>
  </si>
  <si>
    <t xml:space="preserve">Оснащение оборудованием МБДОУ "Детский сад "Колосок" с.Красноармейское Красноармейского муниципального округа Чувашской Республики</t>
  </si>
  <si>
    <t xml:space="preserve">Устройство водозаборной скважины в деревне Синьял-Убеево Красноармейского муниципального округа Чувашской Республики</t>
  </si>
  <si>
    <t xml:space="preserve">д. Синьял-Убеево</t>
  </si>
  <si>
    <t xml:space="preserve">Устройство пожарного водоема в деревне Ямайкасы Красноармейского муниципального округа Чувашской Республики</t>
  </si>
  <si>
    <r>
      <rPr>
        <sz val="11"/>
        <color rgb="FF000000"/>
        <rFont val="Calibri"/>
        <family val="2"/>
      </rPr>
      <t xml:space="preserve">д</t>
    </r>
    <r>
      <rPr>
        <sz val="12"/>
        <color rgb="FF000000"/>
        <rFont val="Times New Roman"/>
        <family val="1"/>
      </rPr>
      <t xml:space="preserve">.Ямайкасы</t>
    </r>
  </si>
  <si>
    <t xml:space="preserve">Устройство пожарного водоема  в деревне Шипырлавар Красноармейского муниципального округа Чувашской Республики</t>
  </si>
  <si>
    <t xml:space="preserve">д. Шипырлавар</t>
  </si>
  <si>
    <t xml:space="preserve">Устройство пожарного водоема в деревне Вурманкасы Красноармейского муниципального округа Чувашской Республики</t>
  </si>
  <si>
    <t xml:space="preserve">д. Вурманкасы</t>
  </si>
  <si>
    <t xml:space="preserve">Устройство гаража для пожарной машины в д. Пикшики Красноармейского муниципального округа Чувашской Республики</t>
  </si>
  <si>
    <t xml:space="preserve">д. Пикшики</t>
  </si>
  <si>
    <t xml:space="preserve">Ремонт противопожарного водоема в д. Тоганаши Красноармейского муниципального округа Чувашской </t>
  </si>
  <si>
    <t xml:space="preserve">д. Тоганаши</t>
  </si>
  <si>
    <t xml:space="preserve">Ремонт ограждения и ворот при въезде в д. Шупоси Красноармейского муниципального округа Чувашской Республики</t>
  </si>
  <si>
    <t xml:space="preserve">д. Шупоси</t>
  </si>
  <si>
    <t xml:space="preserve">Ремонт системы водоснабжения в д. Ойрисюрт по ул. Потемкина Красноармейского муниципального округа Чувашской Республики</t>
  </si>
  <si>
    <t xml:space="preserve">д. Ойрисюрт </t>
  </si>
  <si>
    <t xml:space="preserve">Ремонт дороги улично-дорожной сети в д. Пикшики по ул. Газовая Красноармейского муниципального округа Чувашской Республики</t>
  </si>
  <si>
    <t xml:space="preserve">Убеевский ТО</t>
  </si>
  <si>
    <t xml:space="preserve">Ремонт холодного водоснабжения и в деревне Досаево по ул. Зеленая Красноармейского муниципального округа Чувашской Республики</t>
  </si>
  <si>
    <t xml:space="preserve">д. Досаево</t>
  </si>
  <si>
    <t xml:space="preserve">Ремонт участка дороги д. Байсубино по ул. Колхозная Красноармейского муниципального округа Чувашской Республики</t>
  </si>
  <si>
    <t xml:space="preserve">д. Байсубино</t>
  </si>
  <si>
    <t xml:space="preserve">Устройство пожарного водоема в д. Досаево Красноармейского муниципального округа Чувашской Республики</t>
  </si>
  <si>
    <t xml:space="preserve">итого</t>
  </si>
  <si>
    <t xml:space="preserve">Чадукасинский ТО</t>
  </si>
  <si>
    <t xml:space="preserve">Ремонт огараждения санитарной зоны и электрощитовой будки а д. Арзюнакасы Красноармейского муниципального округа Чувашской Республики </t>
  </si>
  <si>
    <t xml:space="preserve">д. Арзюнокасы</t>
  </si>
  <si>
    <t xml:space="preserve">Стрительство нежилого помещения на кладбище д. Шинарпоси Красноармейского муниципального округа Чувашской Республики</t>
  </si>
  <si>
    <t xml:space="preserve">д. Шинарпоси</t>
  </si>
  <si>
    <t xml:space="preserve">Ремонт пожарного водоема в д. Шинарпоси Красноармейского муниципального округа Чувашской Республики</t>
  </si>
  <si>
    <t xml:space="preserve">Ремонт участка автомобильной дороги по ул. Союзная д. Шинарпоси Красноармейского муниципального округа Чувашской Республики</t>
  </si>
  <si>
    <t xml:space="preserve">Ремонт участка автомобильной дороги в д. Енешкасы Красноармейского муниципального округа Чувашской Республики</t>
  </si>
  <si>
    <t xml:space="preserve">д. Ененшкасы</t>
  </si>
  <si>
    <t xml:space="preserve">Яншихово-Челлинский ТО</t>
  </si>
  <si>
    <t xml:space="preserve">ВСЕГО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</si>
</sst>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руб.-419];[RED]\-#,##0.00\ [$руб.-419]"/>
    <numFmt numFmtId="166" formatCode="General"/>
    <numFmt numFmtId="167" formatCode="0.00"/>
    <numFmt numFmtId="168" formatCode="#,##0.0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Arial"/>
      <family val="2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b val="true"/>
      <sz val="12"/>
      <color rgb="FF000000"/>
      <name val="Times New Roman"/>
      <family val="1"/>
    </font>
    <font>
      <sz val="11"/>
      <color rgb="FF000000"/>
      <name val="Times New Roman"/>
      <family val="1"/>
    </font>
    <font>
      <b val="true"/>
      <sz val="11"/>
      <color rgb="FF000000"/>
      <name val="Calibri"/>
      <family val="2"/>
    </font>
    <font>
      <b val="true"/>
      <sz val="11"/>
      <color rgb="FF000000"/>
      <name val="Times New Roman"/>
      <family val="1"/>
    </font>
    <font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center" vertical="bottom" textRotation="0" wrapText="false" indent="0" shrinkToFit="false"/>
    </xf>
    <xf numFmtId="164" fontId="0" fillId="0" borderId="0" applyFont="true" applyBorder="false" applyAlignment="true" applyProtection="false">
      <alignment horizontal="center" vertical="bottom" textRotation="90" wrapText="false" indent="0" shrinkToFit="false"/>
    </xf>
    <xf numFmtId="166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24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24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5" fillId="0" borderId="0" xfId="24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1" xfId="2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1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2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0" xfId="24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8" fillId="0" borderId="1" xfId="24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7" fontId="6" fillId="0" borderId="1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24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6" fontId="9" fillId="0" borderId="1" xfId="24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7" fontId="7" fillId="0" borderId="1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6" fillId="0" borderId="1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2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2" borderId="1" xfId="2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6" fillId="2" borderId="1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2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2" borderId="1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2" borderId="1" xfId="24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8" fontId="6" fillId="2" borderId="1" xfId="2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2" borderId="1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2" borderId="1" xfId="24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8" fontId="7" fillId="2" borderId="1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1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1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2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3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3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4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" xfId="2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3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4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0" xfId="24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2" borderId="1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4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5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4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" xfId="24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7" fontId="6" fillId="0" borderId="1" xfId="2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6" fillId="2" borderId="1" xfId="2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0" borderId="0" xfId="24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6" fillId="2" borderId="1" xfId="24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6" fontId="7" fillId="0" borderId="1" xfId="24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6" fontId="9" fillId="0" borderId="1" xfId="2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1" xfId="24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6" fontId="10" fillId="0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24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24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0" xfId="24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" xfId="20"/>
    <cellStyle name="Result2" xfId="21"/>
    <cellStyle name="Heading" xfId="22"/>
    <cellStyle name="Heading1" xfId="23"/>
    <cellStyle name="Excel Built-in Normal" xfId="24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_xlnm._FilterDatabase" displayName="_xlnm._FilterDatabase" ref="E1:E74" headerRowCount="1" totalsRowCount="0" totalsRowShown="0">
  <autoFilter ref="E1:E74"/>
  <tableColumns count="1">
    <tableColumn id="1" name="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7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1" width="5.74"/>
    <col collapsed="false" customWidth="true" hidden="false" outlineLevel="0" max="2" min="2" style="1" width="50.83"/>
    <col collapsed="false" customWidth="true" hidden="false" outlineLevel="0" max="3" min="3" style="1" width="21.1"/>
    <col collapsed="false" customWidth="true" hidden="false" outlineLevel="0" max="4" min="4" style="1" width="15.08"/>
    <col collapsed="false" customWidth="true" hidden="false" outlineLevel="0" max="5" min="5" style="1" width="13.5"/>
    <col collapsed="false" customWidth="true" hidden="false" outlineLevel="0" max="6" min="6" style="1" width="13.21"/>
    <col collapsed="false" customWidth="true" hidden="false" outlineLevel="0" max="7" min="7" style="1" width="13.5"/>
    <col collapsed="false" customWidth="true" hidden="false" outlineLevel="0" max="1025" min="8" style="1" width="8.71"/>
  </cols>
  <sheetData>
    <row r="1" customFormat="false" ht="33.75" hidden="false" customHeight="true" outlineLevel="0" collapsed="false">
      <c r="C1" s="2" t="s">
        <v>0</v>
      </c>
      <c r="D1" s="2"/>
      <c r="E1" s="2"/>
      <c r="F1" s="3"/>
    </row>
    <row r="3" customFormat="false" ht="26.85" hidden="false" customHeight="false" outlineLevel="0" collapsed="false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customFormat="false" ht="15.75" hidden="false" customHeight="true" outlineLevel="0" collapsed="false">
      <c r="A4" s="6" t="s">
        <v>8</v>
      </c>
      <c r="B4" s="6"/>
      <c r="C4" s="6"/>
      <c r="D4" s="6"/>
      <c r="E4" s="6"/>
      <c r="F4" s="6"/>
      <c r="G4" s="6"/>
    </row>
    <row r="5" customFormat="false" ht="64.5" hidden="false" customHeight="true" outlineLevel="0" collapsed="false">
      <c r="A5" s="7" t="n">
        <v>1</v>
      </c>
      <c r="B5" s="8" t="s">
        <v>9</v>
      </c>
      <c r="C5" s="9" t="s">
        <v>10</v>
      </c>
      <c r="D5" s="10" t="n">
        <v>5290700</v>
      </c>
      <c r="E5" s="10" t="n">
        <f aca="false">D5*80/100</f>
        <v>4232560</v>
      </c>
      <c r="F5" s="10" t="n">
        <f aca="false">D5*10/100</f>
        <v>529070</v>
      </c>
      <c r="G5" s="10" t="n">
        <f aca="false">D5*10/100</f>
        <v>529070</v>
      </c>
    </row>
    <row r="6" customFormat="false" ht="15" hidden="false" customHeight="false" outlineLevel="0" collapsed="false">
      <c r="A6" s="7"/>
      <c r="B6" s="11" t="s">
        <v>11</v>
      </c>
      <c r="C6" s="12"/>
      <c r="D6" s="13" t="n">
        <f aca="false">D5</f>
        <v>5290700</v>
      </c>
      <c r="E6" s="13" t="n">
        <f aca="false">E5</f>
        <v>4232560</v>
      </c>
      <c r="F6" s="13" t="n">
        <f aca="false">F5</f>
        <v>529070</v>
      </c>
      <c r="G6" s="13" t="n">
        <f aca="false">G5</f>
        <v>529070</v>
      </c>
    </row>
    <row r="7" customFormat="false" ht="15.75" hidden="false" customHeight="true" outlineLevel="0" collapsed="false">
      <c r="A7" s="6" t="s">
        <v>12</v>
      </c>
      <c r="B7" s="6"/>
      <c r="C7" s="6"/>
      <c r="D7" s="6"/>
      <c r="E7" s="6"/>
      <c r="F7" s="6"/>
      <c r="G7" s="6"/>
    </row>
    <row r="8" customFormat="false" ht="39.55" hidden="false" customHeight="false" outlineLevel="0" collapsed="false">
      <c r="A8" s="4" t="n">
        <v>2</v>
      </c>
      <c r="B8" s="14" t="s">
        <v>13</v>
      </c>
      <c r="C8" s="5" t="s">
        <v>14</v>
      </c>
      <c r="D8" s="15" t="n">
        <v>3200000</v>
      </c>
      <c r="E8" s="15" t="n">
        <f aca="false">D8*80/100</f>
        <v>2560000</v>
      </c>
      <c r="F8" s="15" t="n">
        <v>480000</v>
      </c>
      <c r="G8" s="15" t="n">
        <v>160000</v>
      </c>
    </row>
    <row r="9" customFormat="false" ht="15" hidden="false" customHeight="false" outlineLevel="0" collapsed="false">
      <c r="A9" s="16"/>
      <c r="B9" s="17"/>
      <c r="C9" s="5"/>
      <c r="D9" s="10"/>
      <c r="E9" s="10"/>
      <c r="F9" s="10"/>
      <c r="G9" s="10"/>
    </row>
    <row r="10" customFormat="false" ht="39.55" hidden="false" customHeight="false" outlineLevel="0" collapsed="false">
      <c r="A10" s="7" t="n">
        <v>3</v>
      </c>
      <c r="B10" s="4" t="s">
        <v>15</v>
      </c>
      <c r="C10" s="5" t="s">
        <v>16</v>
      </c>
      <c r="D10" s="10" t="n">
        <v>783154.5</v>
      </c>
      <c r="E10" s="10" t="n">
        <f aca="false">D10*80/100</f>
        <v>626523.6</v>
      </c>
      <c r="F10" s="10" t="n">
        <f aca="false">D10*10/100</f>
        <v>78315.45</v>
      </c>
      <c r="G10" s="10" t="n">
        <f aca="false">D10*10/100</f>
        <v>78315.45</v>
      </c>
    </row>
    <row r="11" customFormat="false" ht="39.55" hidden="false" customHeight="false" outlineLevel="0" collapsed="false">
      <c r="A11" s="7" t="n">
        <v>4</v>
      </c>
      <c r="B11" s="4" t="s">
        <v>17</v>
      </c>
      <c r="C11" s="5" t="s">
        <v>18</v>
      </c>
      <c r="D11" s="18" t="n">
        <v>2500000</v>
      </c>
      <c r="E11" s="18" t="n">
        <f aca="false">D11*80/100</f>
        <v>2000000</v>
      </c>
      <c r="F11" s="18" t="n">
        <v>375000</v>
      </c>
      <c r="G11" s="18" t="n">
        <v>125000</v>
      </c>
    </row>
    <row r="12" customFormat="false" ht="52.2" hidden="false" customHeight="false" outlineLevel="0" collapsed="false">
      <c r="A12" s="7" t="n">
        <v>5</v>
      </c>
      <c r="B12" s="4" t="s">
        <v>19</v>
      </c>
      <c r="C12" s="5" t="s">
        <v>20</v>
      </c>
      <c r="D12" s="18" t="n">
        <v>3540000</v>
      </c>
      <c r="E12" s="18" t="n">
        <f aca="false">D12*80/100</f>
        <v>2832000</v>
      </c>
      <c r="F12" s="18" t="n">
        <v>531000</v>
      </c>
      <c r="G12" s="18" t="n">
        <v>177000</v>
      </c>
    </row>
    <row r="13" customFormat="false" ht="15" hidden="false" customHeight="false" outlineLevel="0" collapsed="false">
      <c r="A13" s="7"/>
      <c r="B13" s="6" t="s">
        <v>11</v>
      </c>
      <c r="C13" s="6"/>
      <c r="D13" s="13" t="n">
        <f aca="false">D8+D9+D10+D11+D12</f>
        <v>10023154.5</v>
      </c>
      <c r="E13" s="13" t="n">
        <f aca="false">E8+E9+E10+E11+E12</f>
        <v>8018523.6</v>
      </c>
      <c r="F13" s="13" t="n">
        <f aca="false">F8+F9+F10+F11+F12</f>
        <v>1464315.45</v>
      </c>
      <c r="G13" s="13" t="n">
        <f aca="false">G8+G9+G10+G11+G12</f>
        <v>540315.45</v>
      </c>
    </row>
    <row r="14" customFormat="false" ht="15.75" hidden="false" customHeight="true" outlineLevel="0" collapsed="false">
      <c r="A14" s="6" t="s">
        <v>21</v>
      </c>
      <c r="B14" s="6"/>
      <c r="C14" s="6"/>
      <c r="D14" s="6"/>
      <c r="E14" s="6"/>
      <c r="F14" s="6"/>
      <c r="G14" s="6"/>
    </row>
    <row r="15" customFormat="false" ht="63" hidden="false" customHeight="true" outlineLevel="0" collapsed="false">
      <c r="A15" s="19" t="n">
        <v>6</v>
      </c>
      <c r="B15" s="20" t="s">
        <v>22</v>
      </c>
      <c r="C15" s="21" t="s">
        <v>23</v>
      </c>
      <c r="D15" s="22" t="n">
        <v>2752272</v>
      </c>
      <c r="E15" s="22" t="n">
        <f aca="false">D15*80/100</f>
        <v>2201817.6</v>
      </c>
      <c r="F15" s="22" t="n">
        <v>264454.4</v>
      </c>
      <c r="G15" s="22" t="n">
        <v>286000</v>
      </c>
    </row>
    <row r="16" customFormat="false" ht="63" hidden="false" customHeight="true" outlineLevel="0" collapsed="false">
      <c r="A16" s="19" t="n">
        <v>7</v>
      </c>
      <c r="B16" s="20" t="s">
        <v>24</v>
      </c>
      <c r="C16" s="21" t="s">
        <v>25</v>
      </c>
      <c r="D16" s="22" t="n">
        <v>3539270</v>
      </c>
      <c r="E16" s="22" t="n">
        <f aca="false">D16*80/100</f>
        <v>2831416</v>
      </c>
      <c r="F16" s="22" t="n">
        <f aca="false">D16*15/100</f>
        <v>530890.5</v>
      </c>
      <c r="G16" s="22" t="n">
        <f aca="false">D16*5/100</f>
        <v>176963.5</v>
      </c>
    </row>
    <row r="17" customFormat="false" ht="15" hidden="false" customHeight="false" outlineLevel="0" collapsed="false">
      <c r="A17" s="19"/>
      <c r="B17" s="23" t="s">
        <v>11</v>
      </c>
      <c r="C17" s="24"/>
      <c r="D17" s="25" t="n">
        <f aca="false">D15+D16</f>
        <v>6291542</v>
      </c>
      <c r="E17" s="25" t="n">
        <f aca="false">E15+E16</f>
        <v>5033233.6</v>
      </c>
      <c r="F17" s="25" t="n">
        <f aca="false">F15+F16</f>
        <v>795344.9</v>
      </c>
      <c r="G17" s="25" t="n">
        <f aca="false">G15+G16</f>
        <v>462963.5</v>
      </c>
    </row>
    <row r="18" customFormat="false" ht="15.75" hidden="false" customHeight="true" outlineLevel="0" collapsed="false">
      <c r="A18" s="23" t="s">
        <v>26</v>
      </c>
      <c r="B18" s="23"/>
      <c r="C18" s="23"/>
      <c r="D18" s="23"/>
      <c r="E18" s="23"/>
      <c r="F18" s="23"/>
      <c r="G18" s="23"/>
    </row>
    <row r="19" customFormat="false" ht="19.5" hidden="false" customHeight="true" outlineLevel="0" collapsed="false">
      <c r="A19" s="19" t="n">
        <v>8</v>
      </c>
      <c r="B19" s="26" t="s">
        <v>27</v>
      </c>
      <c r="C19" s="21" t="s">
        <v>28</v>
      </c>
      <c r="D19" s="18" t="n">
        <v>1659905</v>
      </c>
      <c r="E19" s="27" t="n">
        <f aca="false">D19*80/100</f>
        <v>1327924</v>
      </c>
      <c r="F19" s="27" t="n">
        <f aca="false">D19*10/100</f>
        <v>165990.5</v>
      </c>
      <c r="G19" s="27" t="n">
        <f aca="false">D19*10/100</f>
        <v>165990.5</v>
      </c>
    </row>
    <row r="20" customFormat="false" ht="39.75" hidden="false" customHeight="true" outlineLevel="0" collapsed="false">
      <c r="A20" s="19"/>
      <c r="B20" s="26"/>
      <c r="C20" s="21"/>
      <c r="D20" s="18"/>
      <c r="E20" s="27"/>
      <c r="F20" s="27"/>
      <c r="G20" s="27"/>
    </row>
    <row r="21" customFormat="false" ht="63.75" hidden="false" customHeight="true" outlineLevel="0" collapsed="false">
      <c r="A21" s="19" t="n">
        <v>9</v>
      </c>
      <c r="B21" s="26" t="s">
        <v>29</v>
      </c>
      <c r="C21" s="21" t="s">
        <v>30</v>
      </c>
      <c r="D21" s="18" t="n">
        <v>1164203.21</v>
      </c>
      <c r="E21" s="18" t="n">
        <f aca="false">D21*80/100</f>
        <v>931362.568</v>
      </c>
      <c r="F21" s="18" t="n">
        <f aca="false">D21*10/100</f>
        <v>116420.321</v>
      </c>
      <c r="G21" s="18" t="n">
        <f aca="false">D21*10/100</f>
        <v>116420.321</v>
      </c>
    </row>
    <row r="22" customFormat="false" ht="15" hidden="false" customHeight="true" outlineLevel="0" collapsed="false">
      <c r="A22" s="19"/>
      <c r="B22" s="26"/>
      <c r="C22" s="21"/>
      <c r="D22" s="18"/>
      <c r="E22" s="18"/>
      <c r="F22" s="18"/>
      <c r="G22" s="18"/>
    </row>
    <row r="23" customFormat="false" ht="37.3" hidden="false" customHeight="false" outlineLevel="0" collapsed="false">
      <c r="A23" s="19" t="n">
        <v>10</v>
      </c>
      <c r="B23" s="26" t="s">
        <v>31</v>
      </c>
      <c r="C23" s="26" t="s">
        <v>32</v>
      </c>
      <c r="D23" s="18" t="n">
        <v>1600068.07</v>
      </c>
      <c r="E23" s="27" t="n">
        <f aca="false">D23*80/100</f>
        <v>1280054.456</v>
      </c>
      <c r="F23" s="27" t="n">
        <v>160006.8</v>
      </c>
      <c r="G23" s="27" t="n">
        <f aca="false">D23*10/100</f>
        <v>160006.807</v>
      </c>
    </row>
    <row r="24" customFormat="false" ht="37.3" hidden="false" customHeight="false" outlineLevel="0" collapsed="false">
      <c r="A24" s="19" t="n">
        <v>11</v>
      </c>
      <c r="B24" s="26" t="s">
        <v>33</v>
      </c>
      <c r="C24" s="26" t="s">
        <v>34</v>
      </c>
      <c r="D24" s="18" t="n">
        <v>1217064</v>
      </c>
      <c r="E24" s="27" t="n">
        <f aca="false">D24*80/100</f>
        <v>973651.2</v>
      </c>
      <c r="F24" s="27" t="n">
        <f aca="false">D24*10/100</f>
        <v>121706.4</v>
      </c>
      <c r="G24" s="27" t="n">
        <f aca="false">D24*10/100</f>
        <v>121706.4</v>
      </c>
    </row>
    <row r="25" customFormat="false" ht="28.5" hidden="false" customHeight="true" outlineLevel="0" collapsed="false">
      <c r="A25" s="19" t="n">
        <v>12</v>
      </c>
      <c r="B25" s="26" t="s">
        <v>35</v>
      </c>
      <c r="C25" s="26" t="s">
        <v>36</v>
      </c>
      <c r="D25" s="18" t="n">
        <v>2331834</v>
      </c>
      <c r="E25" s="27" t="n">
        <f aca="false">D25*80/100</f>
        <v>1865467.2</v>
      </c>
      <c r="F25" s="27" t="n">
        <f aca="false">D25*10/100</f>
        <v>233183.4</v>
      </c>
      <c r="G25" s="27" t="n">
        <f aca="false">D25*10/100</f>
        <v>233183.4</v>
      </c>
    </row>
    <row r="26" customFormat="false" ht="16.5" hidden="false" customHeight="true" outlineLevel="0" collapsed="false">
      <c r="A26" s="19"/>
      <c r="B26" s="26"/>
      <c r="C26" s="26"/>
      <c r="D26" s="18"/>
      <c r="E26" s="27"/>
      <c r="F26" s="27"/>
      <c r="G26" s="27"/>
    </row>
    <row r="27" customFormat="false" ht="60.75" hidden="false" customHeight="true" outlineLevel="0" collapsed="false">
      <c r="A27" s="19" t="n">
        <v>13</v>
      </c>
      <c r="B27" s="26" t="s">
        <v>37</v>
      </c>
      <c r="C27" s="26" t="s">
        <v>36</v>
      </c>
      <c r="D27" s="18" t="n">
        <v>1327442.33</v>
      </c>
      <c r="E27" s="27" t="n">
        <f aca="false">D27*80/100</f>
        <v>1061953.864</v>
      </c>
      <c r="F27" s="27" t="n">
        <f aca="false">D27*10/100</f>
        <v>132744.233</v>
      </c>
      <c r="G27" s="27" t="n">
        <v>132744.24</v>
      </c>
    </row>
    <row r="28" customFormat="false" ht="60.75" hidden="false" customHeight="true" outlineLevel="0" collapsed="false">
      <c r="A28" s="19" t="n">
        <v>14</v>
      </c>
      <c r="B28" s="26" t="s">
        <v>38</v>
      </c>
      <c r="C28" s="26" t="s">
        <v>30</v>
      </c>
      <c r="D28" s="18" t="n">
        <v>1403700</v>
      </c>
      <c r="E28" s="27" t="n">
        <f aca="false">D28*80/100</f>
        <v>1122960</v>
      </c>
      <c r="F28" s="27" t="n">
        <f aca="false">D28*10/100</f>
        <v>140370</v>
      </c>
      <c r="G28" s="27" t="n">
        <f aca="false">D28*10/100</f>
        <v>140370</v>
      </c>
    </row>
    <row r="29" customFormat="false" ht="15" hidden="false" customHeight="false" outlineLevel="0" collapsed="false">
      <c r="A29" s="7"/>
      <c r="B29" s="12" t="s">
        <v>11</v>
      </c>
      <c r="C29" s="12"/>
      <c r="D29" s="13" t="n">
        <f aca="false">D19+D21+D23+D24+D25+D27+D28</f>
        <v>10704216.61</v>
      </c>
      <c r="E29" s="13" t="n">
        <f aca="false">E19+E21+E23+E24+E25+E27+E28</f>
        <v>8563373.288</v>
      </c>
      <c r="F29" s="13" t="n">
        <f aca="false">F19+F21+F23+F24+F25+F27+F28</f>
        <v>1070421.654</v>
      </c>
      <c r="G29" s="13" t="n">
        <f aca="false">G19+G21+G23+G24+G25+G27+G28</f>
        <v>1070421.668</v>
      </c>
    </row>
    <row r="30" customFormat="false" ht="15.75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</row>
    <row r="31" customFormat="false" ht="52.2" hidden="false" customHeight="false" outlineLevel="0" collapsed="false">
      <c r="A31" s="7" t="n">
        <v>15</v>
      </c>
      <c r="B31" s="17" t="s">
        <v>40</v>
      </c>
      <c r="C31" s="29" t="s">
        <v>41</v>
      </c>
      <c r="D31" s="5" t="n">
        <v>5645964.3</v>
      </c>
      <c r="E31" s="5" t="n">
        <f aca="false">D31*80/100</f>
        <v>4516771.44</v>
      </c>
      <c r="F31" s="10" t="n">
        <f aca="false">D31*10/100</f>
        <v>564596.43</v>
      </c>
      <c r="G31" s="10" t="n">
        <f aca="false">D31*10/100</f>
        <v>564596.43</v>
      </c>
    </row>
    <row r="32" customFormat="false" ht="39.55" hidden="false" customHeight="false" outlineLevel="0" collapsed="false">
      <c r="A32" s="7" t="n">
        <v>16</v>
      </c>
      <c r="B32" s="4" t="s">
        <v>42</v>
      </c>
      <c r="C32" s="29" t="s">
        <v>43</v>
      </c>
      <c r="D32" s="10" t="n">
        <v>5147000</v>
      </c>
      <c r="E32" s="10" t="n">
        <f aca="false">D32*80/100</f>
        <v>4117600</v>
      </c>
      <c r="F32" s="10" t="n">
        <f aca="false">D32*10/100</f>
        <v>514700</v>
      </c>
      <c r="G32" s="10" t="n">
        <f aca="false">D32*10/100</f>
        <v>514700</v>
      </c>
    </row>
    <row r="33" customFormat="false" ht="39.55" hidden="false" customHeight="false" outlineLevel="0" collapsed="false">
      <c r="A33" s="19" t="n">
        <v>17</v>
      </c>
      <c r="B33" s="4" t="s">
        <v>44</v>
      </c>
      <c r="C33" s="30" t="s">
        <v>45</v>
      </c>
      <c r="D33" s="18" t="n">
        <v>4485000</v>
      </c>
      <c r="E33" s="18" t="n">
        <f aca="false">D33*80/100</f>
        <v>3588000</v>
      </c>
      <c r="F33" s="18" t="n">
        <f aca="false">D33*10/100</f>
        <v>448500</v>
      </c>
      <c r="G33" s="18" t="n">
        <f aca="false">D33*10/100</f>
        <v>448500</v>
      </c>
    </row>
    <row r="34" customFormat="false" ht="54.75" hidden="false" customHeight="true" outlineLevel="0" collapsed="false">
      <c r="A34" s="19" t="n">
        <v>18</v>
      </c>
      <c r="B34" s="4" t="s">
        <v>46</v>
      </c>
      <c r="C34" s="30" t="s">
        <v>47</v>
      </c>
      <c r="D34" s="31" t="n">
        <v>6420811</v>
      </c>
      <c r="E34" s="31" t="n">
        <v>4919311</v>
      </c>
      <c r="F34" s="31" t="n">
        <v>1101500</v>
      </c>
      <c r="G34" s="31" t="n">
        <v>400000</v>
      </c>
    </row>
    <row r="35" customFormat="false" ht="69.75" hidden="false" customHeight="true" outlineLevel="0" collapsed="false">
      <c r="A35" s="19" t="n">
        <v>19</v>
      </c>
      <c r="B35" s="32" t="s">
        <v>48</v>
      </c>
      <c r="C35" s="33" t="s">
        <v>49</v>
      </c>
      <c r="D35" s="34" t="n">
        <f aca="false">E35+F35+G35</f>
        <v>1844454.34</v>
      </c>
      <c r="E35" s="35" t="n">
        <v>1475563.47</v>
      </c>
      <c r="F35" s="36" t="n">
        <v>184445.42</v>
      </c>
      <c r="G35" s="36" t="n">
        <v>184445.45</v>
      </c>
    </row>
    <row r="36" customFormat="false" ht="69.75" hidden="false" customHeight="true" outlineLevel="0" collapsed="false">
      <c r="A36" s="19" t="n">
        <v>20</v>
      </c>
      <c r="B36" s="32" t="s">
        <v>50</v>
      </c>
      <c r="C36" s="33" t="s">
        <v>47</v>
      </c>
      <c r="D36" s="34" t="n">
        <v>7100000</v>
      </c>
      <c r="E36" s="37" t="n">
        <v>4970000</v>
      </c>
      <c r="F36" s="38" t="n">
        <v>1775000</v>
      </c>
      <c r="G36" s="38" t="n">
        <f aca="false">D36*5/100</f>
        <v>355000</v>
      </c>
    </row>
    <row r="37" customFormat="false" ht="69.75" hidden="false" customHeight="true" outlineLevel="0" collapsed="false">
      <c r="A37" s="19" t="n">
        <v>21</v>
      </c>
      <c r="B37" s="32" t="s">
        <v>51</v>
      </c>
      <c r="C37" s="33" t="s">
        <v>47</v>
      </c>
      <c r="D37" s="34" t="n">
        <v>998440.15</v>
      </c>
      <c r="E37" s="39" t="n">
        <f aca="false">D37*80/100</f>
        <v>798752.12</v>
      </c>
      <c r="F37" s="40" t="n">
        <v>108538.03</v>
      </c>
      <c r="G37" s="40" t="n">
        <v>91150</v>
      </c>
    </row>
    <row r="38" customFormat="false" ht="69.75" hidden="false" customHeight="true" outlineLevel="0" collapsed="false">
      <c r="A38" s="19" t="n">
        <v>22</v>
      </c>
      <c r="B38" s="32" t="s">
        <v>52</v>
      </c>
      <c r="C38" s="33" t="s">
        <v>53</v>
      </c>
      <c r="D38" s="34" t="n">
        <v>1300000</v>
      </c>
      <c r="E38" s="41" t="n">
        <f aca="false">D38*80/100</f>
        <v>1040000</v>
      </c>
      <c r="F38" s="40" t="n">
        <f aca="false">D38*10/100</f>
        <v>130000</v>
      </c>
      <c r="G38" s="40" t="n">
        <f aca="false">D38*10/100</f>
        <v>130000</v>
      </c>
    </row>
    <row r="39" customFormat="false" ht="15" hidden="false" customHeight="false" outlineLevel="0" collapsed="false">
      <c r="A39" s="7"/>
      <c r="B39" s="12" t="s">
        <v>11</v>
      </c>
      <c r="C39" s="12"/>
      <c r="D39" s="42" t="n">
        <f aca="false">D31+D32+D33+D34+D35+D36+D37+D38</f>
        <v>32941669.79</v>
      </c>
      <c r="E39" s="42" t="n">
        <f aca="false">E31+E32+E33+E34+E35+E36+E37+E38</f>
        <v>25425998.03</v>
      </c>
      <c r="F39" s="42" t="n">
        <f aca="false">F31+F32+F33+F34+F35+F36+F37+F38</f>
        <v>4827279.88</v>
      </c>
      <c r="G39" s="42" t="n">
        <f aca="false">G31+G32+G33+G34+G35+G36+G37+G38</f>
        <v>2688391.88</v>
      </c>
    </row>
    <row r="40" customFormat="false" ht="15.75" hidden="false" customHeight="true" outlineLevel="0" collapsed="false">
      <c r="A40" s="6"/>
      <c r="B40" s="6"/>
      <c r="C40" s="6"/>
      <c r="D40" s="6"/>
      <c r="E40" s="6"/>
      <c r="F40" s="6"/>
      <c r="G40" s="6"/>
    </row>
    <row r="41" customFormat="false" ht="39.55" hidden="false" customHeight="false" outlineLevel="0" collapsed="false">
      <c r="A41" s="7" t="n">
        <v>23</v>
      </c>
      <c r="B41" s="43" t="s">
        <v>54</v>
      </c>
      <c r="C41" s="11" t="s">
        <v>55</v>
      </c>
      <c r="D41" s="10" t="n">
        <v>1041167.77</v>
      </c>
      <c r="E41" s="10" t="n">
        <f aca="false">D41*80/100</f>
        <v>832934.216</v>
      </c>
      <c r="F41" s="10" t="n">
        <v>104116.78</v>
      </c>
      <c r="G41" s="10" t="n">
        <f aca="false">D41*10/100</f>
        <v>104116.777</v>
      </c>
    </row>
    <row r="42" customFormat="false" ht="66.75" hidden="false" customHeight="true" outlineLevel="0" collapsed="false">
      <c r="A42" s="7" t="n">
        <v>24</v>
      </c>
      <c r="B42" s="4" t="s">
        <v>56</v>
      </c>
      <c r="C42" s="4" t="s">
        <v>57</v>
      </c>
      <c r="D42" s="44" t="n">
        <v>1500000</v>
      </c>
      <c r="E42" s="10" t="n">
        <f aca="false">D42*80/100</f>
        <v>1200000</v>
      </c>
      <c r="F42" s="10" t="n">
        <f aca="false">D42*10/100</f>
        <v>150000</v>
      </c>
      <c r="G42" s="10" t="n">
        <f aca="false">D42*10/100</f>
        <v>150000</v>
      </c>
    </row>
    <row r="43" customFormat="false" ht="66.75" hidden="false" customHeight="true" outlineLevel="0" collapsed="false">
      <c r="A43" s="7" t="n">
        <v>25</v>
      </c>
      <c r="B43" s="4" t="s">
        <v>58</v>
      </c>
      <c r="C43" s="4" t="s">
        <v>59</v>
      </c>
      <c r="D43" s="45" t="n">
        <v>3760713.73</v>
      </c>
      <c r="E43" s="18" t="n">
        <f aca="false">D43*80/100</f>
        <v>3008570.984</v>
      </c>
      <c r="F43" s="18" t="n">
        <f aca="false">D43*10/100</f>
        <v>376071.373</v>
      </c>
      <c r="G43" s="18" t="n">
        <v>376071.38</v>
      </c>
    </row>
    <row r="44" customFormat="false" ht="66.75" hidden="false" customHeight="true" outlineLevel="0" collapsed="false">
      <c r="A44" s="7" t="n">
        <v>26</v>
      </c>
      <c r="B44" s="4" t="s">
        <v>60</v>
      </c>
      <c r="C44" s="4" t="s">
        <v>61</v>
      </c>
      <c r="D44" s="44" t="n">
        <v>1763623.2</v>
      </c>
      <c r="E44" s="10" t="n">
        <f aca="false">D44*80/100</f>
        <v>1410898.56</v>
      </c>
      <c r="F44" s="10" t="n">
        <f aca="false">D44*10/100</f>
        <v>176362.32</v>
      </c>
      <c r="G44" s="10" t="n">
        <f aca="false">D44*10/100</f>
        <v>176362.32</v>
      </c>
    </row>
    <row r="45" customFormat="false" ht="66.75" hidden="false" customHeight="true" outlineLevel="0" collapsed="false">
      <c r="A45" s="7" t="n">
        <v>27</v>
      </c>
      <c r="B45" s="4" t="s">
        <v>62</v>
      </c>
      <c r="C45" s="4" t="s">
        <v>63</v>
      </c>
      <c r="D45" s="44" t="n">
        <v>1000000</v>
      </c>
      <c r="E45" s="10" t="n">
        <f aca="false">D45*80/100</f>
        <v>800000</v>
      </c>
      <c r="F45" s="10" t="n">
        <f aca="false">D45*10/100</f>
        <v>100000</v>
      </c>
      <c r="G45" s="10" t="n">
        <f aca="false">D45*10/100</f>
        <v>100000</v>
      </c>
    </row>
    <row r="46" customFormat="false" ht="66.75" hidden="false" customHeight="true" outlineLevel="0" collapsed="false">
      <c r="A46" s="7" t="n">
        <v>28</v>
      </c>
      <c r="B46" s="4" t="s">
        <v>64</v>
      </c>
      <c r="C46" s="4" t="s">
        <v>65</v>
      </c>
      <c r="D46" s="44" t="n">
        <v>300000</v>
      </c>
      <c r="E46" s="10" t="n">
        <f aca="false">D46*80/100</f>
        <v>240000</v>
      </c>
      <c r="F46" s="10" t="n">
        <f aca="false">D46*10/100</f>
        <v>30000</v>
      </c>
      <c r="G46" s="10" t="n">
        <f aca="false">D46*10/100</f>
        <v>30000</v>
      </c>
    </row>
    <row r="47" customFormat="false" ht="66.75" hidden="false" customHeight="true" outlineLevel="0" collapsed="false">
      <c r="A47" s="7" t="n">
        <v>29</v>
      </c>
      <c r="B47" s="4" t="s">
        <v>66</v>
      </c>
      <c r="C47" s="4" t="s">
        <v>67</v>
      </c>
      <c r="D47" s="44" t="n">
        <v>2400000</v>
      </c>
      <c r="E47" s="10" t="n">
        <f aca="false">D47*80/100</f>
        <v>1920000</v>
      </c>
      <c r="F47" s="10" t="n">
        <f aca="false">D47*10/100</f>
        <v>240000</v>
      </c>
      <c r="G47" s="10" t="n">
        <f aca="false">D47*10/100</f>
        <v>240000</v>
      </c>
    </row>
    <row r="48" customFormat="false" ht="66.75" hidden="false" customHeight="true" outlineLevel="0" collapsed="false">
      <c r="A48" s="7" t="n">
        <v>30</v>
      </c>
      <c r="B48" s="46" t="s">
        <v>68</v>
      </c>
      <c r="C48" s="4" t="s">
        <v>61</v>
      </c>
      <c r="D48" s="44" t="n">
        <v>1542181.72</v>
      </c>
      <c r="E48" s="10" t="n">
        <f aca="false">D48*80/100</f>
        <v>1233745.376</v>
      </c>
      <c r="F48" s="10" t="n">
        <f aca="false">D48*10/100</f>
        <v>154218.172</v>
      </c>
      <c r="G48" s="10" t="n">
        <f aca="false">D48*10/100</f>
        <v>154218.172</v>
      </c>
    </row>
    <row r="49" customFormat="false" ht="15" hidden="false" customHeight="false" outlineLevel="0" collapsed="false">
      <c r="A49" s="7"/>
      <c r="B49" s="12" t="s">
        <v>11</v>
      </c>
      <c r="C49" s="12"/>
      <c r="D49" s="13" t="n">
        <f aca="false">D41+D42+D43+D44+D45+D46+D47+D48</f>
        <v>13307686.42</v>
      </c>
      <c r="E49" s="13" t="n">
        <f aca="false">E41+E42+E43+E44+E45+E46+E47+E48</f>
        <v>10646149.136</v>
      </c>
      <c r="F49" s="13" t="n">
        <f aca="false">F41+F42+F43+F44+F45+F46+F47+F48</f>
        <v>1330768.645</v>
      </c>
      <c r="G49" s="13" t="n">
        <f aca="false">G41+G42+G43+G44+G45+G46+G47+G48</f>
        <v>1330768.649</v>
      </c>
    </row>
    <row r="50" customFormat="false" ht="15.75" hidden="false" customHeight="true" outlineLevel="0" collapsed="false">
      <c r="A50" s="6" t="s">
        <v>69</v>
      </c>
      <c r="B50" s="6"/>
      <c r="C50" s="6"/>
      <c r="D50" s="6"/>
      <c r="E50" s="6"/>
      <c r="F50" s="6"/>
      <c r="G50" s="6"/>
    </row>
    <row r="51" customFormat="false" ht="37.5" hidden="false" customHeight="true" outlineLevel="0" collapsed="false">
      <c r="A51" s="4" t="n">
        <v>31</v>
      </c>
      <c r="B51" s="47" t="s">
        <v>70</v>
      </c>
      <c r="C51" s="4" t="s">
        <v>71</v>
      </c>
      <c r="D51" s="18" t="n">
        <v>230503.66</v>
      </c>
      <c r="E51" s="18" t="n">
        <f aca="false">D51*80/100</f>
        <v>184402.928</v>
      </c>
      <c r="F51" s="18" t="n">
        <v>23050.36</v>
      </c>
      <c r="G51" s="18" t="n">
        <f aca="false">D51*10/100</f>
        <v>23050.366</v>
      </c>
    </row>
    <row r="52" customFormat="false" ht="38.25" hidden="false" customHeight="true" outlineLevel="0" collapsed="false">
      <c r="A52" s="4"/>
      <c r="B52" s="47"/>
      <c r="C52" s="4"/>
      <c r="D52" s="18"/>
      <c r="E52" s="18"/>
      <c r="F52" s="18"/>
      <c r="G52" s="18"/>
    </row>
    <row r="53" customFormat="false" ht="55.5" hidden="false" customHeight="true" outlineLevel="0" collapsed="false">
      <c r="A53" s="4" t="n">
        <v>32</v>
      </c>
      <c r="B53" s="43" t="s">
        <v>72</v>
      </c>
      <c r="C53" s="4" t="s">
        <v>73</v>
      </c>
      <c r="D53" s="10" t="n">
        <v>1595504.62</v>
      </c>
      <c r="E53" s="10" t="n">
        <f aca="false">D53*80/100</f>
        <v>1276403.696</v>
      </c>
      <c r="F53" s="10" t="n">
        <f aca="false">D53*10/100</f>
        <v>159550.462</v>
      </c>
      <c r="G53" s="10" t="n">
        <f aca="false">D53*10/100</f>
        <v>159550.462</v>
      </c>
    </row>
    <row r="54" customFormat="false" ht="21.75" hidden="false" customHeight="true" outlineLevel="0" collapsed="false">
      <c r="A54" s="4"/>
      <c r="B54" s="43"/>
      <c r="C54" s="4"/>
      <c r="D54" s="10"/>
      <c r="E54" s="10"/>
      <c r="F54" s="10"/>
      <c r="G54" s="10"/>
    </row>
    <row r="55" customFormat="false" ht="71.25" hidden="false" customHeight="true" outlineLevel="0" collapsed="false">
      <c r="A55" s="4" t="n">
        <v>33</v>
      </c>
      <c r="B55" s="43" t="s">
        <v>74</v>
      </c>
      <c r="C55" s="4" t="s">
        <v>71</v>
      </c>
      <c r="D55" s="10" t="n">
        <v>1500000</v>
      </c>
      <c r="E55" s="10" t="n">
        <f aca="false">D55*80/100</f>
        <v>1200000</v>
      </c>
      <c r="F55" s="10" t="n">
        <f aca="false">D55*10/100</f>
        <v>150000</v>
      </c>
      <c r="G55" s="10" t="n">
        <f aca="false">D55*10/100</f>
        <v>150000</v>
      </c>
    </row>
    <row r="56" customFormat="false" ht="15" hidden="false" customHeight="false" outlineLevel="0" collapsed="false">
      <c r="A56" s="4"/>
      <c r="B56" s="48" t="s">
        <v>75</v>
      </c>
      <c r="C56" s="16"/>
      <c r="D56" s="13" t="n">
        <f aca="false">D51+D53+D55</f>
        <v>3326008.28</v>
      </c>
      <c r="E56" s="13" t="n">
        <f aca="false">E51+E53+E55</f>
        <v>2660806.624</v>
      </c>
      <c r="F56" s="13" t="n">
        <f aca="false">F51+F53+F55</f>
        <v>332600.822</v>
      </c>
      <c r="G56" s="13" t="n">
        <f aca="false">G51+G53+G55</f>
        <v>332600.828</v>
      </c>
    </row>
    <row r="57" customFormat="false" ht="15.75" hidden="false" customHeight="true" outlineLevel="0" collapsed="false">
      <c r="A57" s="6" t="s">
        <v>76</v>
      </c>
      <c r="B57" s="6"/>
      <c r="C57" s="6"/>
      <c r="D57" s="6"/>
      <c r="E57" s="6"/>
      <c r="F57" s="6"/>
      <c r="G57" s="6"/>
    </row>
    <row r="58" customFormat="false" ht="69.75" hidden="false" customHeight="true" outlineLevel="0" collapsed="false">
      <c r="A58" s="4" t="n">
        <v>34</v>
      </c>
      <c r="B58" s="43" t="s">
        <v>77</v>
      </c>
      <c r="C58" s="5" t="s">
        <v>78</v>
      </c>
      <c r="D58" s="18" t="n">
        <v>260440.66</v>
      </c>
      <c r="E58" s="18" t="n">
        <f aca="false">D58*80/100</f>
        <v>208352.528</v>
      </c>
      <c r="F58" s="18" t="n">
        <f aca="false">D58*10/100</f>
        <v>26044.066</v>
      </c>
      <c r="G58" s="18" t="n">
        <v>26044.06</v>
      </c>
    </row>
    <row r="59" customFormat="false" ht="53.25" hidden="false" customHeight="true" outlineLevel="0" collapsed="false">
      <c r="A59" s="4" t="n">
        <v>35</v>
      </c>
      <c r="B59" s="43" t="s">
        <v>79</v>
      </c>
      <c r="C59" s="5" t="s">
        <v>80</v>
      </c>
      <c r="D59" s="18" t="n">
        <v>358457.96</v>
      </c>
      <c r="E59" s="18" t="n">
        <f aca="false">D59*80/100</f>
        <v>286766.368</v>
      </c>
      <c r="F59" s="18" t="n">
        <f aca="false">D59*10/100</f>
        <v>35845.796</v>
      </c>
      <c r="G59" s="18" t="n">
        <f aca="false">D59*10/100</f>
        <v>35845.796</v>
      </c>
    </row>
    <row r="60" customFormat="false" ht="51.75" hidden="false" customHeight="true" outlineLevel="0" collapsed="false">
      <c r="A60" s="4" t="n">
        <v>36</v>
      </c>
      <c r="B60" s="5" t="s">
        <v>81</v>
      </c>
      <c r="C60" s="5" t="s">
        <v>80</v>
      </c>
      <c r="D60" s="10" t="n">
        <v>827231.69</v>
      </c>
      <c r="E60" s="10" t="n">
        <f aca="false">D60*80/100</f>
        <v>661785.352</v>
      </c>
      <c r="F60" s="10" t="n">
        <f aca="false">D60*10/100</f>
        <v>82723.169</v>
      </c>
      <c r="G60" s="10" t="n">
        <f aca="false">D60*10/100</f>
        <v>82723.169</v>
      </c>
    </row>
    <row r="61" customFormat="false" ht="51.75" hidden="false" customHeight="true" outlineLevel="0" collapsed="false">
      <c r="A61" s="4" t="n">
        <v>37</v>
      </c>
      <c r="B61" s="5" t="s">
        <v>82</v>
      </c>
      <c r="C61" s="5" t="s">
        <v>80</v>
      </c>
      <c r="D61" s="10" t="n">
        <v>661538.23</v>
      </c>
      <c r="E61" s="10" t="n">
        <v>529230.58</v>
      </c>
      <c r="F61" s="10" t="n">
        <v>66153.83</v>
      </c>
      <c r="G61" s="10" t="n">
        <f aca="false">D61*10/100</f>
        <v>66153.823</v>
      </c>
    </row>
    <row r="62" customFormat="false" ht="51.75" hidden="false" customHeight="true" outlineLevel="0" collapsed="false">
      <c r="A62" s="4" t="n">
        <v>38</v>
      </c>
      <c r="B62" s="5" t="s">
        <v>83</v>
      </c>
      <c r="C62" s="5" t="s">
        <v>84</v>
      </c>
      <c r="D62" s="10" t="n">
        <v>2000000</v>
      </c>
      <c r="E62" s="10" t="n">
        <f aca="false">D62*80/100</f>
        <v>1600000</v>
      </c>
      <c r="F62" s="10" t="n">
        <f aca="false">D62*10/100</f>
        <v>200000</v>
      </c>
      <c r="G62" s="10" t="n">
        <f aca="false">D62*10/100</f>
        <v>200000</v>
      </c>
    </row>
    <row r="63" customFormat="false" ht="15" hidden="false" customHeight="false" outlineLevel="0" collapsed="false">
      <c r="A63" s="4"/>
      <c r="B63" s="6" t="s">
        <v>11</v>
      </c>
      <c r="C63" s="6"/>
      <c r="D63" s="13" t="n">
        <f aca="false">D58+D59+D60+D61+D62</f>
        <v>4107668.54</v>
      </c>
      <c r="E63" s="13" t="n">
        <f aca="false">E58+E59+E60+E61+E62</f>
        <v>3286134.828</v>
      </c>
      <c r="F63" s="13" t="n">
        <f aca="false">F58+F59+F60+F61+F62</f>
        <v>410766.861</v>
      </c>
      <c r="G63" s="13" t="n">
        <f aca="false">G58+G59+G60+G61+G62</f>
        <v>410766.848</v>
      </c>
    </row>
    <row r="64" customFormat="false" ht="15.75" hidden="false" customHeight="true" outlineLevel="0" collapsed="false">
      <c r="A64" s="6" t="s">
        <v>85</v>
      </c>
      <c r="B64" s="6"/>
      <c r="C64" s="6"/>
      <c r="D64" s="6"/>
      <c r="E64" s="6"/>
      <c r="F64" s="6"/>
      <c r="G64" s="6"/>
    </row>
    <row r="65" customFormat="false" ht="19.5" hidden="false" customHeight="true" outlineLevel="0" collapsed="false">
      <c r="A65" s="4"/>
      <c r="B65" s="43"/>
      <c r="C65" s="4"/>
      <c r="D65" s="10"/>
      <c r="E65" s="10"/>
      <c r="F65" s="10"/>
      <c r="G65" s="10"/>
    </row>
    <row r="66" customFormat="false" ht="15" hidden="false" customHeight="false" outlineLevel="0" collapsed="false">
      <c r="A66" s="16"/>
      <c r="B66" s="12" t="s">
        <v>11</v>
      </c>
      <c r="C66" s="49"/>
      <c r="D66" s="13" t="n">
        <f aca="false">D65</f>
        <v>0</v>
      </c>
      <c r="E66" s="13" t="n">
        <f aca="false">E65</f>
        <v>0</v>
      </c>
      <c r="F66" s="13" t="n">
        <f aca="false">F65</f>
        <v>0</v>
      </c>
      <c r="G66" s="13" t="n">
        <f aca="false">G65</f>
        <v>0</v>
      </c>
    </row>
    <row r="67" customFormat="false" ht="15" hidden="false" customHeight="false" outlineLevel="0" collapsed="false">
      <c r="B67" s="50" t="s">
        <v>86</v>
      </c>
      <c r="C67" s="51"/>
      <c r="D67" s="52" t="n">
        <f aca="false">D6+D13+D17+D29+D39+D49+D56+D63</f>
        <v>85992646.14</v>
      </c>
      <c r="E67" s="52" t="n">
        <f aca="false">E6+E13+E17+E29+E39+E49+E56+E63</f>
        <v>67866779.106</v>
      </c>
      <c r="F67" s="52" t="n">
        <f aca="false">F6+F13+F17++F29+F39+F49+_GoBack1+F63</f>
        <v>10760568.212</v>
      </c>
      <c r="G67" s="52" t="n">
        <f aca="false">G6+G13+G17+G29+G39+G49+G56+G63</f>
        <v>7365298.823</v>
      </c>
    </row>
    <row r="70" customFormat="false" ht="13.8" hidden="false" customHeight="false" outlineLevel="0" collapsed="false">
      <c r="C70" s="53"/>
      <c r="D70" s="54"/>
      <c r="E70" s="54"/>
      <c r="F70" s="54"/>
      <c r="G70" s="54"/>
    </row>
    <row r="71" customFormat="false" ht="13.8" hidden="false" customHeight="false" outlineLevel="0" collapsed="false">
      <c r="C71" s="53"/>
      <c r="D71" s="54"/>
      <c r="E71" s="54"/>
      <c r="F71" s="54"/>
      <c r="G71" s="54"/>
    </row>
    <row r="72" customFormat="false" ht="13.8" hidden="false" customHeight="false" outlineLevel="0" collapsed="false">
      <c r="C72" s="53"/>
      <c r="D72" s="55"/>
      <c r="E72" s="55"/>
      <c r="F72" s="55"/>
      <c r="G72" s="55"/>
    </row>
    <row r="73" customFormat="false" ht="13.8" hidden="false" customHeight="false" outlineLevel="0" collapsed="false">
      <c r="C73" s="53"/>
      <c r="D73" s="54"/>
      <c r="E73" s="54"/>
      <c r="F73" s="54"/>
      <c r="G73" s="54"/>
    </row>
    <row r="74" customFormat="false" ht="13.8" hidden="false" customHeight="false" outlineLevel="0" collapsed="false">
      <c r="D74" s="54"/>
      <c r="F74" s="54"/>
    </row>
  </sheetData>
  <mergeCells count="45">
    <mergeCell ref="C1:E1"/>
    <mergeCell ref="A4:G4"/>
    <mergeCell ref="A7:G7"/>
    <mergeCell ref="A14:G14"/>
    <mergeCell ref="A18:G18"/>
    <mergeCell ref="A19:A20"/>
    <mergeCell ref="B19:B20"/>
    <mergeCell ref="C19:C20"/>
    <mergeCell ref="D19:D20"/>
    <mergeCell ref="E19:E20"/>
    <mergeCell ref="F19:F20"/>
    <mergeCell ref="G19:G20"/>
    <mergeCell ref="A21:A22"/>
    <mergeCell ref="B21:B22"/>
    <mergeCell ref="C21:C22"/>
    <mergeCell ref="D21:D22"/>
    <mergeCell ref="E21:E22"/>
    <mergeCell ref="F21:F22"/>
    <mergeCell ref="G21:G22"/>
    <mergeCell ref="A25:A26"/>
    <mergeCell ref="B25:B26"/>
    <mergeCell ref="C25:C26"/>
    <mergeCell ref="D25:D26"/>
    <mergeCell ref="E25:E26"/>
    <mergeCell ref="F25:F26"/>
    <mergeCell ref="G25:G26"/>
    <mergeCell ref="A30:G30"/>
    <mergeCell ref="A40:G40"/>
    <mergeCell ref="A50:G50"/>
    <mergeCell ref="A51:A52"/>
    <mergeCell ref="B51:B52"/>
    <mergeCell ref="C51:C52"/>
    <mergeCell ref="D51:D52"/>
    <mergeCell ref="E51:E52"/>
    <mergeCell ref="F51:F52"/>
    <mergeCell ref="G51:G52"/>
    <mergeCell ref="A53:A54"/>
    <mergeCell ref="B53:B54"/>
    <mergeCell ref="C53:C54"/>
    <mergeCell ref="D53:D54"/>
    <mergeCell ref="E53:E54"/>
    <mergeCell ref="F53:F54"/>
    <mergeCell ref="G53:G54"/>
    <mergeCell ref="A57:G57"/>
    <mergeCell ref="A64:G6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025" min="1" style="1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025" min="1" style="1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Эльвира Антонова</cp:lastModifiedBy>
  <dcterms:modified xsi:type="dcterms:W3CDTF">2023-12-19T10:10:56Z</dcterms:modified>
  <cp:revision>0</cp:revision>
  <dc:subject/>
  <dc:title/>
</cp:coreProperties>
</file>