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5" windowHeight="14085"/>
  </bookViews>
  <sheets>
    <sheet name="-" sheetId="18" r:id="rId1"/>
  </sheets>
  <definedNames>
    <definedName name="_xlnm.Print_Titles" localSheetId="0">'-'!$3:$4</definedName>
    <definedName name="_xlnm.Print_Area" localSheetId="0">'-'!$A$1:$D$101</definedName>
  </definedNames>
  <calcPr calcId="152511"/>
</workbook>
</file>

<file path=xl/calcChain.xml><?xml version="1.0" encoding="utf-8"?>
<calcChain xmlns="http://schemas.openxmlformats.org/spreadsheetml/2006/main">
  <c r="D37" i="18" l="1"/>
  <c r="D54" i="18"/>
  <c r="D59" i="18"/>
  <c r="D89" i="18"/>
  <c r="D91" i="18"/>
  <c r="D42" i="18" l="1"/>
  <c r="D43" i="18"/>
  <c r="D31" i="18"/>
  <c r="C34" i="18"/>
  <c r="C30" i="18"/>
  <c r="C15" i="18"/>
  <c r="C10" i="18"/>
  <c r="C9" i="18"/>
  <c r="B34" i="18" l="1"/>
  <c r="B33" i="18"/>
  <c r="B30" i="18"/>
  <c r="B15" i="18"/>
  <c r="B10" i="18"/>
  <c r="D53" i="18" l="1"/>
  <c r="B7" i="18" l="1"/>
  <c r="C7" i="18"/>
  <c r="B56" i="18" l="1"/>
  <c r="C6" i="18" l="1"/>
  <c r="B6" i="18"/>
  <c r="B79" i="18" l="1"/>
  <c r="B70" i="18"/>
  <c r="D99" i="18" l="1"/>
  <c r="C90" i="18" l="1"/>
  <c r="B90" i="18"/>
  <c r="C86" i="18"/>
  <c r="B86" i="18"/>
  <c r="C81" i="18"/>
  <c r="B81" i="18"/>
  <c r="C79" i="18"/>
  <c r="C73" i="18"/>
  <c r="B73" i="18"/>
  <c r="C70" i="18"/>
  <c r="C65" i="18"/>
  <c r="B65" i="18"/>
  <c r="C60" i="18"/>
  <c r="B60" i="18"/>
  <c r="C56" i="18"/>
  <c r="D90" i="18" l="1"/>
  <c r="B38" i="18"/>
  <c r="C38" i="18"/>
  <c r="C48" i="18" l="1"/>
  <c r="B48" i="18"/>
  <c r="D36" i="18"/>
  <c r="D13" i="18" l="1"/>
  <c r="D95" i="18" l="1"/>
  <c r="D93" i="18"/>
  <c r="D88" i="18"/>
  <c r="D87" i="18"/>
  <c r="D85" i="18"/>
  <c r="D84" i="18"/>
  <c r="D83" i="18"/>
  <c r="D82" i="18"/>
  <c r="D80" i="18"/>
  <c r="D78" i="18"/>
  <c r="D77" i="18"/>
  <c r="D76" i="18"/>
  <c r="D75" i="18"/>
  <c r="D74" i="18"/>
  <c r="D72" i="18"/>
  <c r="D71" i="18"/>
  <c r="D69" i="18"/>
  <c r="D68" i="18"/>
  <c r="D67" i="18"/>
  <c r="D66" i="18"/>
  <c r="D64" i="18"/>
  <c r="D63" i="18"/>
  <c r="D62" i="18"/>
  <c r="D61" i="18"/>
  <c r="D58" i="18"/>
  <c r="D57" i="18"/>
  <c r="D55" i="18"/>
  <c r="D52" i="18"/>
  <c r="D51" i="18"/>
  <c r="D50" i="18"/>
  <c r="D49" i="18"/>
  <c r="D41" i="18"/>
  <c r="D39" i="18"/>
  <c r="D33" i="18"/>
  <c r="D32" i="18"/>
  <c r="D29" i="18"/>
  <c r="D28" i="18"/>
  <c r="D27" i="18"/>
  <c r="D26" i="18"/>
  <c r="D25" i="18"/>
  <c r="D24" i="18"/>
  <c r="D23" i="18"/>
  <c r="C22" i="18"/>
  <c r="B22" i="18"/>
  <c r="D20" i="18"/>
  <c r="D19" i="18"/>
  <c r="D18" i="18"/>
  <c r="D17" i="18"/>
  <c r="D16" i="18"/>
  <c r="D14" i="18"/>
  <c r="D11" i="18"/>
  <c r="D9" i="18"/>
  <c r="D8" i="18"/>
  <c r="B21" i="18" l="1"/>
  <c r="B94" i="18"/>
  <c r="D60" i="18"/>
  <c r="D70" i="18"/>
  <c r="D10" i="18"/>
  <c r="D22" i="18"/>
  <c r="D34" i="18"/>
  <c r="D81" i="18"/>
  <c r="D15" i="18"/>
  <c r="D30" i="18"/>
  <c r="C94" i="18"/>
  <c r="D56" i="18"/>
  <c r="D65" i="18"/>
  <c r="D73" i="18"/>
  <c r="D79" i="18"/>
  <c r="D86" i="18"/>
  <c r="D7" i="18"/>
  <c r="D48" i="18"/>
  <c r="C21" i="18"/>
  <c r="D38" i="18"/>
  <c r="D6" i="18" l="1"/>
  <c r="B5" i="18"/>
  <c r="D94" i="18"/>
  <c r="D21" i="18"/>
  <c r="B46" i="18"/>
  <c r="C5" i="18"/>
  <c r="C46" i="18"/>
  <c r="C96" i="18" l="1"/>
  <c r="B96" i="18"/>
  <c r="D5" i="18"/>
  <c r="D46" i="18"/>
  <c r="D96" i="18" l="1"/>
</calcChain>
</file>

<file path=xl/sharedStrings.xml><?xml version="1.0" encoding="utf-8"?>
<sst xmlns="http://schemas.openxmlformats.org/spreadsheetml/2006/main" count="102" uniqueCount="101">
  <si>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</si>
  <si>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</si>
  <si>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</si>
  <si>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</si>
  <si>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</si>
  <si>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</si>
  <si>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</si>
  <si>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</si>
  <si>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</si>
  <si>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</si>
  <si>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</si>
  <si>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</si>
  <si>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</si>
  <si>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</si>
  <si>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</si>
  <si>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</si>
  <si>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</si>
  <si>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</si>
  <si>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</si>
  <si>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</si>
  <si>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</si>
  <si>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</si>
  <si>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</si>
  <si>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</si>
  <si>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</si>
  <si>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</si>
  <si>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</si>
  <si>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</si>
  <si>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</si>
  <si>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</si>
  <si>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</si>
  <si>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</si>
  <si>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</si>
  <si>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</si>
  <si>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</si>
  <si>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</si>
  <si>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</si>
  <si>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</si>
  <si>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</si>
  <si>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</si>
  <si>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</si>
  <si>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</si>
  <si>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</si>
  <si>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</si>
  <si>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</si>
  <si>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</si>
  <si>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</si>
  <si>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</si>
  <si>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</si>
  <si>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</si>
  <si>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</si>
  <si>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</si>
  <si>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</si>
  <si>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</si>
  <si>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</si>
  <si>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</si>
  <si>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</si>
  <si>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</si>
  <si>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</si>
  <si>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</si>
  <si>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</si>
  <si>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</si>
  <si>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</si>
  <si>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</si>
  <si>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</si>
  <si>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</si>
  <si>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</si>
  <si>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</si>
  <si>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</si>
  <si>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</si>
  <si>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</si>
  <si>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</si>
  <si>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</si>
  <si>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</si>
  <si>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</si>
  <si>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</si>
  <si>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</si>
  <si>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</si>
  <si>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</si>
  <si>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</si>
  <si>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</si>
  <si>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</si>
  <si>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</si>
  <si>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</si>
  <si>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</si>
  <si>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</si>
  <si>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</si>
  <si>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</si>
  <si>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</si>
  <si>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</si>
  <si>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</si>
  <si>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</si>
  <si>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</si>
  <si>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% исп</t>
  </si>
  <si>
    <t>Инициативные платежи, зачисляемые в бюджеты ГО</t>
  </si>
  <si>
    <t>2022 год</t>
  </si>
  <si>
    <t xml:space="preserve">Доходы от возврата остатков субсидий прошлых лет </t>
  </si>
  <si>
    <t xml:space="preserve">   </t>
  </si>
  <si>
    <t>Уточненный план</t>
  </si>
  <si>
    <t xml:space="preserve"> Сводка об исполнении бюджета города Новочебоксарска за 2022 год                                                        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</si>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</sst>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" fontId="3" fillId="0" borderId="5" xfId="1" applyNumberFormat="1" applyFont="1" applyFill="1" applyBorder="1" applyAlignment="1"/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2" fillId="0" borderId="9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9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wrapText="1"/>
    </xf>
    <xf numFmtId="4" fontId="3" fillId="0" borderId="7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3" fillId="0" borderId="16" xfId="0" applyFont="1" applyBorder="1" applyAlignment="1">
      <alignment horizontal="center" wrapText="1" shrinkToFit="1"/>
    </xf>
    <xf numFmtId="0" fontId="3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 shrinkToFit="1"/>
    </xf>
    <xf numFmtId="0" fontId="2" fillId="0" borderId="1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4" fillId="0" borderId="17" xfId="0" applyFont="1" applyBorder="1"/>
    <xf numFmtId="0" fontId="2" fillId="0" borderId="18" xfId="0" applyFont="1" applyBorder="1" applyAlignment="1">
      <alignment wrapText="1"/>
    </xf>
    <xf numFmtId="4" fontId="3" fillId="0" borderId="5" xfId="0" applyNumberFormat="1" applyFont="1" applyFill="1" applyBorder="1"/>
    <xf numFmtId="4" fontId="2" fillId="0" borderId="5" xfId="1" applyNumberFormat="1" applyFont="1" applyFill="1" applyBorder="1" applyAlignment="1"/>
    <xf numFmtId="4" fontId="2" fillId="0" borderId="5" xfId="1" applyNumberFormat="1" applyFont="1" applyFill="1" applyBorder="1" applyAlignment="1">
      <alignment horizontal="right"/>
    </xf>
    <xf numFmtId="4" fontId="3" fillId="0" borderId="5" xfId="1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4" fontId="2" fillId="0" borderId="0" xfId="1" applyNumberFormat="1" applyFont="1" applyFill="1" applyAlignment="1">
      <alignment wrapText="1"/>
    </xf>
    <xf numFmtId="4" fontId="2" fillId="0" borderId="0" xfId="1" applyNumberFormat="1" applyFont="1"/>
    <xf numFmtId="4" fontId="2" fillId="0" borderId="0" xfId="1" applyNumberFormat="1" applyFont="1" applyFill="1" applyAlignment="1">
      <alignment horizontal="right"/>
    </xf>
    <xf numFmtId="4" fontId="2" fillId="0" borderId="0" xfId="1" applyNumberFormat="1" applyFont="1" applyFill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0" fontId="0" fillId="0" borderId="21" xfId="0" applyBorder="1" applyAlignment="1"/>
    <xf numFmtId="0" fontId="0" fillId="0" borderId="22" xfId="0" applyBorder="1" applyAlignment="1"/>
    <xf numFmtId="0" fontId="5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zoomScaleNormal="100" workbookViewId="0">
      <selection activeCell="C11" sqref="C11"/>
    </sheetView>
  </sheetViews>
  <sheetFormatPr defaultColWidth="9.140625" defaultRowHeight="15.75" x14ac:dyDescent="0.25"/>
  <cols>
    <col min="1" max="1" width="64.140625" style="6" customWidth="1"/>
    <col min="2" max="2" width="17.42578125" style="34" customWidth="1"/>
    <col min="3" max="3" width="17.5703125" style="34" customWidth="1"/>
    <col min="4" max="4" width="9.42578125" style="6" customWidth="1"/>
    <col min="5" max="5" width="9.140625" style="6"/>
    <col min="6" max="6" width="17.85546875" style="6" customWidth="1"/>
    <col min="7" max="7" width="9.140625" style="6"/>
    <col min="8" max="8" width="19.85546875" style="6" customWidth="1"/>
    <col min="9" max="10" width="9.140625" style="6"/>
    <col min="11" max="11" width="15" style="6" bestFit="1" customWidth="1"/>
    <col min="12" max="16384" width="9.140625" style="6"/>
  </cols>
  <sheetData>
    <row r="1" spans="1:4" ht="27.75" customHeight="1" x14ac:dyDescent="0.3">
      <c r="A1" s="83" t="s">
        <v>99</v>
      </c>
      <c r="B1" s="83"/>
      <c r="C1" s="83"/>
      <c r="D1" s="83"/>
    </row>
    <row r="2" spans="1:4" ht="16.5" thickBot="1" x14ac:dyDescent="0.3">
      <c r="A2" s="1"/>
      <c r="B2" s="29"/>
      <c r="C2" s="33"/>
      <c r="D2" s="59" t="s">
        <v>0</v>
      </c>
    </row>
    <row r="3" spans="1:4" ht="15.75" customHeight="1" x14ac:dyDescent="0.25">
      <c r="A3" s="87" t="s">
        <v>1</v>
      </c>
      <c r="B3" s="84" t="s">
        <v>95</v>
      </c>
      <c r="C3" s="85"/>
      <c r="D3" s="86"/>
    </row>
    <row r="4" spans="1:4" ht="32.25" thickBot="1" x14ac:dyDescent="0.3">
      <c r="A4" s="88"/>
      <c r="B4" s="35" t="s">
        <v>98</v>
      </c>
      <c r="C4" s="35" t="s">
        <v>100</v>
      </c>
      <c r="D4" s="60" t="s">
        <v>93</v>
      </c>
    </row>
    <row r="5" spans="1:4" ht="30.75" customHeight="1" thickBot="1" x14ac:dyDescent="0.3">
      <c r="A5" s="53" t="s">
        <v>2</v>
      </c>
      <c r="B5" s="24">
        <f>B6+B21</f>
        <v>747420010.05999994</v>
      </c>
      <c r="C5" s="24">
        <f>C6+C21</f>
        <v>763034439.07000005</v>
      </c>
      <c r="D5" s="61">
        <f t="shared" ref="D5:D46" si="0">C5/B5*100</f>
        <v>102.0891103796842</v>
      </c>
    </row>
    <row r="6" spans="1:4" ht="29.25" customHeight="1" x14ac:dyDescent="0.25">
      <c r="A6" s="40" t="s">
        <v>3</v>
      </c>
      <c r="B6" s="30">
        <f>B7+B9+B10+B15+B19+B20</f>
        <v>577835035</v>
      </c>
      <c r="C6" s="30">
        <f>C7+C9+C10+C15+C19+C20</f>
        <v>587872876.6500001</v>
      </c>
      <c r="D6" s="62">
        <f t="shared" si="0"/>
        <v>101.73714659755792</v>
      </c>
    </row>
    <row r="7" spans="1:4" ht="21.75" customHeight="1" x14ac:dyDescent="0.25">
      <c r="A7" s="41" t="s">
        <v>4</v>
      </c>
      <c r="B7" s="3">
        <f>B8</f>
        <v>321185000</v>
      </c>
      <c r="C7" s="18">
        <f>C8</f>
        <v>326796043.17000002</v>
      </c>
      <c r="D7" s="63">
        <f t="shared" si="0"/>
        <v>101.74698169902081</v>
      </c>
    </row>
    <row r="8" spans="1:4" x14ac:dyDescent="0.25">
      <c r="A8" s="42" t="s">
        <v>5</v>
      </c>
      <c r="B8" s="48">
        <v>321185000</v>
      </c>
      <c r="C8" s="18">
        <v>326796043.17000002</v>
      </c>
      <c r="D8" s="64">
        <f t="shared" si="0"/>
        <v>101.74698169902081</v>
      </c>
    </row>
    <row r="9" spans="1:4" x14ac:dyDescent="0.25">
      <c r="A9" s="41" t="s">
        <v>6</v>
      </c>
      <c r="B9" s="48">
        <v>3060000</v>
      </c>
      <c r="C9" s="18">
        <f>3074792.02+1.02</f>
        <v>3074793.04</v>
      </c>
      <c r="D9" s="65">
        <f t="shared" si="0"/>
        <v>100.48343267973856</v>
      </c>
    </row>
    <row r="10" spans="1:4" x14ac:dyDescent="0.25">
      <c r="A10" s="41" t="s">
        <v>7</v>
      </c>
      <c r="B10" s="48">
        <f>B11+B12+B13+B14</f>
        <v>94700688</v>
      </c>
      <c r="C10" s="3">
        <f>C11+C12+C13+C14</f>
        <v>95063085.860000014</v>
      </c>
      <c r="D10" s="65">
        <f t="shared" si="0"/>
        <v>100.38267711423599</v>
      </c>
    </row>
    <row r="11" spans="1:4" ht="32.25" customHeight="1" x14ac:dyDescent="0.25">
      <c r="A11" s="42" t="s">
        <v>90</v>
      </c>
      <c r="B11" s="22">
        <v>75503000</v>
      </c>
      <c r="C11" s="19">
        <v>75572640.180000007</v>
      </c>
      <c r="D11" s="64">
        <f t="shared" si="0"/>
        <v>100.09223498404039</v>
      </c>
    </row>
    <row r="12" spans="1:4" ht="33.75" customHeight="1" x14ac:dyDescent="0.25">
      <c r="A12" s="42" t="s">
        <v>8</v>
      </c>
      <c r="B12" s="50">
        <v>0</v>
      </c>
      <c r="C12" s="19">
        <v>-86573.14</v>
      </c>
      <c r="D12" s="64">
        <v>0</v>
      </c>
    </row>
    <row r="13" spans="1:4" ht="20.25" customHeight="1" x14ac:dyDescent="0.25">
      <c r="A13" s="42" t="s">
        <v>9</v>
      </c>
      <c r="B13" s="50">
        <v>74688</v>
      </c>
      <c r="C13" s="19">
        <v>74688</v>
      </c>
      <c r="D13" s="64">
        <f t="shared" si="0"/>
        <v>100</v>
      </c>
    </row>
    <row r="14" spans="1:4" ht="31.5" x14ac:dyDescent="0.25">
      <c r="A14" s="42" t="s">
        <v>10</v>
      </c>
      <c r="B14" s="22">
        <v>19123000</v>
      </c>
      <c r="C14" s="19">
        <v>19502330.82</v>
      </c>
      <c r="D14" s="64">
        <f t="shared" si="0"/>
        <v>101.98363656330073</v>
      </c>
    </row>
    <row r="15" spans="1:4" x14ac:dyDescent="0.25">
      <c r="A15" s="41" t="s">
        <v>11</v>
      </c>
      <c r="B15" s="48">
        <f>B16+B17+B18</f>
        <v>145651000</v>
      </c>
      <c r="C15" s="3">
        <f>C16+C17+C18</f>
        <v>149366817.13999999</v>
      </c>
      <c r="D15" s="65">
        <f t="shared" si="0"/>
        <v>102.55117859815586</v>
      </c>
    </row>
    <row r="16" spans="1:4" x14ac:dyDescent="0.25">
      <c r="A16" s="42" t="s">
        <v>12</v>
      </c>
      <c r="B16" s="22">
        <v>38611000</v>
      </c>
      <c r="C16" s="19">
        <v>39789950.530000001</v>
      </c>
      <c r="D16" s="64">
        <f t="shared" si="0"/>
        <v>103.05340584289451</v>
      </c>
    </row>
    <row r="17" spans="1:4" x14ac:dyDescent="0.25">
      <c r="A17" s="42" t="s">
        <v>13</v>
      </c>
      <c r="B17" s="22">
        <v>9261000</v>
      </c>
      <c r="C17" s="19">
        <v>10186177.84</v>
      </c>
      <c r="D17" s="64">
        <f t="shared" si="0"/>
        <v>109.99004254400174</v>
      </c>
    </row>
    <row r="18" spans="1:4" x14ac:dyDescent="0.25">
      <c r="A18" s="43" t="s">
        <v>14</v>
      </c>
      <c r="B18" s="22">
        <v>97779000</v>
      </c>
      <c r="C18" s="19">
        <v>99390688.769999996</v>
      </c>
      <c r="D18" s="64">
        <f t="shared" si="0"/>
        <v>101.64829745650906</v>
      </c>
    </row>
    <row r="19" spans="1:4" ht="33" customHeight="1" x14ac:dyDescent="0.25">
      <c r="A19" s="44" t="s">
        <v>15</v>
      </c>
      <c r="B19" s="48">
        <v>8347</v>
      </c>
      <c r="C19" s="18">
        <v>8395.2000000000007</v>
      </c>
      <c r="D19" s="65">
        <f t="shared" si="0"/>
        <v>100.57745297711753</v>
      </c>
    </row>
    <row r="20" spans="1:4" ht="21.75" customHeight="1" x14ac:dyDescent="0.25">
      <c r="A20" s="44" t="s">
        <v>16</v>
      </c>
      <c r="B20" s="48">
        <v>13230000</v>
      </c>
      <c r="C20" s="18">
        <v>13563742.24</v>
      </c>
      <c r="D20" s="65">
        <f t="shared" si="0"/>
        <v>102.52261708238852</v>
      </c>
    </row>
    <row r="21" spans="1:4" ht="30.2" customHeight="1" x14ac:dyDescent="0.25">
      <c r="A21" s="45" t="s">
        <v>17</v>
      </c>
      <c r="B21" s="28">
        <f>B22+B28+B29+B30+B33+B34</f>
        <v>169584975.06</v>
      </c>
      <c r="C21" s="28">
        <f>C22+C28+C29+C30+C33+C34</f>
        <v>175161562.41999999</v>
      </c>
      <c r="D21" s="65">
        <f t="shared" si="0"/>
        <v>103.28837348829221</v>
      </c>
    </row>
    <row r="22" spans="1:4" ht="33.75" customHeight="1" x14ac:dyDescent="0.25">
      <c r="A22" s="44" t="s">
        <v>18</v>
      </c>
      <c r="B22" s="28">
        <f>B23+B24+B25+B26+B27</f>
        <v>126650408.03</v>
      </c>
      <c r="C22" s="28">
        <f>C23+C24+C25+C26+C27</f>
        <v>132746677.28999999</v>
      </c>
      <c r="D22" s="65">
        <f t="shared" si="0"/>
        <v>104.81346199733991</v>
      </c>
    </row>
    <row r="23" spans="1:4" ht="50.25" customHeight="1" x14ac:dyDescent="0.25">
      <c r="A23" s="43" t="s">
        <v>19</v>
      </c>
      <c r="B23" s="4">
        <v>573578.03</v>
      </c>
      <c r="C23" s="4">
        <v>573578.03</v>
      </c>
      <c r="D23" s="64">
        <f t="shared" si="0"/>
        <v>100</v>
      </c>
    </row>
    <row r="24" spans="1:4" ht="23.25" customHeight="1" x14ac:dyDescent="0.25">
      <c r="A24" s="43" t="s">
        <v>20</v>
      </c>
      <c r="B24" s="22">
        <v>104200000</v>
      </c>
      <c r="C24" s="4">
        <v>109802973.31999999</v>
      </c>
      <c r="D24" s="64">
        <f t="shared" si="0"/>
        <v>105.37713370441458</v>
      </c>
    </row>
    <row r="25" spans="1:4" ht="20.25" customHeight="1" x14ac:dyDescent="0.25">
      <c r="A25" s="43" t="s">
        <v>21</v>
      </c>
      <c r="B25" s="22">
        <v>3980000</v>
      </c>
      <c r="C25" s="4">
        <v>4007746.4</v>
      </c>
      <c r="D25" s="64">
        <f t="shared" si="0"/>
        <v>100.69714572864321</v>
      </c>
    </row>
    <row r="26" spans="1:4" ht="37.5" customHeight="1" x14ac:dyDescent="0.25">
      <c r="A26" s="43" t="s">
        <v>22</v>
      </c>
      <c r="B26" s="4">
        <v>616830</v>
      </c>
      <c r="C26" s="4">
        <v>616830</v>
      </c>
      <c r="D26" s="64">
        <f t="shared" si="0"/>
        <v>100</v>
      </c>
    </row>
    <row r="27" spans="1:4" ht="31.5" x14ac:dyDescent="0.25">
      <c r="A27" s="43" t="s">
        <v>23</v>
      </c>
      <c r="B27" s="22">
        <v>17280000</v>
      </c>
      <c r="C27" s="4">
        <v>17745549.539999999</v>
      </c>
      <c r="D27" s="66">
        <f t="shared" si="0"/>
        <v>102.69415243055555</v>
      </c>
    </row>
    <row r="28" spans="1:4" ht="22.7" customHeight="1" x14ac:dyDescent="0.25">
      <c r="A28" s="44" t="s">
        <v>24</v>
      </c>
      <c r="B28" s="48">
        <v>9700000</v>
      </c>
      <c r="C28" s="18">
        <v>9018018.6899999995</v>
      </c>
      <c r="D28" s="65">
        <f t="shared" si="0"/>
        <v>92.969264845360826</v>
      </c>
    </row>
    <row r="29" spans="1:4" ht="30.75" customHeight="1" x14ac:dyDescent="0.25">
      <c r="A29" s="44" t="s">
        <v>25</v>
      </c>
      <c r="B29" s="48">
        <v>4550600</v>
      </c>
      <c r="C29" s="5">
        <v>4586920.42</v>
      </c>
      <c r="D29" s="65">
        <f t="shared" si="0"/>
        <v>100.79814573902341</v>
      </c>
    </row>
    <row r="30" spans="1:4" ht="31.5" x14ac:dyDescent="0.25">
      <c r="A30" s="44" t="s">
        <v>26</v>
      </c>
      <c r="B30" s="48">
        <f>B31+B32</f>
        <v>19720260</v>
      </c>
      <c r="C30" s="3">
        <f>C31+C32</f>
        <v>19942967.740000002</v>
      </c>
      <c r="D30" s="65">
        <f t="shared" si="0"/>
        <v>101.12933470451202</v>
      </c>
    </row>
    <row r="31" spans="1:4" ht="21.75" customHeight="1" x14ac:dyDescent="0.25">
      <c r="A31" s="43" t="s">
        <v>27</v>
      </c>
      <c r="B31" s="22">
        <v>5720260</v>
      </c>
      <c r="C31" s="4">
        <v>5817162.5099999998</v>
      </c>
      <c r="D31" s="64">
        <f t="shared" si="0"/>
        <v>101.69402282413735</v>
      </c>
    </row>
    <row r="32" spans="1:4" ht="18.75" customHeight="1" x14ac:dyDescent="0.25">
      <c r="A32" s="43" t="s">
        <v>28</v>
      </c>
      <c r="B32" s="22">
        <v>14000000</v>
      </c>
      <c r="C32" s="4">
        <v>14125805.23</v>
      </c>
      <c r="D32" s="64">
        <f t="shared" si="0"/>
        <v>100.89860878571429</v>
      </c>
    </row>
    <row r="33" spans="1:8" ht="21.75" customHeight="1" x14ac:dyDescent="0.25">
      <c r="A33" s="44" t="s">
        <v>29</v>
      </c>
      <c r="B33" s="51">
        <f>5711888.17+10.06</f>
        <v>5711898.2299999995</v>
      </c>
      <c r="C33" s="5">
        <v>5637093.29</v>
      </c>
      <c r="D33" s="65">
        <f t="shared" si="0"/>
        <v>98.690366372301426</v>
      </c>
    </row>
    <row r="34" spans="1:8" ht="21.75" customHeight="1" x14ac:dyDescent="0.25">
      <c r="A34" s="44" t="s">
        <v>30</v>
      </c>
      <c r="B34" s="48">
        <f>B35+B36+B37</f>
        <v>3251808.8</v>
      </c>
      <c r="C34" s="3">
        <f>C35+C36+C37</f>
        <v>3229884.99</v>
      </c>
      <c r="D34" s="65">
        <f t="shared" si="0"/>
        <v>99.325796461341781</v>
      </c>
    </row>
    <row r="35" spans="1:8" ht="21.2" customHeight="1" x14ac:dyDescent="0.25">
      <c r="A35" s="43" t="s">
        <v>31</v>
      </c>
      <c r="B35" s="22">
        <v>0</v>
      </c>
      <c r="C35" s="4">
        <v>-3970.49</v>
      </c>
      <c r="D35" s="64">
        <v>0</v>
      </c>
    </row>
    <row r="36" spans="1:8" ht="21.2" customHeight="1" x14ac:dyDescent="0.25">
      <c r="A36" s="43" t="s">
        <v>30</v>
      </c>
      <c r="B36" s="50">
        <v>1625315.14</v>
      </c>
      <c r="C36" s="19">
        <v>1625315.14</v>
      </c>
      <c r="D36" s="64">
        <f t="shared" si="0"/>
        <v>100</v>
      </c>
    </row>
    <row r="37" spans="1:8" ht="24" customHeight="1" x14ac:dyDescent="0.25">
      <c r="A37" s="46" t="s">
        <v>94</v>
      </c>
      <c r="B37" s="50">
        <v>1626493.66</v>
      </c>
      <c r="C37" s="19">
        <v>1608540.34</v>
      </c>
      <c r="D37" s="64">
        <f t="shared" si="0"/>
        <v>98.896194898171331</v>
      </c>
    </row>
    <row r="38" spans="1:8" ht="30.2" customHeight="1" x14ac:dyDescent="0.25">
      <c r="A38" s="45" t="s">
        <v>32</v>
      </c>
      <c r="B38" s="28">
        <f t="shared" ref="B38:C38" si="1">B39+B40+B41+B42+B43+B44</f>
        <v>2336298362.2700005</v>
      </c>
      <c r="C38" s="28">
        <f t="shared" si="1"/>
        <v>2303497694.8200002</v>
      </c>
      <c r="D38" s="63">
        <f t="shared" si="0"/>
        <v>98.596041157254831</v>
      </c>
    </row>
    <row r="39" spans="1:8" ht="31.7" customHeight="1" x14ac:dyDescent="0.25">
      <c r="A39" s="43" t="s">
        <v>33</v>
      </c>
      <c r="B39" s="49">
        <v>113803100</v>
      </c>
      <c r="C39" s="4">
        <v>113803100</v>
      </c>
      <c r="D39" s="66">
        <f t="shared" si="0"/>
        <v>100</v>
      </c>
    </row>
    <row r="40" spans="1:8" ht="23.25" hidden="1" customHeight="1" x14ac:dyDescent="0.25">
      <c r="A40" s="43" t="s">
        <v>34</v>
      </c>
      <c r="B40" s="22"/>
      <c r="C40" s="4"/>
      <c r="D40" s="66">
        <v>0</v>
      </c>
    </row>
    <row r="41" spans="1:8" ht="18.75" customHeight="1" x14ac:dyDescent="0.25">
      <c r="A41" s="43" t="s">
        <v>35</v>
      </c>
      <c r="B41" s="49">
        <v>2196695978.5500002</v>
      </c>
      <c r="C41" s="4">
        <v>2163895305.0999999</v>
      </c>
      <c r="D41" s="66">
        <f t="shared" si="0"/>
        <v>98.506817794984471</v>
      </c>
    </row>
    <row r="42" spans="1:8" ht="33.75" hidden="1" customHeight="1" x14ac:dyDescent="0.25">
      <c r="A42" s="43" t="s">
        <v>36</v>
      </c>
      <c r="B42" s="4">
        <v>0</v>
      </c>
      <c r="C42" s="4">
        <v>0</v>
      </c>
      <c r="D42" s="66" t="e">
        <f t="shared" si="0"/>
        <v>#DIV/0!</v>
      </c>
    </row>
    <row r="43" spans="1:8" ht="47.25" customHeight="1" x14ac:dyDescent="0.25">
      <c r="A43" s="43" t="s">
        <v>37</v>
      </c>
      <c r="B43" s="4">
        <v>-21728923.699999999</v>
      </c>
      <c r="C43" s="4">
        <v>-21728923.699999999</v>
      </c>
      <c r="D43" s="66">
        <f t="shared" si="0"/>
        <v>100</v>
      </c>
    </row>
    <row r="44" spans="1:8" ht="19.5" customHeight="1" thickBot="1" x14ac:dyDescent="0.3">
      <c r="A44" s="47" t="s">
        <v>96</v>
      </c>
      <c r="B44" s="52">
        <v>47528207.420000002</v>
      </c>
      <c r="C44" s="52">
        <v>47528213.420000002</v>
      </c>
      <c r="D44" s="67">
        <v>100</v>
      </c>
    </row>
    <row r="45" spans="1:8" ht="50.25" hidden="1" customHeight="1" thickBot="1" x14ac:dyDescent="0.3">
      <c r="A45" s="12" t="s">
        <v>38</v>
      </c>
      <c r="B45" s="36"/>
      <c r="C45" s="25"/>
      <c r="D45" s="68"/>
    </row>
    <row r="46" spans="1:8" ht="29.25" customHeight="1" thickBot="1" x14ac:dyDescent="0.3">
      <c r="A46" s="54" t="s">
        <v>39</v>
      </c>
      <c r="B46" s="24">
        <f>B6+B21+B38</f>
        <v>3083718372.3300004</v>
      </c>
      <c r="C46" s="26">
        <f>C6+C21+C38</f>
        <v>3066532133.8900003</v>
      </c>
      <c r="D46" s="61">
        <f t="shared" si="0"/>
        <v>99.442678080002025</v>
      </c>
      <c r="F46" s="8"/>
      <c r="H46" s="8"/>
    </row>
    <row r="47" spans="1:8" ht="19.5" customHeight="1" x14ac:dyDescent="0.25">
      <c r="A47" s="15" t="s">
        <v>40</v>
      </c>
      <c r="B47" s="81"/>
      <c r="C47" s="81"/>
      <c r="D47" s="82"/>
    </row>
    <row r="48" spans="1:8" ht="24" customHeight="1" x14ac:dyDescent="0.25">
      <c r="A48" s="9" t="s">
        <v>41</v>
      </c>
      <c r="B48" s="28">
        <f>B49+B50+B51+B52+B53+B54+B55</f>
        <v>179009415.20999998</v>
      </c>
      <c r="C48" s="28">
        <f>C49+C50+C51+C52+C53+C54+C55</f>
        <v>170396770.53</v>
      </c>
      <c r="D48" s="69">
        <f t="shared" ref="D48:D99" si="2">C48/B48*100</f>
        <v>95.188719727453275</v>
      </c>
    </row>
    <row r="49" spans="1:4" ht="49.7" customHeight="1" x14ac:dyDescent="0.25">
      <c r="A49" s="10" t="s">
        <v>42</v>
      </c>
      <c r="B49" s="21">
        <v>3405884.9</v>
      </c>
      <c r="C49" s="20">
        <v>3099820.2</v>
      </c>
      <c r="D49" s="70">
        <f t="shared" si="2"/>
        <v>91.01365110723502</v>
      </c>
    </row>
    <row r="50" spans="1:4" ht="46.5" customHeight="1" x14ac:dyDescent="0.25">
      <c r="A50" s="10" t="s">
        <v>43</v>
      </c>
      <c r="B50" s="21">
        <v>58408905.789999999</v>
      </c>
      <c r="C50" s="20">
        <v>57283725.509999998</v>
      </c>
      <c r="D50" s="70">
        <f t="shared" si="2"/>
        <v>98.073615205110315</v>
      </c>
    </row>
    <row r="51" spans="1:4" x14ac:dyDescent="0.25">
      <c r="A51" s="10" t="s">
        <v>44</v>
      </c>
      <c r="B51" s="21">
        <v>268300</v>
      </c>
      <c r="C51" s="20">
        <v>268300</v>
      </c>
      <c r="D51" s="70">
        <f t="shared" si="2"/>
        <v>100</v>
      </c>
    </row>
    <row r="52" spans="1:4" ht="30.2" customHeight="1" x14ac:dyDescent="0.25">
      <c r="A52" s="10" t="s">
        <v>45</v>
      </c>
      <c r="B52" s="21">
        <v>7265102.5599999996</v>
      </c>
      <c r="C52" s="20">
        <v>7259023.1200000001</v>
      </c>
      <c r="D52" s="70">
        <f t="shared" si="2"/>
        <v>99.916319970023935</v>
      </c>
    </row>
    <row r="53" spans="1:4" ht="19.5" customHeight="1" x14ac:dyDescent="0.25">
      <c r="A53" s="10" t="s">
        <v>46</v>
      </c>
      <c r="B53" s="21">
        <v>710400</v>
      </c>
      <c r="C53" s="20">
        <v>710400</v>
      </c>
      <c r="D53" s="70">
        <f t="shared" si="2"/>
        <v>100</v>
      </c>
    </row>
    <row r="54" spans="1:4" x14ac:dyDescent="0.25">
      <c r="A54" s="10" t="s">
        <v>47</v>
      </c>
      <c r="B54" s="21">
        <v>50000</v>
      </c>
      <c r="C54" s="20">
        <v>0</v>
      </c>
      <c r="D54" s="70">
        <f t="shared" si="2"/>
        <v>0</v>
      </c>
    </row>
    <row r="55" spans="1:4" x14ac:dyDescent="0.25">
      <c r="A55" s="10" t="s">
        <v>48</v>
      </c>
      <c r="B55" s="21">
        <v>108900821.95999999</v>
      </c>
      <c r="C55" s="20">
        <v>101775501.7</v>
      </c>
      <c r="D55" s="70">
        <f t="shared" si="2"/>
        <v>93.4570555742755</v>
      </c>
    </row>
    <row r="56" spans="1:4" ht="31.5" x14ac:dyDescent="0.25">
      <c r="A56" s="9" t="s">
        <v>49</v>
      </c>
      <c r="B56" s="28">
        <f>B57+B58+B59</f>
        <v>23242923</v>
      </c>
      <c r="C56" s="28">
        <f>C57+C58+C59</f>
        <v>22575987.780000001</v>
      </c>
      <c r="D56" s="69">
        <f t="shared" si="2"/>
        <v>97.130588007368956</v>
      </c>
    </row>
    <row r="57" spans="1:4" x14ac:dyDescent="0.25">
      <c r="A57" s="10" t="s">
        <v>50</v>
      </c>
      <c r="B57" s="21">
        <v>3926500</v>
      </c>
      <c r="C57" s="20">
        <v>3926500</v>
      </c>
      <c r="D57" s="70">
        <f t="shared" si="2"/>
        <v>100</v>
      </c>
    </row>
    <row r="58" spans="1:4" ht="18.75" customHeight="1" x14ac:dyDescent="0.25">
      <c r="A58" s="10" t="s">
        <v>91</v>
      </c>
      <c r="B58" s="21">
        <v>19307423</v>
      </c>
      <c r="C58" s="20">
        <v>18640487.780000001</v>
      </c>
      <c r="D58" s="70">
        <f t="shared" si="2"/>
        <v>96.545705659424357</v>
      </c>
    </row>
    <row r="59" spans="1:4" ht="32.25" customHeight="1" x14ac:dyDescent="0.25">
      <c r="A59" s="10" t="s">
        <v>51</v>
      </c>
      <c r="B59" s="21">
        <v>9000</v>
      </c>
      <c r="C59" s="20">
        <v>9000</v>
      </c>
      <c r="D59" s="70">
        <f t="shared" si="2"/>
        <v>100</v>
      </c>
    </row>
    <row r="60" spans="1:4" x14ac:dyDescent="0.25">
      <c r="A60" s="9" t="s">
        <v>52</v>
      </c>
      <c r="B60" s="28">
        <f>B61+B62+B63+B64</f>
        <v>274380746.69999999</v>
      </c>
      <c r="C60" s="28">
        <f>C61+C62+C63+C64</f>
        <v>256538332.89000002</v>
      </c>
      <c r="D60" s="69">
        <f t="shared" si="2"/>
        <v>93.497206336598992</v>
      </c>
    </row>
    <row r="61" spans="1:4" x14ac:dyDescent="0.25">
      <c r="A61" s="10" t="s">
        <v>53</v>
      </c>
      <c r="B61" s="21">
        <v>1207700</v>
      </c>
      <c r="C61" s="21">
        <v>357315</v>
      </c>
      <c r="D61" s="70">
        <f t="shared" si="2"/>
        <v>29.58640390825536</v>
      </c>
    </row>
    <row r="62" spans="1:4" x14ac:dyDescent="0.25">
      <c r="A62" s="10" t="s">
        <v>54</v>
      </c>
      <c r="B62" s="21">
        <v>33004300</v>
      </c>
      <c r="C62" s="21">
        <v>33000000</v>
      </c>
      <c r="D62" s="70">
        <f t="shared" si="2"/>
        <v>99.986971394636456</v>
      </c>
    </row>
    <row r="63" spans="1:4" x14ac:dyDescent="0.25">
      <c r="A63" s="10" t="s">
        <v>55</v>
      </c>
      <c r="B63" s="22">
        <v>238409746.69999999</v>
      </c>
      <c r="C63" s="20">
        <v>221608571.08000001</v>
      </c>
      <c r="D63" s="70">
        <f t="shared" si="2"/>
        <v>92.952815120792224</v>
      </c>
    </row>
    <row r="64" spans="1:4" ht="20.25" customHeight="1" x14ac:dyDescent="0.25">
      <c r="A64" s="10" t="s">
        <v>56</v>
      </c>
      <c r="B64" s="21">
        <v>1759000</v>
      </c>
      <c r="C64" s="22">
        <v>1572446.81</v>
      </c>
      <c r="D64" s="70">
        <f t="shared" si="2"/>
        <v>89.394361000568509</v>
      </c>
    </row>
    <row r="65" spans="1:10" x14ac:dyDescent="0.25">
      <c r="A65" s="9" t="s">
        <v>57</v>
      </c>
      <c r="B65" s="28">
        <f>B66+B67+B69+B68</f>
        <v>517750222.11000001</v>
      </c>
      <c r="C65" s="28">
        <f>C66+C67+C69+C68</f>
        <v>418440180.24000001</v>
      </c>
      <c r="D65" s="69">
        <f t="shared" si="2"/>
        <v>80.818928195669443</v>
      </c>
    </row>
    <row r="66" spans="1:10" x14ac:dyDescent="0.25">
      <c r="A66" s="10" t="s">
        <v>58</v>
      </c>
      <c r="B66" s="21">
        <v>14939522.439999999</v>
      </c>
      <c r="C66" s="22">
        <v>14678369.76</v>
      </c>
      <c r="D66" s="70">
        <f t="shared" si="2"/>
        <v>98.251934216446074</v>
      </c>
    </row>
    <row r="67" spans="1:10" x14ac:dyDescent="0.25">
      <c r="A67" s="10" t="s">
        <v>59</v>
      </c>
      <c r="B67" s="21">
        <v>135887027.16</v>
      </c>
      <c r="C67" s="20">
        <v>127011498.89</v>
      </c>
      <c r="D67" s="70">
        <f t="shared" si="2"/>
        <v>93.468450627336551</v>
      </c>
    </row>
    <row r="68" spans="1:10" x14ac:dyDescent="0.25">
      <c r="A68" s="10" t="s">
        <v>60</v>
      </c>
      <c r="B68" s="21">
        <v>354536381.50999999</v>
      </c>
      <c r="C68" s="22">
        <v>265625243.44</v>
      </c>
      <c r="D68" s="70">
        <f t="shared" si="2"/>
        <v>74.921857753689466</v>
      </c>
    </row>
    <row r="69" spans="1:10" ht="17.45" customHeight="1" x14ac:dyDescent="0.25">
      <c r="A69" s="10" t="s">
        <v>61</v>
      </c>
      <c r="B69" s="21">
        <v>12387291</v>
      </c>
      <c r="C69" s="22">
        <v>11125068.15</v>
      </c>
      <c r="D69" s="70">
        <f t="shared" si="2"/>
        <v>89.810339887873795</v>
      </c>
    </row>
    <row r="70" spans="1:10" x14ac:dyDescent="0.25">
      <c r="A70" s="9" t="s">
        <v>62</v>
      </c>
      <c r="B70" s="28">
        <f>B71+B72</f>
        <v>12354172.970000001</v>
      </c>
      <c r="C70" s="28">
        <f>C71+C72</f>
        <v>12182757.58</v>
      </c>
      <c r="D70" s="69">
        <f t="shared" si="2"/>
        <v>98.612489962571729</v>
      </c>
    </row>
    <row r="71" spans="1:10" ht="30.2" customHeight="1" x14ac:dyDescent="0.25">
      <c r="A71" s="10" t="s">
        <v>63</v>
      </c>
      <c r="B71" s="21">
        <v>12354172.970000001</v>
      </c>
      <c r="C71" s="20">
        <v>12182757.58</v>
      </c>
      <c r="D71" s="70">
        <f t="shared" si="2"/>
        <v>98.612489962571729</v>
      </c>
    </row>
    <row r="72" spans="1:10" ht="19.5" hidden="1" customHeight="1" x14ac:dyDescent="0.25">
      <c r="A72" s="10" t="s">
        <v>64</v>
      </c>
      <c r="B72" s="21"/>
      <c r="C72" s="20"/>
      <c r="D72" s="70" t="e">
        <f t="shared" si="2"/>
        <v>#DIV/0!</v>
      </c>
    </row>
    <row r="73" spans="1:10" x14ac:dyDescent="0.25">
      <c r="A73" s="9" t="s">
        <v>65</v>
      </c>
      <c r="B73" s="28">
        <f>B74+B75+B76+B77+B78</f>
        <v>1951658354.8699999</v>
      </c>
      <c r="C73" s="28">
        <f>C74+C75+C76+C77+C78</f>
        <v>1913959456.3699999</v>
      </c>
      <c r="D73" s="69">
        <f t="shared" si="2"/>
        <v>98.068365889658438</v>
      </c>
      <c r="F73" s="8"/>
      <c r="H73" s="7"/>
      <c r="J73" s="7"/>
    </row>
    <row r="74" spans="1:10" x14ac:dyDescent="0.25">
      <c r="A74" s="10" t="s">
        <v>66</v>
      </c>
      <c r="B74" s="21">
        <v>885182329.01999998</v>
      </c>
      <c r="C74" s="20">
        <v>870218049.29999995</v>
      </c>
      <c r="D74" s="70">
        <f t="shared" si="2"/>
        <v>98.309469221265715</v>
      </c>
    </row>
    <row r="75" spans="1:10" x14ac:dyDescent="0.25">
      <c r="A75" s="10" t="s">
        <v>67</v>
      </c>
      <c r="B75" s="21">
        <v>886425933.28999996</v>
      </c>
      <c r="C75" s="20">
        <v>864917486.29999995</v>
      </c>
      <c r="D75" s="71">
        <f t="shared" si="2"/>
        <v>97.573576518664041</v>
      </c>
    </row>
    <row r="76" spans="1:10" ht="15" customHeight="1" x14ac:dyDescent="0.25">
      <c r="A76" s="10" t="s">
        <v>68</v>
      </c>
      <c r="B76" s="21">
        <v>150009822.41999999</v>
      </c>
      <c r="C76" s="20">
        <v>148783750.47</v>
      </c>
      <c r="D76" s="71">
        <f t="shared" si="2"/>
        <v>99.182672220911499</v>
      </c>
    </row>
    <row r="77" spans="1:10" x14ac:dyDescent="0.25">
      <c r="A77" s="10" t="s">
        <v>69</v>
      </c>
      <c r="B77" s="21">
        <v>15939154.300000001</v>
      </c>
      <c r="C77" s="20">
        <v>15939154.300000001</v>
      </c>
      <c r="D77" s="71">
        <f t="shared" si="2"/>
        <v>100</v>
      </c>
    </row>
    <row r="78" spans="1:10" x14ac:dyDescent="0.25">
      <c r="A78" s="10" t="s">
        <v>70</v>
      </c>
      <c r="B78" s="21">
        <v>14101115.84</v>
      </c>
      <c r="C78" s="20">
        <v>14101016</v>
      </c>
      <c r="D78" s="71">
        <f t="shared" si="2"/>
        <v>99.999291970925327</v>
      </c>
    </row>
    <row r="79" spans="1:10" x14ac:dyDescent="0.25">
      <c r="A79" s="9" t="s">
        <v>71</v>
      </c>
      <c r="B79" s="28">
        <f>B80</f>
        <v>135483148.90000001</v>
      </c>
      <c r="C79" s="28">
        <f>C80</f>
        <v>135482911.46000001</v>
      </c>
      <c r="D79" s="72">
        <f t="shared" si="2"/>
        <v>99.999824745732653</v>
      </c>
      <c r="F79" s="8"/>
    </row>
    <row r="80" spans="1:10" x14ac:dyDescent="0.25">
      <c r="A80" s="10" t="s">
        <v>72</v>
      </c>
      <c r="B80" s="21">
        <v>135483148.90000001</v>
      </c>
      <c r="C80" s="20">
        <v>135482911.46000001</v>
      </c>
      <c r="D80" s="71">
        <f t="shared" si="2"/>
        <v>99.999824745732653</v>
      </c>
    </row>
    <row r="81" spans="1:8" x14ac:dyDescent="0.25">
      <c r="A81" s="9" t="s">
        <v>73</v>
      </c>
      <c r="B81" s="28">
        <f>B82+B83+B84+B85</f>
        <v>97894500.269999996</v>
      </c>
      <c r="C81" s="28">
        <f>C82+C83+C84+C85</f>
        <v>96566818.129999995</v>
      </c>
      <c r="D81" s="72">
        <f t="shared" si="2"/>
        <v>98.643762278434281</v>
      </c>
    </row>
    <row r="82" spans="1:8" x14ac:dyDescent="0.25">
      <c r="A82" s="10" t="s">
        <v>74</v>
      </c>
      <c r="B82" s="21">
        <v>842100</v>
      </c>
      <c r="C82" s="20">
        <v>841092</v>
      </c>
      <c r="D82" s="71">
        <f t="shared" si="2"/>
        <v>99.880299251870326</v>
      </c>
    </row>
    <row r="83" spans="1:8" x14ac:dyDescent="0.25">
      <c r="A83" s="10" t="s">
        <v>75</v>
      </c>
      <c r="B83" s="21">
        <v>521054</v>
      </c>
      <c r="C83" s="20">
        <v>485212</v>
      </c>
      <c r="D83" s="71">
        <f t="shared" si="2"/>
        <v>93.121250388635346</v>
      </c>
    </row>
    <row r="84" spans="1:8" x14ac:dyDescent="0.25">
      <c r="A84" s="10" t="s">
        <v>76</v>
      </c>
      <c r="B84" s="21">
        <v>95135823.269999996</v>
      </c>
      <c r="C84" s="20">
        <v>94118048.25</v>
      </c>
      <c r="D84" s="71">
        <f t="shared" si="2"/>
        <v>98.930187404684034</v>
      </c>
    </row>
    <row r="85" spans="1:8" ht="18.75" customHeight="1" x14ac:dyDescent="0.25">
      <c r="A85" s="10" t="s">
        <v>77</v>
      </c>
      <c r="B85" s="21">
        <v>1395523</v>
      </c>
      <c r="C85" s="20">
        <v>1122465.8799999999</v>
      </c>
      <c r="D85" s="71">
        <f t="shared" si="2"/>
        <v>80.433348644200052</v>
      </c>
    </row>
    <row r="86" spans="1:8" x14ac:dyDescent="0.25">
      <c r="A86" s="9" t="s">
        <v>78</v>
      </c>
      <c r="B86" s="28">
        <f>B87+B88+B89</f>
        <v>73975508</v>
      </c>
      <c r="C86" s="28">
        <f>C87+C88+C89</f>
        <v>73951132.099999994</v>
      </c>
      <c r="D86" s="72">
        <f t="shared" si="2"/>
        <v>99.967048688601096</v>
      </c>
    </row>
    <row r="87" spans="1:8" x14ac:dyDescent="0.25">
      <c r="A87" s="10" t="s">
        <v>79</v>
      </c>
      <c r="B87" s="21">
        <v>71415508</v>
      </c>
      <c r="C87" s="20">
        <v>71391442</v>
      </c>
      <c r="D87" s="71">
        <f t="shared" si="2"/>
        <v>99.966301436937201</v>
      </c>
    </row>
    <row r="88" spans="1:8" x14ac:dyDescent="0.25">
      <c r="A88" s="10" t="s">
        <v>80</v>
      </c>
      <c r="B88" s="21">
        <v>2560000</v>
      </c>
      <c r="C88" s="20">
        <v>2559690.1</v>
      </c>
      <c r="D88" s="71">
        <f t="shared" si="2"/>
        <v>99.987894531249992</v>
      </c>
    </row>
    <row r="89" spans="1:8" hidden="1" x14ac:dyDescent="0.25">
      <c r="A89" s="10" t="s">
        <v>81</v>
      </c>
      <c r="B89" s="21"/>
      <c r="C89" s="20"/>
      <c r="D89" s="71" t="e">
        <f t="shared" si="2"/>
        <v>#DIV/0!</v>
      </c>
    </row>
    <row r="90" spans="1:8" hidden="1" x14ac:dyDescent="0.25">
      <c r="A90" s="9" t="s">
        <v>82</v>
      </c>
      <c r="B90" s="28">
        <f>B91</f>
        <v>0</v>
      </c>
      <c r="C90" s="23">
        <f>C91</f>
        <v>0</v>
      </c>
      <c r="D90" s="71" t="e">
        <f t="shared" si="2"/>
        <v>#DIV/0!</v>
      </c>
    </row>
    <row r="91" spans="1:8" hidden="1" x14ac:dyDescent="0.25">
      <c r="A91" s="10" t="s">
        <v>83</v>
      </c>
      <c r="B91" s="21"/>
      <c r="C91" s="20"/>
      <c r="D91" s="71" t="e">
        <f t="shared" si="2"/>
        <v>#DIV/0!</v>
      </c>
    </row>
    <row r="92" spans="1:8" ht="16.5" thickBot="1" x14ac:dyDescent="0.3">
      <c r="A92" s="16" t="s">
        <v>84</v>
      </c>
      <c r="B92" s="37">
        <v>0</v>
      </c>
      <c r="C92" s="32">
        <v>0</v>
      </c>
      <c r="D92" s="73">
        <v>0</v>
      </c>
    </row>
    <row r="93" spans="1:8" ht="16.5" hidden="1" thickBot="1" x14ac:dyDescent="0.3">
      <c r="A93" s="14" t="s">
        <v>89</v>
      </c>
      <c r="B93" s="38"/>
      <c r="C93" s="31"/>
      <c r="D93" s="74" t="e">
        <f t="shared" si="2"/>
        <v>#DIV/0!</v>
      </c>
    </row>
    <row r="94" spans="1:8" ht="30.75" customHeight="1" thickBot="1" x14ac:dyDescent="0.3">
      <c r="A94" s="11" t="s">
        <v>85</v>
      </c>
      <c r="B94" s="24">
        <f>B48+B56+B60+B65+B70+B73+B79+B81+B86+B90+B92+B93</f>
        <v>3265748992.0299997</v>
      </c>
      <c r="C94" s="24">
        <f>C48+C56+C60+C65+C70+C73+C79+C81+C86+C90+C92+C93</f>
        <v>3100094347.0799999</v>
      </c>
      <c r="D94" s="75">
        <f t="shared" si="2"/>
        <v>94.92751447357783</v>
      </c>
      <c r="F94" s="8"/>
      <c r="H94" s="8"/>
    </row>
    <row r="95" spans="1:8" ht="7.5" hidden="1" customHeight="1" x14ac:dyDescent="0.25">
      <c r="A95" s="17"/>
      <c r="B95" s="36"/>
      <c r="C95" s="25"/>
      <c r="D95" s="74" t="e">
        <f t="shared" si="2"/>
        <v>#DIV/0!</v>
      </c>
    </row>
    <row r="96" spans="1:8" ht="21.2" customHeight="1" thickBot="1" x14ac:dyDescent="0.3">
      <c r="A96" s="11" t="s">
        <v>86</v>
      </c>
      <c r="B96" s="24">
        <f>B46-B94</f>
        <v>-182030619.69999933</v>
      </c>
      <c r="C96" s="26">
        <f>C46-C94</f>
        <v>-33562213.18999958</v>
      </c>
      <c r="D96" s="75">
        <f t="shared" si="2"/>
        <v>18.437674521634179</v>
      </c>
      <c r="F96" s="8"/>
      <c r="H96" s="8"/>
    </row>
    <row r="97" spans="1:6" x14ac:dyDescent="0.25">
      <c r="A97" s="13" t="s">
        <v>92</v>
      </c>
      <c r="B97" s="39"/>
      <c r="C97" s="27"/>
      <c r="D97" s="76"/>
    </row>
    <row r="98" spans="1:6" x14ac:dyDescent="0.25">
      <c r="A98" s="10" t="s">
        <v>87</v>
      </c>
      <c r="B98" s="21">
        <v>0</v>
      </c>
      <c r="C98" s="21">
        <v>0</v>
      </c>
      <c r="D98" s="77">
        <v>0</v>
      </c>
    </row>
    <row r="99" spans="1:6" ht="30.75" customHeight="1" thickBot="1" x14ac:dyDescent="0.3">
      <c r="A99" s="78" t="s">
        <v>88</v>
      </c>
      <c r="B99" s="79">
        <v>182030619.69999999</v>
      </c>
      <c r="C99" s="79">
        <v>33562213.189999998</v>
      </c>
      <c r="D99" s="80">
        <f t="shared" si="2"/>
        <v>18.437674521634339</v>
      </c>
      <c r="F99" s="8"/>
    </row>
    <row r="100" spans="1:6" ht="18" customHeight="1" x14ac:dyDescent="0.25">
      <c r="A100" s="1"/>
      <c r="B100" s="55"/>
      <c r="C100" s="57"/>
      <c r="D100" s="56" t="s">
        <v>97</v>
      </c>
    </row>
    <row r="101" spans="1:6" x14ac:dyDescent="0.25">
      <c r="A101" s="2"/>
      <c r="B101" s="58"/>
      <c r="C101" s="58"/>
      <c r="D101" s="56"/>
    </row>
  </sheetData>
  <mergeCells count="4">
    <mergeCell ref="B47:D47"/>
    <mergeCell ref="A1:D1"/>
    <mergeCell ref="B3:D3"/>
    <mergeCell ref="A3:A4"/>
  </mergeCells>
  <pageMargins left="1.1811023622047245" right="0.19685039370078741" top="0.23622047244094491" bottom="0.11811023622047245" header="0.31496062992125984" footer="0.23622047244094491"/>
  <pageSetup paperSize="9" scale="75" orientation="portrait" r:id="rId1"/>
  <rowBreaks count="1" manualBreakCount="1">
    <brk id="4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2023-03-06T12:07:10Z</dcterms:modified>
</cp:coreProperties>
</file>