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7040" windowHeight="7830"/>
  </bookViews>
  <sheets>
    <sheet name="ДорожнаяКарта24-26" sheetId="1" r:id="rId1"/>
  </sheets>
  <definedNames>
    <definedName name="sub_1003" localSheetId="0">'ДорожнаяКарта24-26'!#REF!</definedName>
    <definedName name="_xlnm.Print_Area" localSheetId="0">'ДорожнаяКарта24-26'!$A$1:$L$35</definedName>
  </definedNames>
  <calcPr calcId="162913"/>
</workbook>
</file>

<file path=xl/calcChain.xml><?xml version="1.0" encoding="utf-8"?>
<calcChain xmlns="http://schemas.openxmlformats.org/spreadsheetml/2006/main">
  <c r="K30" i="1" l="1"/>
  <c r="I30" i="1"/>
  <c r="G30" i="1"/>
  <c r="G22" i="1" l="1"/>
  <c r="I22" i="1"/>
  <c r="K22" i="1"/>
  <c r="E23" i="1"/>
  <c r="E24" i="1"/>
  <c r="E25" i="1"/>
  <c r="E26" i="1"/>
  <c r="G15" i="1"/>
  <c r="I15" i="1"/>
  <c r="E19" i="1"/>
  <c r="E18" i="1"/>
  <c r="E20" i="1"/>
  <c r="E17" i="1"/>
  <c r="G13" i="1" l="1"/>
  <c r="G12" i="1" s="1"/>
  <c r="E22" i="1"/>
  <c r="I13" i="1"/>
  <c r="I12" i="1" s="1"/>
  <c r="E15" i="1"/>
  <c r="E31" i="1"/>
  <c r="E30" i="1" s="1"/>
  <c r="E13" i="1" l="1"/>
  <c r="E12" i="1" s="1"/>
  <c r="K15" i="1"/>
  <c r="K13" i="1" s="1"/>
  <c r="K12" i="1" s="1"/>
</calcChain>
</file>

<file path=xl/sharedStrings.xml><?xml version="1.0" encoding="utf-8"?>
<sst xmlns="http://schemas.openxmlformats.org/spreadsheetml/2006/main" count="134" uniqueCount="75">
  <si>
    <t>№</t>
  </si>
  <si>
    <t xml:space="preserve"> п/п</t>
  </si>
  <si>
    <t xml:space="preserve">Наименование мероприятия </t>
  </si>
  <si>
    <t>Ответственный исполнитель</t>
  </si>
  <si>
    <t>Сроки выполнения мероприятия</t>
  </si>
  <si>
    <t>Ожидаемый результат, тыс. рублей</t>
  </si>
  <si>
    <t>Обоснование мероприятия (расчет)</t>
  </si>
  <si>
    <t xml:space="preserve">Утвержденные Решением Собрания депутатов параметры бюджета,  всего </t>
  </si>
  <si>
    <t>Увеличение собственных доходов (экономия расходов) от реализации мероприятий</t>
  </si>
  <si>
    <t>Повышение доходного потенциала муниципального образования, всего</t>
  </si>
  <si>
    <t>х</t>
  </si>
  <si>
    <t>Создание дополнительных рабочих мест</t>
  </si>
  <si>
    <t> х</t>
  </si>
  <si>
    <t>Приложение к постановлению</t>
  </si>
  <si>
    <t>1.1</t>
  </si>
  <si>
    <t>1.2</t>
  </si>
  <si>
    <t>3</t>
  </si>
  <si>
    <t>2.1</t>
  </si>
  <si>
    <t>2.2</t>
  </si>
  <si>
    <t>Недопущение увеличения численности работников муниципальных служащих</t>
  </si>
  <si>
    <t>Рост собственных доходов</t>
  </si>
  <si>
    <t>ежегодно</t>
  </si>
  <si>
    <t>постоянно</t>
  </si>
  <si>
    <t>финансовый отдел</t>
  </si>
  <si>
    <t>2.3</t>
  </si>
  <si>
    <t>5.1</t>
  </si>
  <si>
    <t>Осуществление мероприятий, направленных на погашение задолженности по уплате налога на имущество физических лиц, земельного налога с физических лиц, транспортного налога с физических лиц</t>
  </si>
  <si>
    <t>2. Осуществление мероприятий по повышению  поступлений налоговых и неналоговых доходов и  погашению задолженности в местный бюджет</t>
  </si>
  <si>
    <t>1. Создание дополнительных рабочих мест</t>
  </si>
  <si>
    <t xml:space="preserve"> 3. Оптимизация бюджетных расходов</t>
  </si>
  <si>
    <t xml:space="preserve">Оптимизация бюджетных расходов </t>
  </si>
  <si>
    <t>4.1</t>
  </si>
  <si>
    <t>5.2</t>
  </si>
  <si>
    <t>5. Оптимизация расходов на муниципальное управление</t>
  </si>
  <si>
    <t xml:space="preserve">Повышение эффективности муниципальных закупок (обоснованность закупок, начальных (максимальных) цен контрактов, проведение экспертизы качества поставляемого товара, результатов выполненной работы. </t>
  </si>
  <si>
    <t>4. Повышение эффективности муниципальных закупок</t>
  </si>
  <si>
    <t>Повышение эффективности муниципальных закупок</t>
  </si>
  <si>
    <t>1.4</t>
  </si>
  <si>
    <t>1.5</t>
  </si>
  <si>
    <t xml:space="preserve"> </t>
  </si>
  <si>
    <t>Мониторинг соблюдения нормативов формирования расходов на содержание органов местного самоуправления Мариинско-Посадского муниципального округа, установленных  Кабинетом Министров Чувашской Республики</t>
  </si>
  <si>
    <t>Соблюдение нормативов формирования расходов на содержание органов местного самоуправления Мариинско-Посадского муниципального округа</t>
  </si>
  <si>
    <t>главные распорядители и получатели бюджетных средств , муниципальные бюджетные и автономные учреждения Мариинско-Посадского муниципального округа, сектор по размещению заказов для муниципальных нужд администрации муницпального округа</t>
  </si>
  <si>
    <t>2.4</t>
  </si>
  <si>
    <t>администрации Мариинско-Посадского муниципального округа  Чувашской Республики</t>
  </si>
  <si>
    <t>Сектор  экономики, промышленности и инвестиционной деятельности</t>
  </si>
  <si>
    <t>Отдел сельского хозяйства и экологии</t>
  </si>
  <si>
    <t xml:space="preserve">МИФНС №5 по Чувашской Республике, администрации муниципального округа, комиссия по повышению устойчивости социально-экономического развития Мариинско-Посадского муниципального округа </t>
  </si>
  <si>
    <t xml:space="preserve">Отдел земельных и имущественных отношений </t>
  </si>
  <si>
    <t xml:space="preserve">орган местного самоуправления </t>
  </si>
  <si>
    <t>Создание и развитие аквофермы по выращиванию сома КФК "Аквокультура Марпосад"</t>
  </si>
  <si>
    <t>2023 - 2028 г.г.</t>
  </si>
  <si>
    <t xml:space="preserve">АО "Марпосадкабель" планируется создать  30 рабочих мест, расширение производства кабельной продукции </t>
  </si>
  <si>
    <t>2024 - 2030 г.г.</t>
  </si>
  <si>
    <t>ООО "Хмель отчизны" (стоительство производственного помещения для размещения хмелеуборочного комбайна, строительство склада по переработке хмеля</t>
  </si>
  <si>
    <t>ИП Егоров Э.Н. создание пункта общественного питания</t>
  </si>
  <si>
    <r>
      <t xml:space="preserve">от  </t>
    </r>
    <r>
      <rPr>
        <u/>
        <sz val="10"/>
        <color theme="1"/>
        <rFont val="Cambria"/>
        <family val="1"/>
        <charset val="204"/>
        <scheme val="major"/>
      </rPr>
      <t xml:space="preserve"> __.02.2025 </t>
    </r>
    <r>
      <rPr>
        <sz val="10"/>
        <color theme="1"/>
        <rFont val="Cambria"/>
        <family val="1"/>
        <charset val="204"/>
        <scheme val="major"/>
      </rPr>
      <t xml:space="preserve"> № ____</t>
    </r>
  </si>
  <si>
    <r>
      <rPr>
        <b/>
        <sz val="12"/>
        <color theme="1"/>
        <rFont val="Times New Roman"/>
        <family val="1"/>
        <charset val="204"/>
      </rPr>
      <t>План мероприятий ("Дорожная карта») по росту доходного потенциала и оптимизации  расходов бюджета Мариинско-Посадского муниципального округа Чувашской Республики на 2026-2028 гг.</t>
    </r>
    <r>
      <rPr>
        <sz val="12"/>
        <color theme="1"/>
        <rFont val="Times New Roman"/>
        <family val="1"/>
        <charset val="204"/>
      </rPr>
      <t xml:space="preserve"> </t>
    </r>
  </si>
  <si>
    <t>2025 - 2030 г.г.</t>
  </si>
  <si>
    <t>2026-2028</t>
  </si>
  <si>
    <t xml:space="preserve">Ожидается дополнительное поступление НДФЛ в бюджет округа:  с июня 2026 года 264,3 тыс.руб. (6 чел.х ср. з/п 45 тыс.руб. х 7 мес.х 0,13 х 0,88), в  2027 и 2028 также планируется дополнительно по 6 рабочих мест </t>
  </si>
  <si>
    <t xml:space="preserve">Ожидаемое поступление НДФЛ в бюджет округа 411,8 тыс.рублей. Создается  рабочих мест с средней з/п 56,7 тыс.рублей, (10 чел.х56,7 тыс. рубл.х12 мес.х 0,13х0,88)  </t>
  </si>
  <si>
    <t>В 2026 году  будет создана 1 рабочее место  и ожидается дополнительное  поступление НДФЛ  в сумме  (1х27,1х12х0,13х0,88) - 37,2 тыс. рублей.</t>
  </si>
  <si>
    <t>Создается 3 новых рабочих места, налогооблагаемая база 460,8 тыс.руб., ожидается дополнительное поступление НДФЛ в 2026 году 85,5 тыс.руб. (3х41,5х 6 х0,13х0,88), в 2027 -2028 (3х50,5х12х0,13х0,88) 208,0 тыс. рублей.</t>
  </si>
  <si>
    <t>2026-2028 г.г.</t>
  </si>
  <si>
    <t>Ожидаемая сумма поступлений задолженности по налогу  на имущество физических лиц: 2026 год - 153 тыс.руб., 2027 год - 175 тыс.руб., 2028 год -175 тыс. руб;  по земельному налогу: 2026 год- 580 тыс.руб., 2027 год -  620 тыс.руб.,  2028 год- 620 тыс.руб. и транспортного налога с физических лиц: 2026 год - 70 тыс.руб., 2027 год-90 тыс.руб.  и 2028 год - 120 тыс. руб. (10% от общей сумммы поступившего транспортного налога)</t>
  </si>
  <si>
    <t xml:space="preserve">Мероприятия по легализации трудовых отношений в 2026 - 12 чел. , 2027 - 12 чел, 2028 - 12 чел. </t>
  </si>
  <si>
    <t>Ожидается регистрация незанятых работников и  дополнительное поступление  НДФЛ. В 2026 году   в бюджет округа поступит -111,6 тыс.рублей. (12 чел. х  27,1 т.р.ср.з/п колич. месяц 3 (в среднем) х 0,13х 0,88), в 2027 году  - 120,0 тыс. руб. и 2028 году - 125,5 тыс. руб.</t>
  </si>
  <si>
    <t>2026-2027 г.г.</t>
  </si>
  <si>
    <t>Поступление доходов от продажи имущества находящегося в муниципальной собственности</t>
  </si>
  <si>
    <t xml:space="preserve">Ожидается поступление доходов от реализации  земельных участков в 2026 году в сумме 3900,0 тыс.руб., в 2027 году - 3900,0 тыс.руб., в 2028 году -3900,0 тыс.руб. </t>
  </si>
  <si>
    <t>Поступление доходов от использования имущества, находящегося в муниципальной собственности (аренда)</t>
  </si>
  <si>
    <t xml:space="preserve">Ожидается от  аренды имущества и земельных участков  в 2026 году в сумме 8270,0 тыс.руб., в 2027 году -8270,0 тыс.руб., в 2028 году - 8270,0 тыс.руб. </t>
  </si>
  <si>
    <t>Соблюдение требований статьи 6 решения Собрания депутатов Мариинско-Посадского муницпального округа  "О бюджете Мариинско-Посадского муниципального округа на 2026 год и на плановый период 2027 и 2028 годов" в части недопущения увеличения численности муниципальных служащих</t>
  </si>
  <si>
    <t xml:space="preserve">Предположительно бюджетная эффективность  от осуществления конкурсных процедур закупок товаров, работ, услуг для обеспечения муниципальных нужд ежегодно составляет не ниже 8% от общего объема проведенных закупок. Экономия бюджетных средств в результате проведения торгов ожидается в 2026 году в сумме 27 201,3 тыс. руб., в 2027 - 30 921,4 тыс. руб., в 2028 - 32 967,5 тыс. руб.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</si>
</sst>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mbria"/>
      <family val="1"/>
      <charset val="204"/>
      <scheme val="major"/>
    </font>
    <font>
      <u/>
      <sz val="10"/>
      <color theme="1"/>
      <name val="Cambria"/>
      <family val="1"/>
      <charset val="204"/>
      <scheme val="major"/>
    </font>
    <font>
      <b/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Fill="1"/>
    <xf numFmtId="0" fontId="0" fillId="2" borderId="0" xfId="0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49" fontId="5" fillId="0" borderId="6" xfId="0" applyNumberFormat="1" applyFont="1" applyFill="1" applyBorder="1" applyAlignment="1">
      <alignment horizontal="center" vertical="center" wrapText="1" readingOrder="1"/>
    </xf>
    <xf numFmtId="0" fontId="5" fillId="0" borderId="6" xfId="0" applyFont="1" applyFill="1" applyBorder="1" applyAlignment="1">
      <alignment horizontal="center" vertical="center" wrapText="1" readingOrder="1"/>
    </xf>
    <xf numFmtId="0" fontId="7" fillId="0" borderId="1" xfId="0" applyFont="1" applyFill="1" applyBorder="1" applyAlignment="1">
      <alignment horizontal="center" vertical="center" wrapText="1" readingOrder="1"/>
    </xf>
    <xf numFmtId="0" fontId="7" fillId="0" borderId="2" xfId="0" applyFont="1" applyFill="1" applyBorder="1" applyAlignment="1">
      <alignment horizontal="center" vertical="center" wrapText="1" readingOrder="1"/>
    </xf>
    <xf numFmtId="0" fontId="7" fillId="0" borderId="3" xfId="0" applyFont="1" applyFill="1" applyBorder="1" applyAlignment="1">
      <alignment horizontal="center" vertical="center" wrapText="1" readingOrder="1"/>
    </xf>
    <xf numFmtId="49" fontId="9" fillId="0" borderId="6" xfId="0" applyNumberFormat="1" applyFont="1" applyBorder="1" applyAlignment="1">
      <alignment horizontal="center" vertical="center" wrapText="1" readingOrder="1"/>
    </xf>
    <xf numFmtId="0" fontId="10" fillId="2" borderId="6" xfId="0" applyFont="1" applyFill="1" applyBorder="1" applyAlignment="1">
      <alignment horizontal="center" vertical="center" wrapText="1" readingOrder="1"/>
    </xf>
    <xf numFmtId="0" fontId="9" fillId="0" borderId="6" xfId="0" applyFont="1" applyBorder="1" applyAlignment="1">
      <alignment horizontal="center" vertical="center" wrapText="1" readingOrder="1"/>
    </xf>
    <xf numFmtId="165" fontId="10" fillId="2" borderId="6" xfId="0" applyNumberFormat="1" applyFont="1" applyFill="1" applyBorder="1" applyAlignment="1">
      <alignment horizontal="center" vertical="center" wrapText="1" readingOrder="1"/>
    </xf>
    <xf numFmtId="49" fontId="11" fillId="0" borderId="6" xfId="0" applyNumberFormat="1" applyFont="1" applyFill="1" applyBorder="1" applyAlignment="1">
      <alignment horizontal="center" vertical="center" wrapText="1" readingOrder="1"/>
    </xf>
    <xf numFmtId="0" fontId="10" fillId="0" borderId="6" xfId="0" applyFont="1" applyFill="1" applyBorder="1" applyAlignment="1">
      <alignment horizontal="center" vertical="center" wrapText="1" readingOrder="1"/>
    </xf>
    <xf numFmtId="0" fontId="12" fillId="0" borderId="6" xfId="0" applyFont="1" applyFill="1" applyBorder="1" applyAlignment="1">
      <alignment horizontal="center" vertical="center" wrapText="1" readingOrder="1"/>
    </xf>
    <xf numFmtId="0" fontId="11" fillId="0" borderId="6" xfId="0" applyFont="1" applyFill="1" applyBorder="1" applyAlignment="1">
      <alignment horizontal="center" vertical="center" wrapText="1" readingOrder="1"/>
    </xf>
    <xf numFmtId="164" fontId="11" fillId="0" borderId="6" xfId="0" applyNumberFormat="1" applyFont="1" applyFill="1" applyBorder="1" applyAlignment="1">
      <alignment horizontal="center" vertical="center" wrapText="1" readingOrder="1"/>
    </xf>
    <xf numFmtId="0" fontId="9" fillId="0" borderId="6" xfId="0" applyFont="1" applyFill="1" applyBorder="1" applyAlignment="1">
      <alignment horizontal="center" vertical="center" wrapText="1" readingOrder="1"/>
    </xf>
    <xf numFmtId="0" fontId="12" fillId="0" borderId="6" xfId="0" applyFont="1" applyBorder="1" applyAlignment="1">
      <alignment horizontal="center" vertical="center" wrapText="1" readingOrder="1"/>
    </xf>
    <xf numFmtId="0" fontId="13" fillId="0" borderId="6" xfId="0" applyFont="1" applyBorder="1" applyAlignment="1">
      <alignment horizontal="center" vertical="center" wrapText="1" readingOrder="1"/>
    </xf>
    <xf numFmtId="0" fontId="11" fillId="2" borderId="6" xfId="0" applyFont="1" applyFill="1" applyBorder="1" applyAlignment="1">
      <alignment horizontal="center" vertical="center" wrapText="1" readingOrder="1"/>
    </xf>
    <xf numFmtId="49" fontId="10" fillId="0" borderId="14" xfId="0" applyNumberFormat="1" applyFont="1" applyFill="1" applyBorder="1" applyAlignment="1">
      <alignment horizontal="center" vertical="center" wrapText="1" readingOrder="1"/>
    </xf>
    <xf numFmtId="0" fontId="10" fillId="0" borderId="15" xfId="0" applyFont="1" applyFill="1" applyBorder="1" applyAlignment="1">
      <alignment horizontal="center" vertical="center" wrapText="1" readingOrder="1"/>
    </xf>
    <xf numFmtId="49" fontId="10" fillId="0" borderId="6" xfId="0" applyNumberFormat="1" applyFont="1" applyFill="1" applyBorder="1" applyAlignment="1">
      <alignment horizontal="center" vertical="center" wrapText="1" readingOrder="1"/>
    </xf>
    <xf numFmtId="49" fontId="10" fillId="2" borderId="6" xfId="0" applyNumberFormat="1" applyFont="1" applyFill="1" applyBorder="1" applyAlignment="1">
      <alignment horizontal="center" vertical="center" wrapText="1" readingOrder="1"/>
    </xf>
    <xf numFmtId="0" fontId="14" fillId="0" borderId="6" xfId="0" applyFont="1" applyBorder="1" applyAlignment="1">
      <alignment horizontal="center" vertical="center" wrapText="1" readingOrder="1"/>
    </xf>
    <xf numFmtId="165" fontId="11" fillId="2" borderId="6" xfId="0" applyNumberFormat="1" applyFont="1" applyFill="1" applyBorder="1" applyAlignment="1">
      <alignment horizontal="center" vertical="center" wrapText="1" readingOrder="1"/>
    </xf>
    <xf numFmtId="1" fontId="10" fillId="0" borderId="6" xfId="0" applyNumberFormat="1" applyFont="1" applyFill="1" applyBorder="1" applyAlignment="1">
      <alignment horizontal="center" vertical="center" wrapText="1" readingOrder="1"/>
    </xf>
    <xf numFmtId="0" fontId="14" fillId="0" borderId="1" xfId="0" applyFont="1" applyFill="1" applyBorder="1" applyAlignment="1">
      <alignment horizontal="center" vertical="center" wrapText="1" readingOrder="1"/>
    </xf>
    <xf numFmtId="0" fontId="16" fillId="0" borderId="1" xfId="0" applyFont="1" applyFill="1" applyBorder="1" applyAlignment="1">
      <alignment horizontal="center" vertical="center" wrapText="1" readingOrder="1"/>
    </xf>
    <xf numFmtId="0" fontId="14" fillId="0" borderId="7" xfId="0" applyFont="1" applyFill="1" applyBorder="1" applyAlignment="1">
      <alignment horizontal="center" vertical="center" wrapText="1" readingOrder="1"/>
    </xf>
    <xf numFmtId="0" fontId="14" fillId="0" borderId="8" xfId="0" applyFont="1" applyFill="1" applyBorder="1" applyAlignment="1">
      <alignment horizontal="center" vertical="center" wrapText="1" readingOrder="1"/>
    </xf>
    <xf numFmtId="0" fontId="14" fillId="0" borderId="2" xfId="0" applyFont="1" applyFill="1" applyBorder="1" applyAlignment="1">
      <alignment horizontal="center" vertical="center" wrapText="1" readingOrder="1"/>
    </xf>
    <xf numFmtId="0" fontId="16" fillId="0" borderId="2" xfId="0" applyFont="1" applyFill="1" applyBorder="1" applyAlignment="1">
      <alignment horizontal="center" vertical="center" wrapText="1" readingOrder="1"/>
    </xf>
    <xf numFmtId="0" fontId="10" fillId="0" borderId="13" xfId="0" applyFont="1" applyFill="1" applyBorder="1" applyAlignment="1">
      <alignment horizontal="center" vertical="center" wrapText="1" readingOrder="1"/>
    </xf>
    <xf numFmtId="0" fontId="10" fillId="0" borderId="6" xfId="0" applyFont="1" applyBorder="1" applyAlignment="1">
      <alignment horizontal="center" vertical="center" wrapText="1" readingOrder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 wrapText="1"/>
    </xf>
    <xf numFmtId="164" fontId="10" fillId="0" borderId="6" xfId="0" applyNumberFormat="1" applyFont="1" applyFill="1" applyBorder="1" applyAlignment="1">
      <alignment horizontal="center" vertical="center" wrapText="1" readingOrder="1"/>
    </xf>
    <xf numFmtId="0" fontId="10" fillId="0" borderId="0" xfId="0" applyFont="1" applyFill="1" applyBorder="1" applyAlignment="1">
      <alignment horizontal="center" vertical="center" wrapText="1" readingOrder="1"/>
    </xf>
    <xf numFmtId="0" fontId="10" fillId="0" borderId="17" xfId="0" applyFont="1" applyFill="1" applyBorder="1" applyAlignment="1">
      <alignment horizontal="center" vertical="center" wrapText="1" readingOrder="1"/>
    </xf>
    <xf numFmtId="164" fontId="10" fillId="0" borderId="18" xfId="0" applyNumberFormat="1" applyFont="1" applyFill="1" applyBorder="1" applyAlignment="1">
      <alignment horizontal="center" vertical="center" wrapText="1" readingOrder="1"/>
    </xf>
    <xf numFmtId="0" fontId="10" fillId="0" borderId="19" xfId="0" applyFont="1" applyFill="1" applyBorder="1" applyAlignment="1">
      <alignment horizontal="center" vertical="center" wrapText="1" readingOrder="1"/>
    </xf>
    <xf numFmtId="164" fontId="10" fillId="0" borderId="17" xfId="0" applyNumberFormat="1" applyFont="1" applyFill="1" applyBorder="1" applyAlignment="1">
      <alignment horizontal="center" vertical="center" wrapText="1" readingOrder="1"/>
    </xf>
    <xf numFmtId="164" fontId="10" fillId="2" borderId="6" xfId="0" applyNumberFormat="1" applyFont="1" applyFill="1" applyBorder="1" applyAlignment="1">
      <alignment horizontal="center" vertical="center" wrapText="1" readingOrder="1"/>
    </xf>
    <xf numFmtId="164" fontId="12" fillId="0" borderId="6" xfId="0" applyNumberFormat="1" applyFont="1" applyBorder="1" applyAlignment="1">
      <alignment horizontal="center" vertical="center" wrapText="1" readingOrder="1"/>
    </xf>
    <xf numFmtId="164" fontId="11" fillId="2" borderId="6" xfId="0" applyNumberFormat="1" applyFont="1" applyFill="1" applyBorder="1" applyAlignment="1">
      <alignment horizontal="center" vertical="center" wrapText="1" readingOrder="1"/>
    </xf>
    <xf numFmtId="164" fontId="11" fillId="0" borderId="13" xfId="0" applyNumberFormat="1" applyFont="1" applyFill="1" applyBorder="1" applyAlignment="1">
      <alignment horizontal="center" vertical="center" wrapText="1" readingOrder="1"/>
    </xf>
    <xf numFmtId="164" fontId="12" fillId="0" borderId="6" xfId="0" applyNumberFormat="1" applyFont="1" applyFill="1" applyBorder="1" applyAlignment="1">
      <alignment horizontal="center" vertical="center" wrapText="1" readingOrder="1"/>
    </xf>
    <xf numFmtId="165" fontId="10" fillId="0" borderId="6" xfId="0" applyNumberFormat="1" applyFont="1" applyFill="1" applyBorder="1" applyAlignment="1">
      <alignment horizontal="center" vertical="center" wrapText="1" readingOrder="1"/>
    </xf>
    <xf numFmtId="0" fontId="11" fillId="2" borderId="10" xfId="0" applyFont="1" applyFill="1" applyBorder="1" applyAlignment="1">
      <alignment horizontal="center" vertical="center" wrapText="1" readingOrder="1"/>
    </xf>
    <xf numFmtId="0" fontId="15" fillId="0" borderId="11" xfId="0" applyFont="1" applyBorder="1" applyAlignment="1">
      <alignment horizontal="center" vertical="center" wrapText="1" readingOrder="1"/>
    </xf>
    <xf numFmtId="0" fontId="15" fillId="0" borderId="12" xfId="0" applyFont="1" applyBorder="1" applyAlignment="1">
      <alignment horizontal="center" vertical="center" wrapText="1" readingOrder="1"/>
    </xf>
    <xf numFmtId="49" fontId="11" fillId="2" borderId="10" xfId="0" applyNumberFormat="1" applyFont="1" applyFill="1" applyBorder="1" applyAlignment="1">
      <alignment horizontal="center" vertical="center" wrapText="1" readingOrder="1"/>
    </xf>
    <xf numFmtId="0" fontId="13" fillId="0" borderId="11" xfId="0" applyFont="1" applyBorder="1" applyAlignment="1">
      <alignment horizontal="center" vertical="center" wrapText="1" readingOrder="1"/>
    </xf>
    <xf numFmtId="0" fontId="13" fillId="0" borderId="12" xfId="0" applyFont="1" applyBorder="1" applyAlignment="1">
      <alignment horizontal="center" vertical="center" wrapText="1" readingOrder="1"/>
    </xf>
    <xf numFmtId="0" fontId="14" fillId="0" borderId="2" xfId="0" applyFont="1" applyFill="1" applyBorder="1" applyAlignment="1">
      <alignment horizontal="center" vertical="center" wrapText="1" readingOrder="1"/>
    </xf>
    <xf numFmtId="0" fontId="12" fillId="0" borderId="16" xfId="0" applyFont="1" applyBorder="1" applyAlignment="1">
      <alignment horizontal="center" vertical="center" wrapText="1" readingOrder="1"/>
    </xf>
    <xf numFmtId="0" fontId="6" fillId="0" borderId="6" xfId="0" applyFont="1" applyFill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center" wrapText="1" readingOrder="1"/>
    </xf>
    <xf numFmtId="0" fontId="14" fillId="0" borderId="4" xfId="0" applyFont="1" applyFill="1" applyBorder="1" applyAlignment="1">
      <alignment horizontal="center" vertical="center" wrapText="1" readingOrder="1"/>
    </xf>
    <xf numFmtId="0" fontId="9" fillId="0" borderId="9" xfId="0" applyFont="1" applyBorder="1" applyAlignment="1">
      <alignment horizontal="center" vertical="center" wrapText="1" readingOrder="1"/>
    </xf>
    <xf numFmtId="0" fontId="9" fillId="0" borderId="5" xfId="0" applyFont="1" applyBorder="1" applyAlignment="1">
      <alignment horizontal="center" vertical="center" wrapText="1" readingOrder="1"/>
    </xf>
    <xf numFmtId="49" fontId="11" fillId="0" borderId="10" xfId="0" applyNumberFormat="1" applyFont="1" applyFill="1" applyBorder="1" applyAlignment="1">
      <alignment horizontal="center" vertical="center" wrapText="1" readingOrder="1"/>
    </xf>
    <xf numFmtId="0" fontId="2" fillId="0" borderId="0" xfId="0" applyFont="1" applyFill="1" applyAlignment="1">
      <alignment horizontal="center"/>
    </xf>
    <xf numFmtId="0" fontId="7" fillId="0" borderId="4" xfId="0" applyFont="1" applyFill="1" applyBorder="1" applyAlignment="1">
      <alignment horizontal="center" vertical="center" wrapText="1" readingOrder="1"/>
    </xf>
    <xf numFmtId="0" fontId="8" fillId="0" borderId="5" xfId="0" applyFont="1" applyBorder="1" applyAlignment="1">
      <alignment horizontal="center" vertical="center" wrapText="1" readingOrder="1"/>
    </xf>
    <xf numFmtId="164" fontId="14" fillId="0" borderId="2" xfId="0" applyNumberFormat="1" applyFont="1" applyFill="1" applyBorder="1" applyAlignment="1">
      <alignment horizontal="center" vertical="center" wrapText="1" readingOrder="1"/>
    </xf>
    <xf numFmtId="164" fontId="14" fillId="0" borderId="16" xfId="0" applyNumberFormat="1" applyFont="1" applyFill="1" applyBorder="1" applyAlignment="1">
      <alignment horizontal="center" vertical="center" wrapText="1" readingOrder="1"/>
    </xf>
    <xf numFmtId="0" fontId="14" fillId="0" borderId="16" xfId="0" applyFont="1" applyFill="1" applyBorder="1" applyAlignment="1">
      <alignment horizontal="center" vertical="center" wrapText="1" readingOrder="1"/>
    </xf>
    <xf numFmtId="0" fontId="1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 vertical="center" wrapText="1" readingOrder="1"/>
    </xf>
    <xf numFmtId="0" fontId="16" fillId="0" borderId="16" xfId="0" applyFont="1" applyFill="1" applyBorder="1" applyAlignment="1">
      <alignment horizontal="center" vertical="center" wrapText="1" readingOrder="1"/>
    </xf>
    <xf numFmtId="0" fontId="17" fillId="0" borderId="2" xfId="0" applyFont="1" applyFill="1" applyBorder="1" applyAlignment="1">
      <alignment horizontal="center" vertical="center" wrapText="1" readingOrder="1"/>
    </xf>
    <xf numFmtId="0" fontId="17" fillId="0" borderId="16" xfId="0" applyFont="1" applyFill="1" applyBorder="1" applyAlignment="1">
      <alignment horizontal="center" vertical="center" wrapText="1" readingOrder="1"/>
    </xf>
    <xf numFmtId="0" fontId="9" fillId="0" borderId="0" xfId="0" applyFont="1" applyFill="1" applyAlignment="1">
      <alignment horizontal="center" wrapText="1"/>
    </xf>
    <xf numFmtId="0" fontId="7" fillId="0" borderId="5" xfId="0" applyFont="1" applyFill="1" applyBorder="1" applyAlignment="1">
      <alignment horizontal="center" vertical="center" readingOrder="1"/>
    </xf>
    <xf numFmtId="0" fontId="7" fillId="0" borderId="2" xfId="0" applyFont="1" applyFill="1" applyBorder="1" applyAlignment="1">
      <alignment horizontal="center" vertical="center" wrapText="1" readingOrder="1"/>
    </xf>
    <xf numFmtId="0" fontId="7" fillId="0" borderId="3" xfId="0" applyFont="1" applyFill="1" applyBorder="1" applyAlignment="1">
      <alignment horizontal="center" vertical="center" wrapText="1" readingOrder="1"/>
    </xf>
    <xf numFmtId="0" fontId="14" fillId="0" borderId="5" xfId="0" applyFont="1" applyFill="1" applyBorder="1" applyAlignment="1">
      <alignment horizontal="center" vertical="center" wrapText="1" readingOrder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5"/>
  <sheetViews>
    <sheetView tabSelected="1" topLeftCell="A25" zoomScale="75" zoomScaleNormal="75" workbookViewId="0">
      <selection activeCell="K31" sqref="K31"/>
    </sheetView>
  </sheetViews>
  <sheetFormatPr defaultRowHeight="15" x14ac:dyDescent="0.25"/>
  <cols>
    <col min="1" max="1" width="6.5703125" style="1" customWidth="1"/>
    <col min="2" max="2" width="28" style="1" customWidth="1"/>
    <col min="3" max="3" width="23.140625" style="1" customWidth="1"/>
    <col min="4" max="6" width="11.5703125" style="1" customWidth="1"/>
    <col min="7" max="7" width="13" style="1" customWidth="1"/>
    <col min="8" max="8" width="11.42578125" style="1" customWidth="1"/>
    <col min="9" max="11" width="11" style="1" customWidth="1"/>
    <col min="12" max="12" width="37.85546875" style="1" customWidth="1"/>
    <col min="13" max="16384" width="9.140625" style="1"/>
  </cols>
  <sheetData>
    <row r="1" spans="1:12" ht="16.5" hidden="1" customHeight="1" x14ac:dyDescent="0.25">
      <c r="B1" s="72"/>
      <c r="C1" s="72"/>
    </row>
    <row r="2" spans="1:12" ht="2.25" hidden="1" customHeight="1" x14ac:dyDescent="0.25">
      <c r="B2" s="3"/>
      <c r="C2" s="3"/>
    </row>
    <row r="3" spans="1:12" ht="13.5" customHeight="1" x14ac:dyDescent="0.25">
      <c r="B3" s="4"/>
      <c r="C3" s="4"/>
      <c r="K3" s="66" t="s">
        <v>13</v>
      </c>
      <c r="L3" s="66"/>
    </row>
    <row r="4" spans="1:12" ht="16.5" customHeight="1" x14ac:dyDescent="0.25">
      <c r="B4" s="3"/>
      <c r="C4" s="3"/>
      <c r="H4" s="66" t="s">
        <v>44</v>
      </c>
      <c r="I4" s="66"/>
      <c r="J4" s="66"/>
      <c r="K4" s="66"/>
      <c r="L4" s="66"/>
    </row>
    <row r="5" spans="1:12" ht="16.5" customHeight="1" x14ac:dyDescent="0.25">
      <c r="B5" s="4"/>
      <c r="C5" s="4"/>
      <c r="K5" s="66" t="s">
        <v>56</v>
      </c>
      <c r="L5" s="66"/>
    </row>
    <row r="6" spans="1:12" ht="44.25" customHeight="1" x14ac:dyDescent="0.25">
      <c r="B6" s="4"/>
      <c r="C6" s="4"/>
      <c r="I6" s="38"/>
      <c r="J6" s="38"/>
      <c r="K6" s="39"/>
      <c r="L6" s="39"/>
    </row>
    <row r="7" spans="1:12" x14ac:dyDescent="0.25">
      <c r="A7" s="77" t="s">
        <v>57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</row>
    <row r="8" spans="1:12" x14ac:dyDescent="0.25">
      <c r="A8" s="77"/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</row>
    <row r="9" spans="1:12" ht="12" customHeight="1" x14ac:dyDescent="0.25"/>
    <row r="10" spans="1:12" ht="23.25" customHeight="1" x14ac:dyDescent="0.25">
      <c r="A10" s="8" t="s">
        <v>0</v>
      </c>
      <c r="B10" s="79" t="s">
        <v>2</v>
      </c>
      <c r="C10" s="79" t="s">
        <v>3</v>
      </c>
      <c r="D10" s="79" t="s">
        <v>4</v>
      </c>
      <c r="E10" s="79" t="s">
        <v>5</v>
      </c>
      <c r="F10" s="67">
        <v>2026</v>
      </c>
      <c r="G10" s="68"/>
      <c r="H10" s="67">
        <v>2027</v>
      </c>
      <c r="I10" s="78"/>
      <c r="J10" s="67">
        <v>2028</v>
      </c>
      <c r="K10" s="78"/>
      <c r="L10" s="79" t="s">
        <v>6</v>
      </c>
    </row>
    <row r="11" spans="1:12" ht="154.5" customHeight="1" x14ac:dyDescent="0.25">
      <c r="A11" s="9" t="s">
        <v>1</v>
      </c>
      <c r="B11" s="80"/>
      <c r="C11" s="80"/>
      <c r="D11" s="80"/>
      <c r="E11" s="80"/>
      <c r="F11" s="7" t="s">
        <v>7</v>
      </c>
      <c r="G11" s="7" t="s">
        <v>8</v>
      </c>
      <c r="H11" s="7" t="s">
        <v>7</v>
      </c>
      <c r="I11" s="7" t="s">
        <v>8</v>
      </c>
      <c r="J11" s="7" t="s">
        <v>7</v>
      </c>
      <c r="K11" s="7" t="s">
        <v>8</v>
      </c>
      <c r="L11" s="80"/>
    </row>
    <row r="12" spans="1:12" ht="50.25" customHeight="1" x14ac:dyDescent="0.25">
      <c r="A12" s="62" t="s">
        <v>9</v>
      </c>
      <c r="B12" s="81"/>
      <c r="C12" s="30"/>
      <c r="D12" s="30"/>
      <c r="E12" s="49">
        <f>E13+E30</f>
        <v>135419.9</v>
      </c>
      <c r="F12" s="49">
        <v>173428.2</v>
      </c>
      <c r="G12" s="49">
        <f>G13+G30</f>
        <v>41451.199999999997</v>
      </c>
      <c r="H12" s="49">
        <v>181693.8</v>
      </c>
      <c r="I12" s="49">
        <f>I13+I30</f>
        <v>45778.8</v>
      </c>
      <c r="J12" s="49">
        <v>191688.1</v>
      </c>
      <c r="K12" s="49">
        <f>K13+K30</f>
        <v>48189.9</v>
      </c>
      <c r="L12" s="31"/>
    </row>
    <row r="13" spans="1:12" ht="34.5" customHeight="1" x14ac:dyDescent="0.25">
      <c r="A13" s="32"/>
      <c r="B13" s="33" t="s">
        <v>20</v>
      </c>
      <c r="C13" s="34"/>
      <c r="D13" s="34"/>
      <c r="E13" s="49">
        <f>E15+E22</f>
        <v>44329.7</v>
      </c>
      <c r="F13" s="49"/>
      <c r="G13" s="49">
        <f>G15+G22</f>
        <v>14249.9</v>
      </c>
      <c r="H13" s="49"/>
      <c r="I13" s="49">
        <f>I15+I22</f>
        <v>14857.4</v>
      </c>
      <c r="J13" s="49"/>
      <c r="K13" s="49">
        <f>K15+K22</f>
        <v>15222.4</v>
      </c>
      <c r="L13" s="35"/>
    </row>
    <row r="14" spans="1:12" ht="18" customHeight="1" x14ac:dyDescent="0.25">
      <c r="A14" s="62" t="s">
        <v>28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4"/>
    </row>
    <row r="15" spans="1:12" ht="23.25" hidden="1" customHeight="1" x14ac:dyDescent="0.25">
      <c r="A15" s="73">
        <v>1</v>
      </c>
      <c r="B15" s="58" t="s">
        <v>11</v>
      </c>
      <c r="C15" s="75"/>
      <c r="D15" s="58"/>
      <c r="E15" s="69">
        <f>SUM(E17:E20)</f>
        <v>4859.6000000000004</v>
      </c>
      <c r="F15" s="69" t="s">
        <v>10</v>
      </c>
      <c r="G15" s="69">
        <f>SUM(G17:G20)</f>
        <v>1165.3</v>
      </c>
      <c r="H15" s="69" t="s">
        <v>10</v>
      </c>
      <c r="I15" s="69">
        <f>SUM(I17:I20)</f>
        <v>1682.3999999999999</v>
      </c>
      <c r="J15" s="58" t="s">
        <v>10</v>
      </c>
      <c r="K15" s="69">
        <f>SUM(K17:K20)</f>
        <v>2011.8999999999999</v>
      </c>
      <c r="L15" s="58"/>
    </row>
    <row r="16" spans="1:12" ht="30.75" customHeight="1" x14ac:dyDescent="0.25">
      <c r="A16" s="74"/>
      <c r="B16" s="59"/>
      <c r="C16" s="76"/>
      <c r="D16" s="71"/>
      <c r="E16" s="70"/>
      <c r="F16" s="70"/>
      <c r="G16" s="70"/>
      <c r="H16" s="70"/>
      <c r="I16" s="70"/>
      <c r="J16" s="71"/>
      <c r="K16" s="70"/>
      <c r="L16" s="71"/>
    </row>
    <row r="17" spans="1:14" ht="129.75" customHeight="1" x14ac:dyDescent="0.25">
      <c r="A17" s="23" t="s">
        <v>14</v>
      </c>
      <c r="B17" s="36" t="s">
        <v>52</v>
      </c>
      <c r="C17" s="36" t="s">
        <v>45</v>
      </c>
      <c r="D17" s="42" t="s">
        <v>58</v>
      </c>
      <c r="E17" s="43">
        <f>G17+I17+K17</f>
        <v>1911.6</v>
      </c>
      <c r="F17" s="42" t="s">
        <v>10</v>
      </c>
      <c r="G17" s="42">
        <v>264.3</v>
      </c>
      <c r="H17" s="42" t="s">
        <v>10</v>
      </c>
      <c r="I17" s="45">
        <v>658.9</v>
      </c>
      <c r="J17" s="42" t="s">
        <v>10</v>
      </c>
      <c r="K17" s="45">
        <v>988.4</v>
      </c>
      <c r="L17" s="42" t="s">
        <v>60</v>
      </c>
    </row>
    <row r="18" spans="1:14" ht="114.75" customHeight="1" x14ac:dyDescent="0.25">
      <c r="A18" s="23" t="s">
        <v>15</v>
      </c>
      <c r="B18" s="41" t="s">
        <v>54</v>
      </c>
      <c r="C18" s="15" t="s">
        <v>46</v>
      </c>
      <c r="D18" s="15" t="s">
        <v>53</v>
      </c>
      <c r="E18" s="43">
        <f>G18+I18+K18</f>
        <v>2334.8999999999996</v>
      </c>
      <c r="F18" s="15" t="s">
        <v>10</v>
      </c>
      <c r="G18" s="15">
        <v>778.3</v>
      </c>
      <c r="H18" s="15" t="s">
        <v>10</v>
      </c>
      <c r="I18" s="40">
        <v>778.3</v>
      </c>
      <c r="J18" s="15" t="s">
        <v>10</v>
      </c>
      <c r="K18" s="40">
        <v>778.3</v>
      </c>
      <c r="L18" s="15" t="s">
        <v>61</v>
      </c>
    </row>
    <row r="19" spans="1:14" ht="79.5" customHeight="1" x14ac:dyDescent="0.25">
      <c r="A19" s="23" t="s">
        <v>37</v>
      </c>
      <c r="B19" s="15" t="s">
        <v>50</v>
      </c>
      <c r="C19" s="44" t="s">
        <v>45</v>
      </c>
      <c r="D19" s="15" t="s">
        <v>51</v>
      </c>
      <c r="E19" s="43">
        <f>G19+I19+K19</f>
        <v>111.60000000000001</v>
      </c>
      <c r="F19" s="15" t="s">
        <v>10</v>
      </c>
      <c r="G19" s="15">
        <v>37.200000000000003</v>
      </c>
      <c r="H19" s="15" t="s">
        <v>10</v>
      </c>
      <c r="I19" s="40">
        <v>37.200000000000003</v>
      </c>
      <c r="J19" s="15" t="s">
        <v>10</v>
      </c>
      <c r="K19" s="40">
        <v>37.200000000000003</v>
      </c>
      <c r="L19" s="15" t="s">
        <v>62</v>
      </c>
    </row>
    <row r="20" spans="1:14" ht="103.5" customHeight="1" x14ac:dyDescent="0.25">
      <c r="A20" s="25" t="s">
        <v>38</v>
      </c>
      <c r="B20" s="15" t="s">
        <v>55</v>
      </c>
      <c r="C20" s="44" t="s">
        <v>45</v>
      </c>
      <c r="D20" s="15" t="s">
        <v>59</v>
      </c>
      <c r="E20" s="40">
        <f>G20+I20+K20</f>
        <v>501.5</v>
      </c>
      <c r="F20" s="11" t="s">
        <v>10</v>
      </c>
      <c r="G20" s="11">
        <v>85.5</v>
      </c>
      <c r="H20" s="15" t="s">
        <v>10</v>
      </c>
      <c r="I20" s="40">
        <v>208</v>
      </c>
      <c r="J20" s="11" t="s">
        <v>10</v>
      </c>
      <c r="K20" s="46">
        <v>208</v>
      </c>
      <c r="L20" s="15" t="s">
        <v>63</v>
      </c>
    </row>
    <row r="21" spans="1:14" ht="31.5" customHeight="1" x14ac:dyDescent="0.25">
      <c r="A21" s="65" t="s">
        <v>27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7"/>
    </row>
    <row r="22" spans="1:14" ht="98.25" customHeight="1" x14ac:dyDescent="0.25">
      <c r="A22" s="14"/>
      <c r="B22" s="20" t="s">
        <v>27</v>
      </c>
      <c r="C22" s="21"/>
      <c r="D22" s="20"/>
      <c r="E22" s="47">
        <f>E23+E24+E25+E26</f>
        <v>39470.1</v>
      </c>
      <c r="F22" s="47" t="s">
        <v>10</v>
      </c>
      <c r="G22" s="47">
        <f t="shared" ref="G22:K22" si="0">G23+G24+G25+G26</f>
        <v>13084.6</v>
      </c>
      <c r="H22" s="47" t="s">
        <v>10</v>
      </c>
      <c r="I22" s="47">
        <f t="shared" si="0"/>
        <v>13175</v>
      </c>
      <c r="J22" s="47" t="s">
        <v>10</v>
      </c>
      <c r="K22" s="47">
        <f t="shared" si="0"/>
        <v>13210.5</v>
      </c>
      <c r="L22" s="20"/>
    </row>
    <row r="23" spans="1:14" ht="220.5" customHeight="1" x14ac:dyDescent="0.25">
      <c r="A23" s="23" t="s">
        <v>17</v>
      </c>
      <c r="B23" s="24" t="s">
        <v>26</v>
      </c>
      <c r="C23" s="15" t="s">
        <v>47</v>
      </c>
      <c r="D23" s="15" t="s">
        <v>64</v>
      </c>
      <c r="E23" s="50">
        <f t="shared" ref="E23:E26" si="1">G23+I23+K23</f>
        <v>2603</v>
      </c>
      <c r="F23" s="15" t="s">
        <v>12</v>
      </c>
      <c r="G23" s="40">
        <v>803</v>
      </c>
      <c r="H23" s="15" t="s">
        <v>10</v>
      </c>
      <c r="I23" s="40">
        <v>885</v>
      </c>
      <c r="J23" s="51" t="s">
        <v>12</v>
      </c>
      <c r="K23" s="40">
        <v>915</v>
      </c>
      <c r="L23" s="15" t="s">
        <v>65</v>
      </c>
    </row>
    <row r="24" spans="1:14" ht="136.5" customHeight="1" x14ac:dyDescent="0.25">
      <c r="A24" s="25" t="s">
        <v>18</v>
      </c>
      <c r="B24" s="15" t="s">
        <v>66</v>
      </c>
      <c r="C24" s="36" t="s">
        <v>45</v>
      </c>
      <c r="D24" s="15" t="s">
        <v>64</v>
      </c>
      <c r="E24" s="50">
        <f t="shared" si="1"/>
        <v>357.1</v>
      </c>
      <c r="F24" s="15" t="s">
        <v>12</v>
      </c>
      <c r="G24" s="40">
        <v>111.6</v>
      </c>
      <c r="H24" s="15" t="s">
        <v>10</v>
      </c>
      <c r="I24" s="40">
        <v>120</v>
      </c>
      <c r="J24" s="15" t="s">
        <v>12</v>
      </c>
      <c r="K24" s="40">
        <v>125.5</v>
      </c>
      <c r="L24" s="15" t="s">
        <v>67</v>
      </c>
    </row>
    <row r="25" spans="1:14" ht="116.25" customHeight="1" x14ac:dyDescent="0.25">
      <c r="A25" s="25" t="s">
        <v>24</v>
      </c>
      <c r="B25" s="15" t="s">
        <v>71</v>
      </c>
      <c r="C25" s="15" t="s">
        <v>48</v>
      </c>
      <c r="D25" s="15" t="s">
        <v>68</v>
      </c>
      <c r="E25" s="47">
        <f t="shared" si="1"/>
        <v>24810</v>
      </c>
      <c r="F25" s="11" t="s">
        <v>12</v>
      </c>
      <c r="G25" s="46">
        <v>8270</v>
      </c>
      <c r="H25" s="15" t="s">
        <v>10</v>
      </c>
      <c r="I25" s="40">
        <v>8270</v>
      </c>
      <c r="J25" s="11" t="s">
        <v>12</v>
      </c>
      <c r="K25" s="46">
        <v>8270</v>
      </c>
      <c r="L25" s="15" t="s">
        <v>72</v>
      </c>
    </row>
    <row r="26" spans="1:14" ht="99.75" customHeight="1" x14ac:dyDescent="0.25">
      <c r="A26" s="26" t="s">
        <v>43</v>
      </c>
      <c r="B26" s="15" t="s">
        <v>69</v>
      </c>
      <c r="C26" s="15" t="s">
        <v>48</v>
      </c>
      <c r="D26" s="15" t="s">
        <v>68</v>
      </c>
      <c r="E26" s="47">
        <f t="shared" si="1"/>
        <v>11700</v>
      </c>
      <c r="F26" s="11" t="s">
        <v>12</v>
      </c>
      <c r="G26" s="46">
        <v>3900</v>
      </c>
      <c r="H26" s="15" t="s">
        <v>10</v>
      </c>
      <c r="I26" s="40">
        <v>3900</v>
      </c>
      <c r="J26" s="11" t="s">
        <v>12</v>
      </c>
      <c r="K26" s="46">
        <v>3900</v>
      </c>
      <c r="L26" s="15" t="s">
        <v>70</v>
      </c>
    </row>
    <row r="27" spans="1:14" ht="21.75" customHeight="1" x14ac:dyDescent="0.25">
      <c r="A27" s="60" t="s">
        <v>29</v>
      </c>
      <c r="B27" s="60"/>
      <c r="C27" s="61"/>
      <c r="D27" s="61"/>
      <c r="E27" s="61"/>
      <c r="F27" s="61"/>
      <c r="G27" s="61"/>
      <c r="H27" s="61"/>
      <c r="I27" s="61"/>
      <c r="J27" s="61"/>
      <c r="K27" s="61"/>
      <c r="L27" s="6"/>
    </row>
    <row r="28" spans="1:14" ht="47.25" customHeight="1" x14ac:dyDescent="0.25">
      <c r="A28" s="5" t="s">
        <v>16</v>
      </c>
      <c r="B28" s="14" t="s">
        <v>30</v>
      </c>
      <c r="C28" s="15"/>
      <c r="D28" s="15"/>
      <c r="E28" s="16" t="s">
        <v>10</v>
      </c>
      <c r="F28" s="17" t="s">
        <v>10</v>
      </c>
      <c r="G28" s="18" t="s">
        <v>10</v>
      </c>
      <c r="H28" s="17" t="s">
        <v>10</v>
      </c>
      <c r="I28" s="18" t="s">
        <v>10</v>
      </c>
      <c r="J28" s="17" t="s">
        <v>10</v>
      </c>
      <c r="K28" s="18" t="s">
        <v>10</v>
      </c>
      <c r="L28" s="19"/>
    </row>
    <row r="29" spans="1:14" s="2" customFormat="1" ht="24.75" customHeight="1" x14ac:dyDescent="0.25">
      <c r="A29" s="55" t="s">
        <v>35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7"/>
    </row>
    <row r="30" spans="1:14" s="2" customFormat="1" ht="57" customHeight="1" x14ac:dyDescent="0.25">
      <c r="A30" s="12">
        <v>4</v>
      </c>
      <c r="B30" s="27" t="s">
        <v>36</v>
      </c>
      <c r="C30" s="12"/>
      <c r="D30" s="12"/>
      <c r="E30" s="48">
        <f>E31</f>
        <v>91090.2</v>
      </c>
      <c r="F30" s="22" t="s">
        <v>12</v>
      </c>
      <c r="G30" s="48">
        <f>G31</f>
        <v>27201.3</v>
      </c>
      <c r="H30" s="22" t="s">
        <v>12</v>
      </c>
      <c r="I30" s="48">
        <f>I31</f>
        <v>30921.4</v>
      </c>
      <c r="J30" s="28" t="s">
        <v>12</v>
      </c>
      <c r="K30" s="48">
        <f>K31</f>
        <v>32967.5</v>
      </c>
      <c r="L30" s="12"/>
    </row>
    <row r="31" spans="1:14" s="2" customFormat="1" ht="237" customHeight="1" x14ac:dyDescent="0.25">
      <c r="A31" s="10" t="s">
        <v>31</v>
      </c>
      <c r="B31" s="11" t="s">
        <v>34</v>
      </c>
      <c r="C31" s="11" t="s">
        <v>42</v>
      </c>
      <c r="D31" s="37" t="s">
        <v>21</v>
      </c>
      <c r="E31" s="40">
        <f>G31+I31+K31</f>
        <v>91090.2</v>
      </c>
      <c r="F31" s="11" t="s">
        <v>12</v>
      </c>
      <c r="G31" s="46">
        <v>27201.3</v>
      </c>
      <c r="H31" s="11" t="s">
        <v>12</v>
      </c>
      <c r="I31" s="46">
        <v>30921.4</v>
      </c>
      <c r="J31" s="13" t="s">
        <v>12</v>
      </c>
      <c r="K31" s="46">
        <v>32967.5</v>
      </c>
      <c r="L31" s="11" t="s">
        <v>74</v>
      </c>
      <c r="N31" s="2" t="s">
        <v>39</v>
      </c>
    </row>
    <row r="32" spans="1:14" s="2" customFormat="1" ht="33" customHeight="1" x14ac:dyDescent="0.25">
      <c r="A32" s="52" t="s">
        <v>33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4"/>
    </row>
    <row r="33" spans="1:12" s="2" customFormat="1" ht="177.75" customHeight="1" x14ac:dyDescent="0.25">
      <c r="A33" s="10" t="s">
        <v>25</v>
      </c>
      <c r="B33" s="12" t="s">
        <v>73</v>
      </c>
      <c r="C33" s="12" t="s">
        <v>49</v>
      </c>
      <c r="D33" s="12" t="s">
        <v>22</v>
      </c>
      <c r="E33" s="29">
        <v>0</v>
      </c>
      <c r="F33" s="11" t="s">
        <v>12</v>
      </c>
      <c r="G33" s="29">
        <v>0</v>
      </c>
      <c r="H33" s="15" t="s">
        <v>10</v>
      </c>
      <c r="I33" s="29">
        <v>0</v>
      </c>
      <c r="J33" s="11" t="s">
        <v>12</v>
      </c>
      <c r="K33" s="29">
        <v>0</v>
      </c>
      <c r="L33" s="11" t="s">
        <v>19</v>
      </c>
    </row>
    <row r="34" spans="1:12" s="2" customFormat="1" ht="181.5" customHeight="1" x14ac:dyDescent="0.25">
      <c r="A34" s="10" t="s">
        <v>32</v>
      </c>
      <c r="B34" s="12" t="s">
        <v>40</v>
      </c>
      <c r="C34" s="12" t="s">
        <v>23</v>
      </c>
      <c r="D34" s="12" t="s">
        <v>22</v>
      </c>
      <c r="E34" s="29">
        <v>0</v>
      </c>
      <c r="F34" s="11" t="s">
        <v>12</v>
      </c>
      <c r="G34" s="29">
        <v>0</v>
      </c>
      <c r="H34" s="15" t="s">
        <v>10</v>
      </c>
      <c r="I34" s="29">
        <v>0</v>
      </c>
      <c r="J34" s="11" t="s">
        <v>12</v>
      </c>
      <c r="K34" s="29">
        <v>0</v>
      </c>
      <c r="L34" s="19" t="s">
        <v>41</v>
      </c>
    </row>
    <row r="35" spans="1:12" ht="39" customHeight="1" x14ac:dyDescent="0.25"/>
  </sheetData>
  <mergeCells count="31">
    <mergeCell ref="B1:C1"/>
    <mergeCell ref="A15:A16"/>
    <mergeCell ref="C15:C16"/>
    <mergeCell ref="D15:D16"/>
    <mergeCell ref="E15:E16"/>
    <mergeCell ref="A7:L8"/>
    <mergeCell ref="K15:K16"/>
    <mergeCell ref="L15:L16"/>
    <mergeCell ref="J10:K10"/>
    <mergeCell ref="L10:L11"/>
    <mergeCell ref="A12:B12"/>
    <mergeCell ref="B10:B11"/>
    <mergeCell ref="C10:C11"/>
    <mergeCell ref="D10:D11"/>
    <mergeCell ref="E10:E11"/>
    <mergeCell ref="H10:I10"/>
    <mergeCell ref="K3:L3"/>
    <mergeCell ref="K5:L5"/>
    <mergeCell ref="F10:G10"/>
    <mergeCell ref="I15:I16"/>
    <mergeCell ref="J15:J16"/>
    <mergeCell ref="F15:F16"/>
    <mergeCell ref="G15:G16"/>
    <mergeCell ref="H15:H16"/>
    <mergeCell ref="H4:L4"/>
    <mergeCell ref="A32:L32"/>
    <mergeCell ref="A29:L29"/>
    <mergeCell ref="B15:B16"/>
    <mergeCell ref="A27:K27"/>
    <mergeCell ref="A14:L14"/>
    <mergeCell ref="A21:L21"/>
  </mergeCells>
  <pageMargins left="0.23622047244094491" right="0.15748031496062992" top="0.43" bottom="0.11811023622047245" header="0.45" footer="0.43307086614173229"/>
  <pageSetup paperSize="9" scale="76" fitToHeight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ДорожнаяКарта24-26</vt:lpstr>
      <vt:lpstr>'ДорожнаяКарта24-26'!Область_печати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2026-02-04T12:27:58Z</dcterms:modified>
</cp:coreProperties>
</file>