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60" windowWidth="28800" windowHeight="12495"/>
  </bookViews>
  <sheets>
    <sheet name="уточнен" sheetId="7" r:id="rId1"/>
  </sheets>
  <definedNames>
    <definedName name="_xlnm.Print_Area" localSheetId="0">уточнен!$A$1:$I$18</definedName>
  </definedNames>
  <calcPr calcId="145621"/>
</workbook>
</file>

<file path=xl/calcChain.xml><?xml version="1.0" encoding="utf-8"?>
<calcChain xmlns="http://schemas.openxmlformats.org/spreadsheetml/2006/main">
  <c r="I17" i="7" l="1"/>
  <c r="E18" i="7"/>
  <c r="F18" i="7"/>
  <c r="G18" i="7"/>
  <c r="D18" i="7"/>
  <c r="E5" i="7" l="1"/>
  <c r="F5" i="7"/>
  <c r="G5" i="7"/>
  <c r="E14" i="7"/>
  <c r="F14" i="7"/>
  <c r="H5" i="7"/>
  <c r="D16" i="7"/>
  <c r="D15" i="7"/>
  <c r="D14" i="7" s="1"/>
  <c r="G14" i="7"/>
  <c r="D13" i="7"/>
  <c r="I13" i="7" s="1"/>
  <c r="D12" i="7"/>
  <c r="I12" i="7" s="1"/>
  <c r="D11" i="7"/>
  <c r="D10" i="7"/>
  <c r="I10" i="7" s="1"/>
  <c r="D9" i="7"/>
  <c r="I9" i="7" s="1"/>
  <c r="D8" i="7"/>
  <c r="D7" i="7"/>
  <c r="D6" i="7"/>
  <c r="H18" i="7"/>
  <c r="D5" i="7" l="1"/>
  <c r="I6" i="7"/>
  <c r="I8" i="7"/>
  <c r="I11" i="7"/>
  <c r="I16" i="7"/>
  <c r="I14" i="7" s="1"/>
  <c r="I18" i="7" s="1"/>
  <c r="I7" i="7"/>
</calcChain>
</file>

<file path=xl/sharedStrings.xml><?xml version="1.0" encoding="utf-8"?>
<sst xmlns="http://schemas.openxmlformats.org/spreadsheetml/2006/main" count="37" uniqueCount="36">
  <si>
    <t>Наименование проекта</t>
  </si>
  <si>
    <t>Республиканский бюджет</t>
  </si>
  <si>
    <t>Муниципальный бюджет</t>
  </si>
  <si>
    <t>Юридические лица и предприниматели</t>
  </si>
  <si>
    <t>Население</t>
  </si>
  <si>
    <t>Инициатор</t>
  </si>
  <si>
    <t>№
п/п</t>
  </si>
  <si>
    <t>всего</t>
  </si>
  <si>
    <t>ИТОГО</t>
  </si>
  <si>
    <t>% софинансирование населением, ЮЛ, ИП</t>
  </si>
  <si>
    <t>УПРАВЛЕНИЕ ОБРАЗОВАНИЯ</t>
  </si>
  <si>
    <t>Структура финансирования, руб.</t>
  </si>
  <si>
    <t xml:space="preserve">Замена окон в здании </t>
  </si>
  <si>
    <t xml:space="preserve">Текущий ремонт по замене оконных блоков </t>
  </si>
  <si>
    <t>АДМИНИСТРАЦИЯ КАЛИНИНСКОГО РАЙОНА</t>
  </si>
  <si>
    <t>Капитальный ремонт по замене оконных блоков</t>
  </si>
  <si>
    <t xml:space="preserve">Капитальный ремонт территории (замена асфальтового покрытия) </t>
  </si>
  <si>
    <t xml:space="preserve">Ремонт спортивного зала </t>
  </si>
  <si>
    <t>НА  2024 ГОД</t>
  </si>
  <si>
    <t xml:space="preserve">Ремонт асфальтового покрытия </t>
  </si>
  <si>
    <t>Жители ул. Академика Святослава Федорова</t>
  </si>
  <si>
    <t>Капитальный ремонт дороги по ул. Академика  Святослава Федорова г. Чебоксары</t>
  </si>
  <si>
    <t>МАОУ "СОШ №59" г. Чебоксары, ул. Лебедева, дом 13</t>
  </si>
  <si>
    <r>
      <t xml:space="preserve">МБДОУ "Детский сад №128"
</t>
    </r>
    <r>
      <rPr>
        <sz val="14"/>
        <color theme="1"/>
        <rFont val="Times New Roman"/>
        <family val="1"/>
        <charset val="204"/>
      </rPr>
      <t>(г. Чебоксары, ул. Ленинского Комсомола, д. 60</t>
    </r>
    <r>
      <rPr>
        <b/>
        <sz val="14"/>
        <color theme="1"/>
        <rFont val="Times New Roman"/>
        <family val="1"/>
        <charset val="204"/>
      </rPr>
      <t xml:space="preserve">
</t>
    </r>
  </si>
  <si>
    <r>
      <t xml:space="preserve"> МБДОУ "Детский сад №132" 
</t>
    </r>
    <r>
      <rPr>
        <sz val="14"/>
        <color theme="1"/>
        <rFont val="Times New Roman"/>
        <family val="1"/>
        <charset val="204"/>
      </rPr>
      <t>(г. Чебоксары, пр. Тракторостроителей д. 39-а)</t>
    </r>
  </si>
  <si>
    <r>
      <t xml:space="preserve">МБДОУ "Детский сад № 182" 
 </t>
    </r>
    <r>
      <rPr>
        <sz val="14"/>
        <rFont val="Times New Roman"/>
        <family val="1"/>
        <charset val="204"/>
      </rPr>
      <t>(г. Чебоксары, ул. Чернышевского, 10А)</t>
    </r>
  </si>
  <si>
    <r>
      <t xml:space="preserve"> МБДОУ "Детский сад №129" 
</t>
    </r>
    <r>
      <rPr>
        <sz val="14"/>
        <color theme="1"/>
        <rFont val="Times New Roman"/>
        <family val="1"/>
        <charset val="204"/>
      </rPr>
      <t>(г. Чебоксары, ул. Кадыкова,д. 15)</t>
    </r>
  </si>
  <si>
    <r>
      <t xml:space="preserve">МБДОУ "Детский сад №117"
</t>
    </r>
    <r>
      <rPr>
        <sz val="14"/>
        <color theme="1"/>
        <rFont val="Times New Roman"/>
        <family val="1"/>
        <charset val="204"/>
      </rPr>
      <t xml:space="preserve">(г. Чебоксары ул. Эльгера, 19) </t>
    </r>
  </si>
  <si>
    <r>
      <t xml:space="preserve">МБДОУ "Детский сад №130"
</t>
    </r>
    <r>
      <rPr>
        <sz val="14"/>
        <rFont val="Times New Roman"/>
        <family val="1"/>
        <charset val="204"/>
      </rPr>
      <t>(г. Чебоксары, ЮГО-Западный бульвар, 10А</t>
    </r>
  </si>
  <si>
    <t>Жители ул. Низами, Кочетова</t>
  </si>
  <si>
    <t>Капитальный ремонт окон в здании</t>
  </si>
  <si>
    <r>
      <t xml:space="preserve"> МБДОУ "Детский сад №142" 
</t>
    </r>
    <r>
      <rPr>
        <sz val="14"/>
        <color theme="1"/>
        <rFont val="Times New Roman"/>
        <family val="1"/>
        <charset val="204"/>
      </rPr>
      <t xml:space="preserve">(г. Чебоксары, ул. Энтузиастов, 18а), </t>
    </r>
    <r>
      <rPr>
        <b/>
        <sz val="14"/>
        <color theme="1"/>
        <rFont val="Times New Roman"/>
        <family val="1"/>
        <charset val="204"/>
      </rPr>
      <t>"Детский сад №167 "Колокольчик"</t>
    </r>
    <r>
      <rPr>
        <sz val="14"/>
        <color theme="1"/>
        <rFont val="Times New Roman"/>
        <family val="1"/>
        <charset val="204"/>
      </rPr>
      <t xml:space="preserve">
(г. Чебоксары, ул. Ленинского Комсомола, д. 82)</t>
    </r>
  </si>
  <si>
    <t>Ремонт дорог частного сектора (по ул. Низами от  пересечения с ул. Магницкого до дома 25 по ул. Низамипо и по ул. Кочетова)</t>
  </si>
  <si>
    <r>
      <t>ПЕРЕЧЕНЬ ИНИЦИАТИВНЫХ ПРОЕКТОВ, ПЛАНИРУЕМЫХ К РЕАЛИЗАЦИИ</t>
    </r>
    <r>
      <rPr>
        <sz val="14"/>
        <rFont val="Times New Roman"/>
        <family val="1"/>
        <charset val="204"/>
      </rPr>
      <t xml:space="preserve">  </t>
    </r>
  </si>
  <si>
    <t>Благоустройство Частного сектора г. Чебоксары (водоотведение, ремонт дорог)</t>
  </si>
  <si>
    <t>Подключение к сетям  водотведения индивидуального жилого дома №32 по ул.Щорса, дома №20,21, 22, 23 по ул. Инкубаторная, дома №14,15,16,17,18,19,20,21 по ул. Васнецова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</si>
</sst>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Border="1"/>
    <xf numFmtId="0" fontId="4" fillId="2" borderId="1" xfId="0" applyFont="1" applyFill="1" applyBorder="1" applyAlignment="1">
      <alignment horizontal="center" vertical="top"/>
    </xf>
    <xf numFmtId="4" fontId="5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wrapText="1"/>
    </xf>
    <xf numFmtId="164" fontId="2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/>
    <xf numFmtId="43" fontId="2" fillId="2" borderId="0" xfId="0" applyNumberFormat="1" applyFont="1" applyFill="1" applyBorder="1"/>
    <xf numFmtId="4" fontId="2" fillId="2" borderId="0" xfId="0" applyNumberFormat="1" applyFont="1" applyFill="1" applyBorder="1"/>
    <xf numFmtId="0" fontId="2" fillId="2" borderId="8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justify" vertical="center"/>
    </xf>
    <xf numFmtId="4" fontId="3" fillId="2" borderId="4" xfId="0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/>
    </xf>
    <xf numFmtId="4" fontId="2" fillId="2" borderId="6" xfId="0" applyNumberFormat="1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top"/>
    </xf>
    <xf numFmtId="4" fontId="4" fillId="2" borderId="6" xfId="1" applyNumberFormat="1" applyFont="1" applyFill="1" applyBorder="1" applyAlignment="1">
      <alignment horizontal="center" vertical="top" wrapText="1"/>
    </xf>
    <xf numFmtId="4" fontId="4" fillId="2" borderId="5" xfId="1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="75" zoomScaleNormal="75" zoomScaleSheetLayoutView="75" workbookViewId="0">
      <pane ySplit="4" topLeftCell="A7" activePane="bottomLeft" state="frozen"/>
      <selection pane="bottomLeft" activeCell="A17" sqref="A17"/>
    </sheetView>
  </sheetViews>
  <sheetFormatPr defaultColWidth="22" defaultRowHeight="18.75" x14ac:dyDescent="0.3"/>
  <cols>
    <col min="1" max="1" width="5.85546875" style="32" customWidth="1"/>
    <col min="2" max="2" width="52" style="4" customWidth="1"/>
    <col min="3" max="3" width="56.140625" style="5" customWidth="1"/>
    <col min="4" max="4" width="20.42578125" style="1" customWidth="1"/>
    <col min="5" max="5" width="19.85546875" style="1" customWidth="1"/>
    <col min="6" max="6" width="20.7109375" style="1" customWidth="1"/>
    <col min="7" max="7" width="18.28515625" style="7" customWidth="1"/>
    <col min="8" max="8" width="24.7109375" style="7" customWidth="1"/>
    <col min="9" max="9" width="23.5703125" style="1" customWidth="1"/>
    <col min="10" max="16384" width="22" style="1"/>
  </cols>
  <sheetData>
    <row r="1" spans="1:11" x14ac:dyDescent="0.3">
      <c r="A1" s="2"/>
      <c r="B1" s="41" t="s">
        <v>33</v>
      </c>
      <c r="C1" s="41"/>
      <c r="D1" s="41"/>
      <c r="E1" s="41"/>
      <c r="F1" s="41"/>
      <c r="G1" s="41"/>
      <c r="H1" s="41"/>
      <c r="I1" s="41"/>
    </row>
    <row r="2" spans="1:11" x14ac:dyDescent="0.3">
      <c r="A2" s="2"/>
      <c r="B2" s="42" t="s">
        <v>18</v>
      </c>
      <c r="C2" s="43"/>
      <c r="D2" s="43"/>
      <c r="E2" s="43"/>
      <c r="F2" s="43"/>
      <c r="G2" s="43"/>
      <c r="H2" s="43"/>
      <c r="I2" s="43"/>
    </row>
    <row r="3" spans="1:11" ht="30.75" customHeight="1" x14ac:dyDescent="0.3">
      <c r="A3" s="44" t="s">
        <v>6</v>
      </c>
      <c r="B3" s="45" t="s">
        <v>5</v>
      </c>
      <c r="C3" s="45" t="s">
        <v>0</v>
      </c>
      <c r="D3" s="35"/>
      <c r="E3" s="45" t="s">
        <v>11</v>
      </c>
      <c r="F3" s="45"/>
      <c r="G3" s="45"/>
      <c r="H3" s="45"/>
      <c r="I3" s="45" t="s">
        <v>9</v>
      </c>
      <c r="J3" s="48"/>
    </row>
    <row r="4" spans="1:11" ht="56.25" x14ac:dyDescent="0.3">
      <c r="A4" s="44"/>
      <c r="B4" s="45"/>
      <c r="C4" s="45"/>
      <c r="D4" s="35" t="s">
        <v>7</v>
      </c>
      <c r="E4" s="35" t="s">
        <v>1</v>
      </c>
      <c r="F4" s="35" t="s">
        <v>2</v>
      </c>
      <c r="G4" s="3" t="s">
        <v>4</v>
      </c>
      <c r="H4" s="3" t="s">
        <v>3</v>
      </c>
      <c r="I4" s="45"/>
      <c r="J4" s="48"/>
    </row>
    <row r="5" spans="1:11" x14ac:dyDescent="0.3">
      <c r="A5" s="34"/>
      <c r="B5" s="49" t="s">
        <v>10</v>
      </c>
      <c r="C5" s="49"/>
      <c r="D5" s="17">
        <f>D6+D7+D8+D9+D10+D11+D12+D13</f>
        <v>42742465.557999998</v>
      </c>
      <c r="E5" s="17">
        <f t="shared" ref="E5:G5" si="0">E6+E7+E8+E9+E10+E11+E12+E13</f>
        <v>7605222.8280000007</v>
      </c>
      <c r="F5" s="17">
        <f t="shared" si="0"/>
        <v>31750766.600000001</v>
      </c>
      <c r="G5" s="17">
        <f t="shared" si="0"/>
        <v>3386476.13</v>
      </c>
      <c r="H5" s="17">
        <f t="shared" ref="H5" si="1">H6+H7+H8+H9+H10+H11+H12</f>
        <v>0</v>
      </c>
      <c r="I5" s="17"/>
    </row>
    <row r="6" spans="1:11" ht="75" x14ac:dyDescent="0.3">
      <c r="A6" s="37">
        <v>1</v>
      </c>
      <c r="B6" s="24" t="s">
        <v>23</v>
      </c>
      <c r="C6" s="25" t="s">
        <v>13</v>
      </c>
      <c r="D6" s="18">
        <f t="shared" ref="D6:D12" si="2">E6+F6+G6+H6</f>
        <v>6559489</v>
      </c>
      <c r="E6" s="19">
        <v>1000000</v>
      </c>
      <c r="F6" s="19">
        <v>4903540.0999999996</v>
      </c>
      <c r="G6" s="18">
        <v>655948.9</v>
      </c>
      <c r="H6" s="19">
        <v>0</v>
      </c>
      <c r="I6" s="18">
        <f t="shared" ref="I6:I8" si="3">(G6+H6)/D6*100</f>
        <v>10</v>
      </c>
    </row>
    <row r="7" spans="1:11" ht="107.25" customHeight="1" x14ac:dyDescent="0.3">
      <c r="A7" s="40">
        <v>2</v>
      </c>
      <c r="B7" s="39" t="s">
        <v>31</v>
      </c>
      <c r="C7" s="11" t="s">
        <v>30</v>
      </c>
      <c r="D7" s="18">
        <f t="shared" si="2"/>
        <v>4644329.5100000007</v>
      </c>
      <c r="E7" s="20">
        <v>928865.9</v>
      </c>
      <c r="F7" s="20">
        <v>3366439.46</v>
      </c>
      <c r="G7" s="20">
        <v>349024.15</v>
      </c>
      <c r="H7" s="21">
        <v>0</v>
      </c>
      <c r="I7" s="18">
        <f t="shared" si="3"/>
        <v>7.5150600156275296</v>
      </c>
    </row>
    <row r="8" spans="1:11" ht="56.25" x14ac:dyDescent="0.3">
      <c r="A8" s="37">
        <v>3</v>
      </c>
      <c r="B8" s="39" t="s">
        <v>24</v>
      </c>
      <c r="C8" s="11" t="s">
        <v>12</v>
      </c>
      <c r="D8" s="18">
        <f t="shared" si="2"/>
        <v>7892766.9699999997</v>
      </c>
      <c r="E8" s="20">
        <v>1000000</v>
      </c>
      <c r="F8" s="20">
        <v>6363951.5800000001</v>
      </c>
      <c r="G8" s="20">
        <v>528815.39</v>
      </c>
      <c r="H8" s="21">
        <v>0</v>
      </c>
      <c r="I8" s="18">
        <f t="shared" si="3"/>
        <v>6.7000000381361824</v>
      </c>
    </row>
    <row r="9" spans="1:11" ht="37.5" x14ac:dyDescent="0.3">
      <c r="A9" s="37">
        <v>4</v>
      </c>
      <c r="B9" s="26" t="s">
        <v>25</v>
      </c>
      <c r="C9" s="27" t="s">
        <v>19</v>
      </c>
      <c r="D9" s="18">
        <f t="shared" si="2"/>
        <v>3753763.5380000002</v>
      </c>
      <c r="E9" s="22">
        <v>750752.70799999998</v>
      </c>
      <c r="F9" s="22">
        <v>2627634.48</v>
      </c>
      <c r="G9" s="22">
        <v>375376.35</v>
      </c>
      <c r="H9" s="22">
        <v>0</v>
      </c>
      <c r="I9" s="18">
        <f>(G9+H9)/D9*100</f>
        <v>9.9999998987682623</v>
      </c>
    </row>
    <row r="10" spans="1:11" ht="37.5" x14ac:dyDescent="0.3">
      <c r="A10" s="37">
        <v>5</v>
      </c>
      <c r="B10" s="39" t="s">
        <v>26</v>
      </c>
      <c r="C10" s="11" t="s">
        <v>15</v>
      </c>
      <c r="D10" s="18">
        <f t="shared" si="2"/>
        <v>4654110.16</v>
      </c>
      <c r="E10" s="20">
        <v>930822.02</v>
      </c>
      <c r="F10" s="20">
        <v>3257877.12</v>
      </c>
      <c r="G10" s="20">
        <v>465411.02</v>
      </c>
      <c r="H10" s="21">
        <v>0</v>
      </c>
      <c r="I10" s="18">
        <f>(G10+H10)/D10*100</f>
        <v>10.000000085945537</v>
      </c>
      <c r="K10" s="16"/>
    </row>
    <row r="11" spans="1:11" ht="37.5" x14ac:dyDescent="0.3">
      <c r="A11" s="1">
        <v>6</v>
      </c>
      <c r="B11" s="13" t="s">
        <v>27</v>
      </c>
      <c r="C11" s="14" t="s">
        <v>16</v>
      </c>
      <c r="D11" s="23">
        <f t="shared" si="2"/>
        <v>5264095.379999999</v>
      </c>
      <c r="E11" s="20">
        <v>1000000</v>
      </c>
      <c r="F11" s="20">
        <v>4000890.61</v>
      </c>
      <c r="G11" s="20">
        <v>263204.77</v>
      </c>
      <c r="H11" s="20">
        <v>0</v>
      </c>
      <c r="I11" s="18">
        <f>(G11+H11)/D11*100</f>
        <v>5.0000000189966176</v>
      </c>
      <c r="K11" s="16"/>
    </row>
    <row r="12" spans="1:11" ht="56.25" x14ac:dyDescent="0.3">
      <c r="A12" s="12">
        <v>7</v>
      </c>
      <c r="B12" s="38" t="s">
        <v>28</v>
      </c>
      <c r="C12" s="28" t="s">
        <v>15</v>
      </c>
      <c r="D12" s="18">
        <f t="shared" si="2"/>
        <v>4973911</v>
      </c>
      <c r="E12" s="19">
        <v>994782.2</v>
      </c>
      <c r="F12" s="19">
        <v>3730433.25</v>
      </c>
      <c r="G12" s="18">
        <v>248695.55</v>
      </c>
      <c r="H12" s="20">
        <v>0</v>
      </c>
      <c r="I12" s="18">
        <f t="shared" ref="I12" si="4">(G12+H12)/D12*100</f>
        <v>5</v>
      </c>
      <c r="K12" s="16"/>
    </row>
    <row r="13" spans="1:11" ht="37.5" x14ac:dyDescent="0.3">
      <c r="A13" s="12">
        <v>8</v>
      </c>
      <c r="B13" s="31" t="s">
        <v>22</v>
      </c>
      <c r="C13" s="11" t="s">
        <v>17</v>
      </c>
      <c r="D13" s="18">
        <f>E13+F13+G13+H13</f>
        <v>5000000</v>
      </c>
      <c r="E13" s="20">
        <v>1000000</v>
      </c>
      <c r="F13" s="20">
        <v>3500000</v>
      </c>
      <c r="G13" s="20">
        <v>500000</v>
      </c>
      <c r="H13" s="21">
        <v>0</v>
      </c>
      <c r="I13" s="18">
        <f>(G13+H13)/D13*100</f>
        <v>10</v>
      </c>
      <c r="K13" s="16"/>
    </row>
    <row r="14" spans="1:11" x14ac:dyDescent="0.3">
      <c r="A14" s="12"/>
      <c r="B14" s="50" t="s">
        <v>14</v>
      </c>
      <c r="C14" s="50"/>
      <c r="D14" s="18">
        <f>D15+D16</f>
        <v>9612510.3200000003</v>
      </c>
      <c r="E14" s="18">
        <f t="shared" ref="E14:F14" si="5">E15+E16</f>
        <v>1922502.06</v>
      </c>
      <c r="F14" s="18">
        <f t="shared" si="5"/>
        <v>6399319.0700000003</v>
      </c>
      <c r="G14" s="18">
        <f t="shared" ref="G14:I14" si="6">G15+G16</f>
        <v>1290689.19</v>
      </c>
      <c r="H14" s="18"/>
      <c r="I14" s="18">
        <f t="shared" si="6"/>
        <v>14.999999938832778</v>
      </c>
    </row>
    <row r="15" spans="1:11" ht="56.25" x14ac:dyDescent="0.3">
      <c r="A15" s="12">
        <v>9</v>
      </c>
      <c r="B15" s="33" t="s">
        <v>29</v>
      </c>
      <c r="C15" s="29" t="s">
        <v>32</v>
      </c>
      <c r="D15" s="18">
        <f>E15+F15+G15</f>
        <v>4707922.7</v>
      </c>
      <c r="E15" s="18">
        <v>941584.54</v>
      </c>
      <c r="F15" s="18">
        <v>3211337.11</v>
      </c>
      <c r="G15" s="18">
        <v>555001.05000000005</v>
      </c>
      <c r="H15" s="1"/>
      <c r="I15" s="18"/>
    </row>
    <row r="16" spans="1:11" ht="56.25" x14ac:dyDescent="0.3">
      <c r="A16" s="12">
        <v>10</v>
      </c>
      <c r="B16" s="35" t="s">
        <v>20</v>
      </c>
      <c r="C16" s="30" t="s">
        <v>21</v>
      </c>
      <c r="D16" s="18">
        <f>E16+F16+G16</f>
        <v>4904587.62</v>
      </c>
      <c r="E16" s="18">
        <v>980917.52</v>
      </c>
      <c r="F16" s="18">
        <v>3187981.96</v>
      </c>
      <c r="G16" s="18">
        <v>735688.14</v>
      </c>
      <c r="H16" s="18">
        <v>0</v>
      </c>
      <c r="I16" s="18">
        <f>(G16+H16)/D16*100</f>
        <v>14.999999938832778</v>
      </c>
    </row>
    <row r="17" spans="1:9" ht="93.75" x14ac:dyDescent="0.3">
      <c r="A17" s="12">
        <v>11</v>
      </c>
      <c r="B17" s="54" t="s">
        <v>34</v>
      </c>
      <c r="C17" s="53" t="s">
        <v>35</v>
      </c>
      <c r="D17" s="52">
        <v>1629870</v>
      </c>
      <c r="E17" s="52">
        <v>325974</v>
      </c>
      <c r="F17" s="52">
        <v>814935</v>
      </c>
      <c r="G17" s="52">
        <v>488961</v>
      </c>
      <c r="H17" s="18">
        <v>0</v>
      </c>
      <c r="I17" s="52">
        <f>(G17+H17)/D17*100</f>
        <v>30</v>
      </c>
    </row>
    <row r="18" spans="1:9" x14ac:dyDescent="0.3">
      <c r="A18" s="36"/>
      <c r="B18" s="46" t="s">
        <v>8</v>
      </c>
      <c r="C18" s="47"/>
      <c r="D18" s="15">
        <f>D5+D14+D17</f>
        <v>53984845.877999999</v>
      </c>
      <c r="E18" s="51">
        <f t="shared" ref="E18:G18" si="7">E5+E14+E17</f>
        <v>9853698.8880000003</v>
      </c>
      <c r="F18" s="51">
        <f t="shared" si="7"/>
        <v>38965020.670000002</v>
      </c>
      <c r="G18" s="51">
        <f t="shared" si="7"/>
        <v>5166126.32</v>
      </c>
      <c r="H18" s="15">
        <f>H5+H14</f>
        <v>0</v>
      </c>
      <c r="I18" s="15">
        <f>I5+I14</f>
        <v>14.999999938832778</v>
      </c>
    </row>
    <row r="19" spans="1:9" x14ac:dyDescent="0.3">
      <c r="E19" s="6"/>
    </row>
    <row r="20" spans="1:9" x14ac:dyDescent="0.3">
      <c r="D20" s="6"/>
      <c r="F20" s="6"/>
    </row>
    <row r="21" spans="1:9" x14ac:dyDescent="0.3">
      <c r="E21" s="8"/>
      <c r="G21" s="1"/>
      <c r="H21" s="1"/>
    </row>
    <row r="22" spans="1:9" x14ac:dyDescent="0.3">
      <c r="D22" s="10"/>
      <c r="E22" s="10"/>
    </row>
    <row r="23" spans="1:9" x14ac:dyDescent="0.3">
      <c r="D23" s="10"/>
      <c r="E23" s="10"/>
      <c r="F23" s="10"/>
      <c r="G23" s="10"/>
      <c r="H23" s="10"/>
    </row>
    <row r="24" spans="1:9" x14ac:dyDescent="0.3">
      <c r="D24" s="10"/>
      <c r="E24" s="10"/>
      <c r="F24" s="10"/>
      <c r="G24" s="10"/>
    </row>
    <row r="25" spans="1:9" x14ac:dyDescent="0.3">
      <c r="D25" s="8"/>
      <c r="E25" s="9"/>
      <c r="F25" s="9"/>
      <c r="G25" s="9"/>
      <c r="H25" s="9"/>
    </row>
    <row r="26" spans="1:9" x14ac:dyDescent="0.3">
      <c r="D26" s="10"/>
      <c r="E26" s="10"/>
      <c r="F26" s="10"/>
      <c r="G26" s="10"/>
      <c r="H26" s="10"/>
    </row>
  </sheetData>
  <mergeCells count="11">
    <mergeCell ref="B18:C18"/>
    <mergeCell ref="J3:J4"/>
    <mergeCell ref="B5:C5"/>
    <mergeCell ref="B14:C14"/>
    <mergeCell ref="B1:I1"/>
    <mergeCell ref="B2:I2"/>
    <mergeCell ref="A3:A4"/>
    <mergeCell ref="B3:B4"/>
    <mergeCell ref="C3:C4"/>
    <mergeCell ref="E3:H3"/>
    <mergeCell ref="I3:I4"/>
  </mergeCells>
  <pageMargins left="0" right="0" top="0" bottom="0" header="0" footer="0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уточнен</vt:lpstr>
      <vt:lpstr>уточнен!Область_печати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Анна Владимировна</dc:creator>
  <cp:lastModifiedBy>gcheb_ivs5</cp:lastModifiedBy>
  <cp:lastPrinted>2024-03-20T08:27:57Z</cp:lastPrinted>
  <dcterms:created xsi:type="dcterms:W3CDTF">2017-06-15T11:39:16Z</dcterms:created>
  <dcterms:modified xsi:type="dcterms:W3CDTF">2024-04-09T06:29:51Z</dcterms:modified>
</cp:coreProperties>
</file>