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01.09.2023" sheetId="100" r:id="rId1"/>
  </sheets>
  <definedNames>
    <definedName name="_xlnm._FilterDatabase" localSheetId="0" hidden="1">'01.09.2023'!$B$1:$B$110</definedName>
    <definedName name="_xlnm.Print_Area" localSheetId="0">'01.09.2023'!$A$1:$F$106</definedName>
  </definedNames>
  <calcPr calcId="145621"/>
</workbook>
</file>

<file path=xl/calcChain.xml><?xml version="1.0" encoding="utf-8"?>
<calcChain xmlns="http://schemas.openxmlformats.org/spreadsheetml/2006/main">
  <c r="F31" i="100" l="1"/>
  <c r="F106" i="100" l="1"/>
  <c r="F105" i="100"/>
  <c r="E102" i="100"/>
  <c r="F102" i="100" s="1"/>
  <c r="D102" i="100"/>
  <c r="D101" i="100"/>
  <c r="D100" i="100" s="1"/>
  <c r="F99" i="100"/>
  <c r="E95" i="100"/>
  <c r="F95" i="100" s="1"/>
  <c r="D95" i="100"/>
  <c r="D94" i="100"/>
  <c r="D93" i="100" s="1"/>
  <c r="F91" i="100"/>
  <c r="E88" i="100"/>
  <c r="F88" i="100" s="1"/>
  <c r="D88" i="100"/>
  <c r="F86" i="100"/>
  <c r="E83" i="100"/>
  <c r="F83" i="100" s="1"/>
  <c r="D83" i="100"/>
  <c r="D82" i="100"/>
  <c r="F81" i="100"/>
  <c r="F80" i="100"/>
  <c r="F79" i="100"/>
  <c r="E77" i="100"/>
  <c r="D77" i="100"/>
  <c r="F77" i="100" s="1"/>
  <c r="F76" i="100"/>
  <c r="F75" i="100"/>
  <c r="F74" i="100"/>
  <c r="F72" i="100"/>
  <c r="E72" i="100"/>
  <c r="D72" i="100"/>
  <c r="F71" i="100"/>
  <c r="F70" i="100"/>
  <c r="F69" i="100"/>
  <c r="E67" i="100"/>
  <c r="D67" i="100"/>
  <c r="F67" i="100" s="1"/>
  <c r="F66" i="100"/>
  <c r="F65" i="100"/>
  <c r="F64" i="100"/>
  <c r="F62" i="100"/>
  <c r="E62" i="100"/>
  <c r="D62" i="100"/>
  <c r="D61" i="100" s="1"/>
  <c r="E61" i="100"/>
  <c r="F61" i="100" s="1"/>
  <c r="F60" i="100"/>
  <c r="F59" i="100"/>
  <c r="F58" i="100"/>
  <c r="E56" i="100"/>
  <c r="F56" i="100" s="1"/>
  <c r="D56" i="100"/>
  <c r="D55" i="100"/>
  <c r="F52" i="100"/>
  <c r="F51" i="100"/>
  <c r="F49" i="100"/>
  <c r="E49" i="100"/>
  <c r="D49" i="100"/>
  <c r="D48" i="100" s="1"/>
  <c r="E48" i="100"/>
  <c r="F48" i="100" s="1"/>
  <c r="F47" i="100"/>
  <c r="E43" i="100"/>
  <c r="F43" i="100" s="1"/>
  <c r="D43" i="100"/>
  <c r="F42" i="100"/>
  <c r="F41" i="100"/>
  <c r="F40" i="100"/>
  <c r="E38" i="100"/>
  <c r="F38" i="100" s="1"/>
  <c r="D38" i="100"/>
  <c r="D37" i="100"/>
  <c r="D25" i="100" s="1"/>
  <c r="F36" i="100"/>
  <c r="F35" i="100"/>
  <c r="E32" i="100"/>
  <c r="F32" i="100" s="1"/>
  <c r="D32" i="100"/>
  <c r="F30" i="100"/>
  <c r="E27" i="100"/>
  <c r="F27" i="100" s="1"/>
  <c r="D27" i="100"/>
  <c r="D26" i="100"/>
  <c r="F24" i="100"/>
  <c r="F23" i="100"/>
  <c r="F20" i="100"/>
  <c r="E20" i="100"/>
  <c r="D20" i="100"/>
  <c r="F17" i="100"/>
  <c r="F15" i="100"/>
  <c r="E15" i="100"/>
  <c r="D15" i="100"/>
  <c r="D14" i="100" s="1"/>
  <c r="D13" i="100" s="1"/>
  <c r="E14" i="100"/>
  <c r="F14" i="100" s="1"/>
  <c r="E11" i="100"/>
  <c r="F11" i="100" s="1"/>
  <c r="D11" i="100"/>
  <c r="E10" i="100"/>
  <c r="F10" i="100" s="1"/>
  <c r="D10" i="100"/>
  <c r="E9" i="100"/>
  <c r="F9" i="100" s="1"/>
  <c r="D9" i="100"/>
  <c r="D7" i="100"/>
  <c r="D54" i="100" l="1"/>
  <c r="E26" i="100"/>
  <c r="F26" i="100" s="1"/>
  <c r="E37" i="100"/>
  <c r="E55" i="100"/>
  <c r="E82" i="100"/>
  <c r="F82" i="100" s="1"/>
  <c r="E101" i="100"/>
  <c r="E7" i="100"/>
  <c r="F7" i="100" s="1"/>
  <c r="E13" i="100"/>
  <c r="F13" i="100" s="1"/>
  <c r="E94" i="100"/>
  <c r="F55" i="100" l="1"/>
  <c r="E54" i="100"/>
  <c r="F54" i="100" s="1"/>
  <c r="F37" i="100"/>
  <c r="E25" i="100"/>
  <c r="F25" i="100" s="1"/>
  <c r="F101" i="100"/>
  <c r="E100" i="100"/>
  <c r="F100" i="100" s="1"/>
  <c r="F94" i="100"/>
  <c r="E93" i="100"/>
  <c r="F93" i="100" s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<sst xmlns="http://schemas.openxmlformats.org/spreadsheetml/2006/main" count="142" uniqueCount="69">
  <si>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</si>
  <si>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</si>
  <si>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</si>
  <si>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</si>
  <si>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</si>
  <si>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</si>
  <si>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</si>
  <si>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</si>
  <si>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</si>
  <si>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</si>
  <si>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</si>
  <si>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</si>
  <si>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</si>
  <si>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</si>
  <si>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</si>
  <si>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</si>
  <si>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</si>
  <si>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</si>
  <si>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</si>
  <si>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</si>
  <si>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</si>
  <si>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</si>
  <si>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</si>
  <si>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</si>
  <si>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</si>
  <si>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</si>
  <si>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</si>
  <si>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</si>
  <si>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</si>
  <si>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</si>
  <si>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</si>
  <si>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</si>
  <si>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</si>
  <si>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</si>
  <si>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</si>
  <si>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</si>
  <si>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</si>
  <si>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</si>
  <si>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</si>
  <si>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</si>
  <si>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</si>
  <si>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</si>
  <si>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</si>
  <si>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</si>
  <si>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</si>
  <si>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</si>
  <si>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</si>
  <si>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</si>
  <si>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</si>
  <si>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</si>
  <si>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</si>
  <si>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</si>
  <si>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</si>
  <si>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</si>
  <si>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</si>
  <si>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</si>
  <si>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</si>
  <si>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</si>
  <si>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</si>
  <si>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</si>
  <si>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</si>
  <si>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</si>
  <si>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</si>
  <si>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</si>
  <si>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</si>
  <si>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</si>
  <si>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</si>
  <si>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01.09.2023 года </t>
  </si>
  <si>
    <t>Кассовое исполнение                             на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</si>
</sst>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zoomScaleNormal="100" zoomScaleSheetLayoutView="100" workbookViewId="0">
      <selection activeCell="F30" sqref="F30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67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2287486615.3600001</v>
      </c>
      <c r="E7" s="27">
        <f t="shared" ref="E7" si="0">E9+E10+E11</f>
        <v>1187142374.4700003</v>
      </c>
      <c r="F7" s="28">
        <f>E7/D7*100</f>
        <v>51.897238064633235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238149873.56999999</v>
      </c>
      <c r="E9" s="4">
        <f t="shared" si="1"/>
        <v>129603693.60000001</v>
      </c>
      <c r="F9" s="28">
        <f t="shared" ref="F9:F93" si="2">E9/D9*100</f>
        <v>54.421063365337154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1603140460.72</v>
      </c>
      <c r="E10" s="4">
        <f t="shared" si="1"/>
        <v>843541358.46000016</v>
      </c>
      <c r="F10" s="18">
        <f t="shared" si="2"/>
        <v>52.618056815879385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446196281.06999999</v>
      </c>
      <c r="E11" s="4">
        <f t="shared" si="1"/>
        <v>213997322.41</v>
      </c>
      <c r="F11" s="18">
        <f t="shared" si="2"/>
        <v>47.960355450929399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2461864</v>
      </c>
      <c r="F13" s="18">
        <f t="shared" si="2"/>
        <v>9.8748290260602385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2461864</v>
      </c>
      <c r="F14" s="18">
        <f t="shared" si="2"/>
        <v>9.8748290260602385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2461864</v>
      </c>
      <c r="F15" s="19">
        <f t="shared" si="2"/>
        <v>49.237279999999998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2461864</v>
      </c>
      <c r="F17" s="19">
        <f t="shared" si="2"/>
        <v>49.237279999999998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66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677365336.25</v>
      </c>
      <c r="E25" s="4">
        <f>E37+E48+E26</f>
        <v>336720637.94</v>
      </c>
      <c r="F25" s="18">
        <f t="shared" si="2"/>
        <v>49.710343875011063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628554670</v>
      </c>
      <c r="E26" s="4">
        <f>E27+E32</f>
        <v>314999335</v>
      </c>
      <c r="F26" s="18">
        <f t="shared" si="2"/>
        <v>50.114866698866464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f t="shared" si="2"/>
        <v>50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21901284</v>
      </c>
      <c r="E37" s="4">
        <f>E43+E38</f>
        <v>1756495.88</v>
      </c>
      <c r="F37" s="18">
        <f t="shared" si="2"/>
        <v>8.020058915267251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410383.98</v>
      </c>
      <c r="F38" s="19">
        <f t="shared" si="2"/>
        <v>99.999995126515657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402200</v>
      </c>
      <c r="F40" s="19">
        <f t="shared" si="2"/>
        <v>100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4092</v>
      </c>
      <c r="F41" s="36">
        <f t="shared" si="2"/>
        <v>100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4091.98</v>
      </c>
      <c r="F42" s="19">
        <f t="shared" si="2"/>
        <v>99.999511241446726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21490900</v>
      </c>
      <c r="E43" s="6">
        <f t="shared" ref="E43" si="4">E45+E46+E47</f>
        <v>1346111.9</v>
      </c>
      <c r="F43" s="19">
        <f t="shared" si="2"/>
        <v>6.2636367020459813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21490900</v>
      </c>
      <c r="E47" s="26">
        <v>1346111.9</v>
      </c>
      <c r="F47" s="19">
        <f t="shared" si="2"/>
        <v>6.2636367020459813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19964807.059999999</v>
      </c>
      <c r="F48" s="18">
        <f t="shared" si="2"/>
        <v>74.192736475769522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19964807.059999999</v>
      </c>
      <c r="F49" s="19">
        <f t="shared" si="2"/>
        <v>74.192736475769522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19764828.359999999</v>
      </c>
      <c r="F51" s="19">
        <f t="shared" si="2"/>
        <v>74.191495380892917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199978.7</v>
      </c>
      <c r="F52" s="19">
        <f t="shared" si="2"/>
        <v>74.315604869706789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163716693.06999999</v>
      </c>
      <c r="F54" s="18">
        <f t="shared" si="2"/>
        <v>41.424076589116844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77106703</v>
      </c>
      <c r="F55" s="18">
        <f t="shared" si="2"/>
        <v>51.851459141018374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77106703</v>
      </c>
      <c r="F56" s="19">
        <f t="shared" si="2"/>
        <v>51.851459141018374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76335636.040000007</v>
      </c>
      <c r="F58" s="19">
        <f t="shared" si="2"/>
        <v>51.851479043667901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539746.93999999994</v>
      </c>
      <c r="F59" s="19">
        <f t="shared" si="2"/>
        <v>51.848644979013592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231320.02</v>
      </c>
      <c r="F60" s="19">
        <f t="shared" si="2"/>
        <v>51.851458003830665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73018217.440000013</v>
      </c>
      <c r="F61" s="18">
        <f t="shared" si="2"/>
        <v>31.363517514237532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48430000</v>
      </c>
      <c r="F62" s="19">
        <f t="shared" si="2"/>
        <v>31.793803366059791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19320261.34</v>
      </c>
      <c r="F64" s="19">
        <f t="shared" si="2"/>
        <v>42.393444771875004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23287793.469999999</v>
      </c>
      <c r="F65" s="19">
        <f t="shared" si="2"/>
        <v>27.268673486939949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5821945.1900000004</v>
      </c>
      <c r="F66" s="19">
        <f t="shared" si="2"/>
        <v>27.268668183272283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48866120</v>
      </c>
      <c r="E67" s="6">
        <f>E69+E70+E71</f>
        <v>14934357.82</v>
      </c>
      <c r="F67" s="19">
        <f t="shared" si="2"/>
        <v>30.56178354246255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6705920.9100000001</v>
      </c>
      <c r="F70" s="19">
        <f t="shared" si="2"/>
        <v>18.984079088617573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3511136.91</v>
      </c>
      <c r="F71" s="19">
        <f t="shared" si="2"/>
        <v>39.78670477852441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21782390</v>
      </c>
      <c r="E72" s="6">
        <f>E74+E75+E76</f>
        <v>6653178.3600000003</v>
      </c>
      <c r="F72" s="19">
        <f t="shared" si="2"/>
        <v>30.543840046936999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4110300</v>
      </c>
      <c r="F74" s="19">
        <f t="shared" si="2"/>
        <v>100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1762780.36</v>
      </c>
      <c r="F75" s="19">
        <f t="shared" si="2"/>
        <v>12.464955957089186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780098</v>
      </c>
      <c r="F76" s="19">
        <f t="shared" si="2"/>
        <v>22.097841482069004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3000681.26</v>
      </c>
      <c r="F77" s="19">
        <f t="shared" si="2"/>
        <v>30.498447574907505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2491303.86</v>
      </c>
      <c r="F79" s="19">
        <f t="shared" si="2"/>
        <v>55.531370171410735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406375.38</v>
      </c>
      <c r="F80" s="19">
        <f t="shared" si="2"/>
        <v>9.4799118202813357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103002.02</v>
      </c>
      <c r="F81" s="19">
        <f t="shared" si="2"/>
        <v>9.6642916119346971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13591772.630000001</v>
      </c>
      <c r="F82" s="18">
        <f t="shared" si="2"/>
        <v>99.198405091256774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0</v>
      </c>
      <c r="F88" s="19">
        <f t="shared" si="2"/>
        <v>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0</v>
      </c>
      <c r="F91" s="19">
        <f t="shared" si="2"/>
        <v>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14225724.5</v>
      </c>
      <c r="E93" s="4">
        <f>E94</f>
        <v>2397391.7400000002</v>
      </c>
      <c r="F93" s="18">
        <f t="shared" si="2"/>
        <v>16.852510675291089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14225724.5</v>
      </c>
      <c r="E94" s="4">
        <f>E95</f>
        <v>2397391.7400000002</v>
      </c>
      <c r="F94" s="18">
        <f t="shared" ref="F94:F106" si="7">E94/D94*100</f>
        <v>16.852510675291089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14225724.5</v>
      </c>
      <c r="E95" s="6">
        <f>E97+E98+E99</f>
        <v>2397391.7400000002</v>
      </c>
      <c r="F95" s="19">
        <f t="shared" si="7"/>
        <v>16.852510675291089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14225724.5</v>
      </c>
      <c r="E99" s="6">
        <v>2397391.7400000002</v>
      </c>
      <c r="F99" s="19">
        <f t="shared" si="7"/>
        <v>16.852510675291089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681845787.72000003</v>
      </c>
      <c r="F100" s="18">
        <f t="shared" si="7"/>
        <v>57.992720583885735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681845787.72000003</v>
      </c>
      <c r="F101" s="18">
        <f t="shared" si="7"/>
        <v>57.992720583885735</v>
      </c>
      <c r="G101" s="30"/>
    </row>
    <row r="102" spans="1:7" ht="63" x14ac:dyDescent="0.2">
      <c r="A102" s="7"/>
      <c r="B102" s="5" t="s">
        <v>50</v>
      </c>
      <c r="C102" s="20" t="s">
        <v>56</v>
      </c>
      <c r="D102" s="6">
        <f>D104+D105+D106</f>
        <v>1175743750</v>
      </c>
      <c r="E102" s="6">
        <f t="shared" ref="E102" si="8">E104+E105+E106</f>
        <v>681845787.72000003</v>
      </c>
      <c r="F102" s="19">
        <f t="shared" si="7"/>
        <v>57.992720583885735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545476630.07000005</v>
      </c>
      <c r="F105" s="19">
        <f t="shared" si="7"/>
        <v>58.240395269033044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136369157.65000001</v>
      </c>
      <c r="F106" s="19">
        <f t="shared" si="7"/>
        <v>57.022734866897693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01.09.2023</vt:lpstr>
      <vt:lpstr>'01.09.2023'!Область_печати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2023-10-09T08:25:30Z</dcterms:modified>
</cp:coreProperties>
</file>