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245" windowWidth="13020" windowHeight="6870"/>
  </bookViews>
  <sheets>
    <sheet name="2023 год" sheetId="17" r:id="rId1"/>
  </sheets>
  <definedNames>
    <definedName name="_xlnm.Print_Area" localSheetId="0">'2023 год'!$A$1:$E$198</definedName>
  </definedNames>
  <calcPr calcId="145621"/>
</workbook>
</file>

<file path=xl/calcChain.xml><?xml version="1.0" encoding="utf-8"?>
<calcChain xmlns="http://schemas.openxmlformats.org/spreadsheetml/2006/main">
  <c r="D94" i="17" l="1"/>
  <c r="E94" i="17"/>
  <c r="C94" i="17"/>
  <c r="B113" i="17"/>
  <c r="B112" i="17"/>
  <c r="E110" i="17"/>
  <c r="D110" i="17"/>
  <c r="C110" i="17"/>
  <c r="D162" i="17"/>
  <c r="E162" i="17"/>
  <c r="C162" i="17"/>
  <c r="D193" i="17"/>
  <c r="E193" i="17"/>
  <c r="C193" i="17"/>
  <c r="B196" i="17"/>
  <c r="B168" i="17"/>
  <c r="D132" i="17"/>
  <c r="E132" i="17"/>
  <c r="C132" i="17"/>
  <c r="E128" i="17"/>
  <c r="B120" i="17"/>
  <c r="C150" i="17"/>
  <c r="D150" i="17"/>
  <c r="E150" i="17"/>
  <c r="B153" i="17"/>
  <c r="D146" i="17"/>
  <c r="E146" i="17"/>
  <c r="C146" i="17"/>
  <c r="B149" i="17"/>
  <c r="B135" i="17"/>
  <c r="E125" i="17"/>
  <c r="D125" i="17"/>
  <c r="C125" i="17"/>
  <c r="D117" i="17"/>
  <c r="E117" i="17"/>
  <c r="C117" i="17"/>
  <c r="B97" i="17"/>
  <c r="E95" i="17"/>
  <c r="D95" i="17"/>
  <c r="C95" i="17"/>
  <c r="B93" i="17"/>
  <c r="B92" i="17"/>
  <c r="E90" i="17"/>
  <c r="D90" i="17"/>
  <c r="C90" i="17"/>
  <c r="C79" i="17"/>
  <c r="E79" i="17"/>
  <c r="B46" i="17"/>
  <c r="E44" i="17"/>
  <c r="D44" i="17"/>
  <c r="C44" i="17"/>
  <c r="D34" i="17"/>
  <c r="E34" i="17"/>
  <c r="C34" i="17"/>
  <c r="B37" i="17"/>
  <c r="B33" i="17"/>
  <c r="B32" i="17"/>
  <c r="E30" i="17"/>
  <c r="D30" i="17"/>
  <c r="C30" i="17"/>
  <c r="D26" i="17"/>
  <c r="E26" i="17"/>
  <c r="C26" i="17"/>
  <c r="B29" i="17"/>
  <c r="D20" i="17"/>
  <c r="E20" i="17"/>
  <c r="C20" i="17"/>
  <c r="B25" i="17"/>
  <c r="D14" i="17"/>
  <c r="E14" i="17"/>
  <c r="C14" i="17"/>
  <c r="B19" i="17"/>
  <c r="B110" i="17" l="1"/>
  <c r="B95" i="17"/>
  <c r="B90" i="17"/>
  <c r="B44" i="17"/>
  <c r="B30" i="17"/>
  <c r="E82" i="17" l="1"/>
  <c r="B28" i="17" l="1"/>
  <c r="B26" i="17" l="1"/>
  <c r="B195" i="17"/>
  <c r="E192" i="17"/>
  <c r="E190" i="17" s="1"/>
  <c r="E188" i="17" s="1"/>
  <c r="C192" i="17"/>
  <c r="C190" i="17" s="1"/>
  <c r="C188" i="17" s="1"/>
  <c r="B187" i="17"/>
  <c r="E185" i="17"/>
  <c r="D185" i="17"/>
  <c r="C185" i="17"/>
  <c r="B184" i="17"/>
  <c r="E182" i="17"/>
  <c r="D182" i="17"/>
  <c r="C182" i="17"/>
  <c r="B181" i="17"/>
  <c r="E179" i="17"/>
  <c r="D179" i="17"/>
  <c r="C179" i="17"/>
  <c r="B178" i="17"/>
  <c r="B177" i="17"/>
  <c r="E175" i="17"/>
  <c r="D175" i="17"/>
  <c r="C175" i="17"/>
  <c r="B174" i="17"/>
  <c r="E172" i="17"/>
  <c r="D172" i="17"/>
  <c r="C172" i="17"/>
  <c r="B171" i="17"/>
  <c r="E169" i="17"/>
  <c r="D169" i="17"/>
  <c r="C169" i="17"/>
  <c r="B167" i="17"/>
  <c r="B166" i="17"/>
  <c r="B165" i="17"/>
  <c r="B164" i="17"/>
  <c r="B156" i="17"/>
  <c r="E154" i="17"/>
  <c r="D154" i="17"/>
  <c r="C154" i="17"/>
  <c r="B152" i="17"/>
  <c r="B148" i="17"/>
  <c r="B145" i="17"/>
  <c r="E143" i="17"/>
  <c r="D143" i="17"/>
  <c r="C143" i="17"/>
  <c r="B142" i="17"/>
  <c r="E140" i="17"/>
  <c r="D140" i="17"/>
  <c r="C140" i="17"/>
  <c r="B139" i="17"/>
  <c r="B138" i="17"/>
  <c r="E136" i="17"/>
  <c r="D136" i="17"/>
  <c r="C136" i="17"/>
  <c r="B134" i="17"/>
  <c r="B131" i="17"/>
  <c r="B130" i="17"/>
  <c r="D128" i="17"/>
  <c r="C128" i="17"/>
  <c r="B127" i="17"/>
  <c r="B124" i="17"/>
  <c r="B123" i="17"/>
  <c r="E121" i="17"/>
  <c r="D121" i="17"/>
  <c r="C121" i="17"/>
  <c r="B119" i="17"/>
  <c r="B109" i="17"/>
  <c r="E107" i="17"/>
  <c r="D107" i="17"/>
  <c r="C107" i="17"/>
  <c r="B106" i="17"/>
  <c r="E104" i="17"/>
  <c r="D104" i="17"/>
  <c r="C104" i="17"/>
  <c r="B103" i="17"/>
  <c r="E101" i="17"/>
  <c r="D101" i="17"/>
  <c r="C101" i="17"/>
  <c r="B100" i="17"/>
  <c r="E98" i="17"/>
  <c r="D98" i="17"/>
  <c r="C98" i="17"/>
  <c r="B89" i="17"/>
  <c r="B88" i="17"/>
  <c r="E86" i="17"/>
  <c r="E78" i="17" s="1"/>
  <c r="D86" i="17"/>
  <c r="C86" i="17"/>
  <c r="B85" i="17"/>
  <c r="B84" i="17"/>
  <c r="D82" i="17"/>
  <c r="C82" i="17"/>
  <c r="C78" i="17" s="1"/>
  <c r="B81" i="17"/>
  <c r="D79" i="17"/>
  <c r="B75" i="17"/>
  <c r="B74" i="17"/>
  <c r="E72" i="17"/>
  <c r="E68" i="17" s="1"/>
  <c r="D72" i="17"/>
  <c r="D68" i="17" s="1"/>
  <c r="C72" i="17"/>
  <c r="C68" i="17" s="1"/>
  <c r="B71" i="17"/>
  <c r="B67" i="17"/>
  <c r="B61" i="17"/>
  <c r="E59" i="17"/>
  <c r="E58" i="17" s="1"/>
  <c r="E56" i="17" s="1"/>
  <c r="D59" i="17"/>
  <c r="D58" i="17" s="1"/>
  <c r="D56" i="17" s="1"/>
  <c r="C59" i="17"/>
  <c r="C58" i="17" s="1"/>
  <c r="C56" i="17" s="1"/>
  <c r="B55" i="17"/>
  <c r="E53" i="17"/>
  <c r="E52" i="17" s="1"/>
  <c r="D53" i="17"/>
  <c r="D52" i="17" s="1"/>
  <c r="C53" i="17"/>
  <c r="C52" i="17" s="1"/>
  <c r="B51" i="17"/>
  <c r="B50" i="17"/>
  <c r="E48" i="17"/>
  <c r="E47" i="17" s="1"/>
  <c r="D48" i="17"/>
  <c r="D47" i="17" s="1"/>
  <c r="C48" i="17"/>
  <c r="C47" i="17" s="1"/>
  <c r="B43" i="17"/>
  <c r="E41" i="17"/>
  <c r="D41" i="17"/>
  <c r="C41" i="17"/>
  <c r="B40" i="17"/>
  <c r="E38" i="17"/>
  <c r="E13" i="17" s="1"/>
  <c r="D38" i="17"/>
  <c r="D13" i="17" s="1"/>
  <c r="C38" i="17"/>
  <c r="C13" i="17" s="1"/>
  <c r="B36" i="17"/>
  <c r="B24" i="17"/>
  <c r="B23" i="17"/>
  <c r="B22" i="17"/>
  <c r="B18" i="17"/>
  <c r="B17" i="17"/>
  <c r="B16" i="17"/>
  <c r="D116" i="17" l="1"/>
  <c r="D114" i="17" s="1"/>
  <c r="C116" i="17"/>
  <c r="E116" i="17"/>
  <c r="E114" i="17" s="1"/>
  <c r="D78" i="17"/>
  <c r="D66" i="17"/>
  <c r="D64" i="17" s="1"/>
  <c r="D161" i="17"/>
  <c r="D159" i="17" s="1"/>
  <c r="D157" i="17" s="1"/>
  <c r="E66" i="17"/>
  <c r="E64" i="17" s="1"/>
  <c r="C161" i="17"/>
  <c r="E161" i="17"/>
  <c r="E159" i="17" s="1"/>
  <c r="E157" i="17" s="1"/>
  <c r="B172" i="17"/>
  <c r="B107" i="17"/>
  <c r="B150" i="17"/>
  <c r="B20" i="17"/>
  <c r="B82" i="17"/>
  <c r="B132" i="17"/>
  <c r="B136" i="17"/>
  <c r="B182" i="17"/>
  <c r="B185" i="17"/>
  <c r="B34" i="17"/>
  <c r="B128" i="17"/>
  <c r="B179" i="17"/>
  <c r="B140" i="17"/>
  <c r="B143" i="17"/>
  <c r="B98" i="17"/>
  <c r="B101" i="17"/>
  <c r="B169" i="17"/>
  <c r="B41" i="17"/>
  <c r="B79" i="17"/>
  <c r="B121" i="17"/>
  <c r="B154" i="17"/>
  <c r="B58" i="17"/>
  <c r="B86" i="17"/>
  <c r="B162" i="17"/>
  <c r="B72" i="17"/>
  <c r="B117" i="17"/>
  <c r="B14" i="17"/>
  <c r="B38" i="17"/>
  <c r="B193" i="17"/>
  <c r="D192" i="17"/>
  <c r="B59" i="17"/>
  <c r="B104" i="17"/>
  <c r="B48" i="17"/>
  <c r="B53" i="17"/>
  <c r="B56" i="17"/>
  <c r="B125" i="17"/>
  <c r="B146" i="17"/>
  <c r="B175" i="17"/>
  <c r="E11" i="17" l="1"/>
  <c r="E9" i="17" s="1"/>
  <c r="B94" i="17"/>
  <c r="B47" i="17"/>
  <c r="D11" i="17"/>
  <c r="D9" i="17" s="1"/>
  <c r="C76" i="17"/>
  <c r="B78" i="17"/>
  <c r="E76" i="17"/>
  <c r="E62" i="17" s="1"/>
  <c r="D76" i="17"/>
  <c r="D62" i="17" s="1"/>
  <c r="C11" i="17"/>
  <c r="B52" i="17"/>
  <c r="C114" i="17"/>
  <c r="B114" i="17" s="1"/>
  <c r="B116" i="17"/>
  <c r="B192" i="17"/>
  <c r="D190" i="17"/>
  <c r="C159" i="17"/>
  <c r="B161" i="17"/>
  <c r="C66" i="17"/>
  <c r="B68" i="17"/>
  <c r="E197" i="17" l="1"/>
  <c r="B13" i="17"/>
  <c r="B76" i="17"/>
  <c r="B190" i="17"/>
  <c r="D188" i="17"/>
  <c r="B11" i="17"/>
  <c r="C9" i="17"/>
  <c r="C64" i="17"/>
  <c r="B66" i="17"/>
  <c r="C157" i="17"/>
  <c r="B159" i="17"/>
  <c r="B157" i="17" l="1"/>
  <c r="B9" i="17"/>
  <c r="B188" i="17"/>
  <c r="D197" i="17"/>
  <c r="C62" i="17"/>
  <c r="C197" i="17" s="1"/>
  <c r="B64" i="17"/>
  <c r="B62" i="17" l="1"/>
  <c r="B197" i="17" s="1"/>
</calcChain>
</file>

<file path=xl/sharedStrings.xml><?xml version="1.0" encoding="utf-8"?>
<sst xmlns="http://schemas.openxmlformats.org/spreadsheetml/2006/main" count="198" uniqueCount="79">
  <si>
    <t>в том числе:</t>
  </si>
  <si>
    <t>из них:</t>
  </si>
  <si>
    <t>Дорожное хозяйство</t>
  </si>
  <si>
    <t>Другие вопросы в области национальной экономики</t>
  </si>
  <si>
    <t>Коммунальное хозяйство</t>
  </si>
  <si>
    <t>Всего</t>
  </si>
  <si>
    <t>проектные и изыскательские работы</t>
  </si>
  <si>
    <t>Благоустройство</t>
  </si>
  <si>
    <t>Сбор, удаление отходов и очистка сточных вод</t>
  </si>
  <si>
    <t>Жилищное хозяйство</t>
  </si>
  <si>
    <t>в том числе за счет средств</t>
  </si>
  <si>
    <t>всего</t>
  </si>
  <si>
    <t xml:space="preserve">бюджета города Чебоксары </t>
  </si>
  <si>
    <t>федерального бюджета</t>
  </si>
  <si>
    <t>Наименование отраслей, главных распорядителей бюджетных средств, объектов, вводимая мощность в соответствующих единицах измерения</t>
  </si>
  <si>
    <t>Управление ЖКХ, энергетики, транспорта и связи администрации города Чебоксары Чувашской Республики</t>
  </si>
  <si>
    <t>Управление архитектуры и градостроительства администрации города Чебоксары</t>
  </si>
  <si>
    <t>строительно-монтажные работы</t>
  </si>
  <si>
    <t xml:space="preserve">Строительство снегоплавильной станции в городе Чебоксары  </t>
  </si>
  <si>
    <t>Национальная экономика</t>
  </si>
  <si>
    <t>Жилищно-коммунальное хозяйство</t>
  </si>
  <si>
    <t>Охрана окружающей среды</t>
  </si>
  <si>
    <t>республикан      ского                  бюджета Чувашской Республики</t>
  </si>
  <si>
    <t>осуществление технического надзора</t>
  </si>
  <si>
    <t>строительно - монтажные работы</t>
  </si>
  <si>
    <t xml:space="preserve">проектные и изыскательские работы </t>
  </si>
  <si>
    <t>Реконструкция моста по ул. Полевая</t>
  </si>
  <si>
    <t>Реконструкция моста по ул.Грибоедова</t>
  </si>
  <si>
    <t>Строительство (приобретение) жилья для малоимущих граждан</t>
  </si>
  <si>
    <t>Строительство наружного освещения на территории жилого дома по пр. 9-ой Пятилетки, 19/37</t>
  </si>
  <si>
    <t>Строительство наружного освещения в мкр.Соляное</t>
  </si>
  <si>
    <t>Строительство автомобильной дороги ул.1-ая Южная в г.Чебоксары</t>
  </si>
  <si>
    <t>Строительство наружного освещения от дома №5 по ул. Кукшумская до дома №26 Б по ул. Хузангая и к дому №12 по пр. И. Яковлева, вдоль стадиона «Трактор»</t>
  </si>
  <si>
    <t>Строительство сетей наружного освещения в г. Чебоксары вдоль дома № 21 по ул. Энгельса к домам №№11,12,15,17,19 по ул. Николаева, включая дом № 22 по ул. Чапаева</t>
  </si>
  <si>
    <t xml:space="preserve">технологическое присоединение   </t>
  </si>
  <si>
    <t>Строительство сетей наружного освещения в пос.Пролетарский</t>
  </si>
  <si>
    <t>Строительство локальных очистных сооружений на водовыпуске в районе Гагаринского моста (№44)</t>
  </si>
  <si>
    <t>Строительство локальных очистных сооружений на водовыпуске в районе Октябрьского моста (№33)</t>
  </si>
  <si>
    <t>Строительство локальных очистных сооружений на водовыпуске в районе Ягодного пер. (№83)</t>
  </si>
  <si>
    <t>Строительство локальных очистных сооружений на водовыпуске в районе пр.Машиностроителей  (№21)</t>
  </si>
  <si>
    <t>Строительство локальных очистных сооружений на водовыпуске в районе ул.Гладкова (№64)</t>
  </si>
  <si>
    <t>Строительство объектов инженерной инфраструктуры для земельных участков, предоставленных многодетным семьям для целей жилищного строительства</t>
  </si>
  <si>
    <t>Строительство дороги с пешеходным бульваром по ул. З. Яковлевой в III микрорайоне центральной части г. Чебоксары</t>
  </si>
  <si>
    <t>Строительство отводящего коллектора водовыпуска №75 с подключением в сооружение очистки дождевых стоков центральной части г.Чебоксары</t>
  </si>
  <si>
    <t>Строительство наружного освещения г. Чебоксары (Этап 8. Строительство наружного освещения в дер. Чандрово г. Чебоксары по ул. Совхозная, ул. Спортивная, ул.Междуреченская)</t>
  </si>
  <si>
    <t>Строительство сетей наружного освещения дворовых территорий домов №№8,10,10А по ул. Гагарина</t>
  </si>
  <si>
    <t>Строительство сетей наружного освещения  по ул. Прирельсовая, по ул. 1-й, 2-й, 3-й Якимовский овраг</t>
  </si>
  <si>
    <t>Строительство сетей наружного освещения  по ул. Брусничная</t>
  </si>
  <si>
    <t xml:space="preserve"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 </t>
  </si>
  <si>
    <t xml:space="preserve">Переселение граждан из ветхого и аварийного жилого фонда                       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</si>
  <si>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</si>
  <si>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строительство многоквартирного жилого дома по ул. Н.И. Ашмарина г. Чебоксары</t>
  </si>
  <si>
    <t>Строительство сетей наружного освещения  по ул. Эльменя в районе д.№13,15,17</t>
  </si>
  <si>
    <t>Реконструкция  моста в парк  "Лакреевский лес"</t>
  </si>
  <si>
    <t>Чебоксарский городской комитет по управлению имуществом администрации города Чебоксары</t>
  </si>
  <si>
    <t>выкуп земельных участков по адресу: ЧР, г. Чебоксары, ул. З. Яковлевой, д.20, 21/2, 23,25, 26 (10), 26 (2)</t>
  </si>
  <si>
    <t>Строительство приюта для животных без владельцев на Марпосадском шоссе</t>
  </si>
  <si>
    <t xml:space="preserve">Строительство коллектора ливневой канализации от индустриального парка (II очередь) до существующего коллектора ливневой канализации по пр. Тракторостроителей </t>
  </si>
  <si>
    <t>Строительство коллектора дождевой канализации в районе д. №1 по ул.Челомея</t>
  </si>
  <si>
    <t>Общее образование</t>
  </si>
  <si>
    <t>Строительство общеобразовательной школы поз. 37 в мкр. 3 района "Садовый" г. Чебоксары Чувашской Республики</t>
  </si>
  <si>
    <t>Образование</t>
  </si>
  <si>
    <t>Строительство ливневой канализации в районе дома № 11, корпус 1 по ул, Сверчкова</t>
  </si>
  <si>
    <t xml:space="preserve">Реконструкция автомобильной дороги по ул. Гражданская (от кольца по ул. Гражданская до ул. Социалистическая) </t>
  </si>
  <si>
    <t>Объем финансирования (млн. рублей)</t>
  </si>
  <si>
    <t xml:space="preserve">технологическое присоединение    </t>
  </si>
  <si>
    <t>Реконструкция автомобильной дороги по ул. Пархоменко г. Чебоксары</t>
  </si>
  <si>
    <t>Реконструкция автомобильной дороги по пр. И. Яковлева от Канашского шоссе до кольца пр. 9-ой Пятилетки г. Чебоксары. 4 этап.</t>
  </si>
  <si>
    <t>Строительство третьего транспортного полукольца в городе Чебоксары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</si>
  <si>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эксплуатации, за счет средств, передаваемых из Фонда содействия реформированию жилищно-коммунального хозяйства</t>
  </si>
  <si>
    <t>Сеть ливневой канализации К2 в мкр., ограниченном мкр. «Университетский-2», лесными насаждениями, территорией жилой группы, ограниченной мкр. «Университетский-2», ул. Надежды, ул. Васильковой, ул. Сиреневой, ул. Ромашковой и коллективным садоводческим товариществом «Заовражное» в СЗР г. Чебоксары</t>
  </si>
  <si>
    <t xml:space="preserve">осуществление строительного контроля  </t>
  </si>
  <si>
    <t>Сеть хозяйственно-бытовой канализации К1 (водоотведение) в мкр., ограниченном мкр. «Университетский-2», лесными насаждениями, территорией жилой группы, ограниченной мкр. «Университетский-2», ул. Надежды, ул. Васильковой, ул. Сиреневой, ул. Ромашковой и коллективным садоводческим товариществом «Заовражное» в СЗР г. Чебоксары</t>
  </si>
  <si>
    <t>Сеть водоснабжения В1 в мкр., ограниченном мкр. «Университетский-2», лесными насаждениями, территорией жилой группы, ограниченной мкр. «Университетский-2», ул. Надежды, ул. Васильковой, ул. Сиреневой, ул. Ромашковой и коллективным садоводческим товариществом «Заовражное» в СЗР г. Чебоксары</t>
  </si>
  <si>
    <t>Строительство сетей ливневой канализации в комплексе с очистными сооружениями в микрорайоне "Байконур"</t>
  </si>
  <si>
    <t xml:space="preserve">арендная плата </t>
  </si>
  <si>
    <t>Строительство очистных сооружений ливневых стоков на р. Трусиха в парке «Лакреевский лес» с подключением существующего коллектора</t>
  </si>
  <si>
    <t>Строительство внутрипоселковых газораспределительных сетей в пос.Сосновка</t>
  </si>
  <si>
    <t xml:space="preserve">Расшифровка плановых назначений адресной инвестиционной программы города Чебоксары на 01.04.2023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</si>
</sst>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(* #,##0.00_);_(* \(#,##0.00\);_(* &quot;-&quot;??_);_(@_)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u/>
      <sz val="13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57">
    <xf numFmtId="0" fontId="0" fillId="0" borderId="0" xfId="0"/>
    <xf numFmtId="164" fontId="0" fillId="0" borderId="0" xfId="0" applyNumberFormat="1"/>
    <xf numFmtId="0" fontId="4" fillId="0" borderId="0" xfId="0" applyFont="1"/>
    <xf numFmtId="0" fontId="7" fillId="0" borderId="1" xfId="0" applyFont="1" applyFill="1" applyBorder="1" applyAlignment="1">
      <alignment horizontal="justify" vertical="top" wrapText="1"/>
    </xf>
    <xf numFmtId="0" fontId="3" fillId="0" borderId="4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top" wrapText="1"/>
    </xf>
    <xf numFmtId="2" fontId="11" fillId="0" borderId="0" xfId="0" applyNumberFormat="1" applyFont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justify" vertical="top" wrapText="1"/>
    </xf>
    <xf numFmtId="49" fontId="10" fillId="0" borderId="1" xfId="0" applyNumberFormat="1" applyFont="1" applyBorder="1" applyAlignment="1">
      <alignment horizontal="justify" vertical="top" wrapText="1"/>
    </xf>
    <xf numFmtId="0" fontId="10" fillId="0" borderId="1" xfId="0" applyFont="1" applyFill="1" applyBorder="1" applyAlignment="1" applyProtection="1">
      <alignment horizontal="justify" vertical="top" wrapText="1"/>
      <protection locked="0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justify" vertical="top" wrapText="1"/>
    </xf>
    <xf numFmtId="49" fontId="10" fillId="0" borderId="1" xfId="0" applyNumberFormat="1" applyFont="1" applyFill="1" applyBorder="1" applyAlignment="1">
      <alignment horizontal="left" vertical="top" wrapText="1"/>
    </xf>
    <xf numFmtId="14" fontId="0" fillId="0" borderId="0" xfId="0" applyNumberFormat="1" applyAlignment="1">
      <alignment horizontal="left" vertical="top"/>
    </xf>
    <xf numFmtId="0" fontId="3" fillId="0" borderId="3" xfId="0" applyFont="1" applyBorder="1" applyAlignment="1">
      <alignment vertical="top"/>
    </xf>
    <xf numFmtId="0" fontId="2" fillId="0" borderId="7" xfId="0" applyFont="1" applyBorder="1"/>
    <xf numFmtId="164" fontId="2" fillId="0" borderId="7" xfId="0" applyNumberFormat="1" applyFont="1" applyBorder="1"/>
    <xf numFmtId="164" fontId="2" fillId="0" borderId="7" xfId="0" applyNumberFormat="1" applyFont="1" applyBorder="1" applyAlignment="1">
      <alignment horizontal="right"/>
    </xf>
    <xf numFmtId="0" fontId="7" fillId="0" borderId="1" xfId="0" applyFont="1" applyFill="1" applyBorder="1" applyAlignment="1">
      <alignment horizontal="justify" vertical="center" wrapText="1"/>
    </xf>
    <xf numFmtId="0" fontId="10" fillId="0" borderId="1" xfId="0" applyNumberFormat="1" applyFont="1" applyFill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left" vertical="top" wrapText="1"/>
    </xf>
    <xf numFmtId="0" fontId="10" fillId="0" borderId="1" xfId="1" applyFont="1" applyFill="1" applyBorder="1" applyAlignment="1" applyProtection="1">
      <alignment horizontal="justify" vertical="top" wrapText="1"/>
      <protection locked="0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0" fillId="0" borderId="1" xfId="1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right" wrapText="1"/>
    </xf>
    <xf numFmtId="4" fontId="17" fillId="0" borderId="1" xfId="0" applyNumberFormat="1" applyFont="1" applyFill="1" applyBorder="1" applyAlignment="1">
      <alignment horizontal="right" wrapText="1"/>
    </xf>
    <xf numFmtId="4" fontId="18" fillId="0" borderId="1" xfId="0" applyNumberFormat="1" applyFont="1" applyFill="1" applyBorder="1" applyAlignment="1"/>
    <xf numFmtId="4" fontId="18" fillId="0" borderId="1" xfId="0" applyNumberFormat="1" applyFont="1" applyFill="1" applyBorder="1" applyAlignment="1">
      <alignment horizontal="right" wrapText="1"/>
    </xf>
    <xf numFmtId="4" fontId="19" fillId="0" borderId="1" xfId="0" applyNumberFormat="1" applyFont="1" applyFill="1" applyBorder="1" applyAlignment="1"/>
    <xf numFmtId="4" fontId="14" fillId="0" borderId="1" xfId="0" applyNumberFormat="1" applyFont="1" applyFill="1" applyBorder="1" applyAlignment="1"/>
    <xf numFmtId="4" fontId="19" fillId="0" borderId="1" xfId="0" applyNumberFormat="1" applyFont="1" applyFill="1" applyBorder="1" applyAlignment="1">
      <alignment horizontal="right"/>
    </xf>
    <xf numFmtId="4" fontId="18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horizontal="right"/>
    </xf>
    <xf numFmtId="4" fontId="16" fillId="0" borderId="1" xfId="0" applyNumberFormat="1" applyFont="1" applyFill="1" applyBorder="1" applyAlignment="1">
      <alignment horizontal="right"/>
    </xf>
    <xf numFmtId="4" fontId="16" fillId="0" borderId="1" xfId="0" applyNumberFormat="1" applyFont="1" applyFill="1" applyBorder="1" applyAlignment="1"/>
    <xf numFmtId="4" fontId="14" fillId="0" borderId="1" xfId="0" applyNumberFormat="1" applyFont="1" applyFill="1" applyBorder="1" applyAlignment="1">
      <alignment horizontal="right"/>
    </xf>
    <xf numFmtId="4" fontId="12" fillId="0" borderId="1" xfId="0" applyNumberFormat="1" applyFont="1" applyFill="1" applyBorder="1" applyAlignment="1">
      <alignment horizontal="right"/>
    </xf>
    <xf numFmtId="4" fontId="16" fillId="0" borderId="3" xfId="0" applyNumberFormat="1" applyFont="1" applyFill="1" applyBorder="1" applyAlignment="1">
      <alignment horizontal="right" wrapText="1"/>
    </xf>
    <xf numFmtId="4" fontId="12" fillId="0" borderId="3" xfId="0" applyNumberFormat="1" applyFont="1" applyFill="1" applyBorder="1" applyAlignment="1">
      <alignment horizontal="right"/>
    </xf>
    <xf numFmtId="4" fontId="12" fillId="0" borderId="3" xfId="0" applyNumberFormat="1" applyFont="1" applyFill="1" applyBorder="1" applyAlignment="1"/>
    <xf numFmtId="2" fontId="12" fillId="0" borderId="0" xfId="0" applyNumberFormat="1" applyFont="1" applyAlignment="1">
      <alignment horizontal="center" vertical="top" wrapText="1"/>
    </xf>
    <xf numFmtId="2" fontId="15" fillId="0" borderId="0" xfId="0" applyNumberFormat="1" applyFont="1" applyAlignment="1">
      <alignment horizontal="center" vertical="top" wrapText="1"/>
    </xf>
    <xf numFmtId="2" fontId="13" fillId="0" borderId="0" xfId="0" applyNumberFormat="1" applyFont="1" applyAlignment="1">
      <alignment horizontal="center" vertical="top" wrapText="1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0"/>
  <sheetViews>
    <sheetView tabSelected="1" view="pageBreakPreview" zoomScale="90" zoomScaleNormal="70" zoomScaleSheetLayoutView="90" workbookViewId="0">
      <selection activeCell="A14" sqref="A14"/>
    </sheetView>
  </sheetViews>
  <sheetFormatPr defaultRowHeight="15" x14ac:dyDescent="0.25"/>
  <cols>
    <col min="1" max="1" width="95.85546875" customWidth="1"/>
    <col min="2" max="2" width="13.5703125" customWidth="1"/>
    <col min="3" max="4" width="14" customWidth="1"/>
    <col min="5" max="5" width="13.28515625" customWidth="1"/>
  </cols>
  <sheetData>
    <row r="1" spans="1:5" ht="18" customHeight="1" x14ac:dyDescent="0.3">
      <c r="A1" s="20"/>
    </row>
    <row r="2" spans="1:5" ht="34.15" customHeight="1" x14ac:dyDescent="0.25">
      <c r="A2" s="48" t="s">
        <v>78</v>
      </c>
      <c r="B2" s="48"/>
      <c r="C2" s="48"/>
      <c r="D2" s="48"/>
      <c r="E2" s="48"/>
    </row>
    <row r="3" spans="1:5" ht="15.75" customHeight="1" x14ac:dyDescent="0.3">
      <c r="A3" s="49"/>
      <c r="B3" s="50"/>
      <c r="C3" s="50"/>
      <c r="D3" s="50"/>
      <c r="E3" s="10"/>
    </row>
    <row r="4" spans="1:5" ht="15.6" x14ac:dyDescent="0.3">
      <c r="A4" s="2"/>
      <c r="B4" s="2"/>
      <c r="C4" s="2"/>
      <c r="D4" s="51"/>
      <c r="E4" s="51"/>
    </row>
    <row r="5" spans="1:5" ht="18.75" customHeight="1" x14ac:dyDescent="0.25">
      <c r="A5" s="52" t="s">
        <v>14</v>
      </c>
      <c r="B5" s="53" t="s">
        <v>64</v>
      </c>
      <c r="C5" s="54"/>
      <c r="D5" s="54"/>
      <c r="E5" s="55"/>
    </row>
    <row r="6" spans="1:5" ht="15.75" x14ac:dyDescent="0.25">
      <c r="A6" s="52"/>
      <c r="B6" s="56" t="s">
        <v>11</v>
      </c>
      <c r="C6" s="56" t="s">
        <v>10</v>
      </c>
      <c r="D6" s="56"/>
      <c r="E6" s="56"/>
    </row>
    <row r="7" spans="1:5" ht="84" customHeight="1" x14ac:dyDescent="0.25">
      <c r="A7" s="52"/>
      <c r="B7" s="56"/>
      <c r="C7" s="31" t="s">
        <v>13</v>
      </c>
      <c r="D7" s="31" t="s">
        <v>22</v>
      </c>
      <c r="E7" s="31" t="s">
        <v>12</v>
      </c>
    </row>
    <row r="8" spans="1:5" ht="18.600000000000001" customHeight="1" x14ac:dyDescent="0.25">
      <c r="A8" s="3" t="s">
        <v>0</v>
      </c>
      <c r="B8" s="4"/>
      <c r="C8" s="5"/>
      <c r="D8" s="5"/>
      <c r="E8" s="5"/>
    </row>
    <row r="9" spans="1:5" ht="18" customHeight="1" x14ac:dyDescent="0.3">
      <c r="A9" s="6" t="s">
        <v>19</v>
      </c>
      <c r="B9" s="32">
        <f>C9+D9+E9</f>
        <v>262.0274</v>
      </c>
      <c r="C9" s="32">
        <f>C11+C56</f>
        <v>45.573700000000002</v>
      </c>
      <c r="D9" s="32">
        <f>D11+D56</f>
        <v>146.2433</v>
      </c>
      <c r="E9" s="32">
        <f>E11+E56</f>
        <v>70.210400000000007</v>
      </c>
    </row>
    <row r="10" spans="1:5" ht="18" customHeight="1" x14ac:dyDescent="0.3">
      <c r="A10" s="3" t="s">
        <v>0</v>
      </c>
      <c r="B10" s="33"/>
      <c r="C10" s="34"/>
      <c r="D10" s="34"/>
      <c r="E10" s="34"/>
    </row>
    <row r="11" spans="1:5" ht="18.75" x14ac:dyDescent="0.3">
      <c r="A11" s="7" t="s">
        <v>2</v>
      </c>
      <c r="B11" s="35">
        <f>C11+D11+E11</f>
        <v>261.11380000000003</v>
      </c>
      <c r="C11" s="35">
        <f>C13+C47+C52</f>
        <v>45.573700000000002</v>
      </c>
      <c r="D11" s="35">
        <f>D13+D47+D52</f>
        <v>146.2433</v>
      </c>
      <c r="E11" s="35">
        <f>E13+E47+E52</f>
        <v>69.296800000000005</v>
      </c>
    </row>
    <row r="12" spans="1:5" ht="16.149999999999999" customHeight="1" x14ac:dyDescent="0.3">
      <c r="A12" s="8" t="s">
        <v>1</v>
      </c>
      <c r="B12" s="35"/>
      <c r="C12" s="36"/>
      <c r="D12" s="37"/>
      <c r="E12" s="36"/>
    </row>
    <row r="13" spans="1:5" ht="34.15" customHeight="1" x14ac:dyDescent="0.3">
      <c r="A13" s="11" t="s">
        <v>15</v>
      </c>
      <c r="B13" s="35">
        <f>C13+D13+E13</f>
        <v>107.3625</v>
      </c>
      <c r="C13" s="34">
        <f>C14+C20+C26+C30+C34+C38+C41+C44</f>
        <v>0</v>
      </c>
      <c r="D13" s="34">
        <f t="shared" ref="D13:E13" si="0">D14+D20+D26+D30+D34+D38+D41+D44</f>
        <v>60.841999999999999</v>
      </c>
      <c r="E13" s="34">
        <f t="shared" si="0"/>
        <v>46.520499999999998</v>
      </c>
    </row>
    <row r="14" spans="1:5" ht="31.5" x14ac:dyDescent="0.3">
      <c r="A14" s="3" t="s">
        <v>63</v>
      </c>
      <c r="B14" s="33">
        <f t="shared" ref="B14" si="1">C14+D14+E14</f>
        <v>43.005099999999999</v>
      </c>
      <c r="C14" s="38">
        <f>C16+C17+C18+C19</f>
        <v>0</v>
      </c>
      <c r="D14" s="38">
        <f t="shared" ref="D14:E14" si="2">D16+D17+D18+D19</f>
        <v>25.841999999999999</v>
      </c>
      <c r="E14" s="38">
        <f t="shared" si="2"/>
        <v>17.1631</v>
      </c>
    </row>
    <row r="15" spans="1:5" ht="18.75" x14ac:dyDescent="0.3">
      <c r="A15" s="12" t="s">
        <v>0</v>
      </c>
      <c r="B15" s="33"/>
      <c r="C15" s="38"/>
      <c r="D15" s="37"/>
      <c r="E15" s="38"/>
    </row>
    <row r="16" spans="1:5" ht="18.75" x14ac:dyDescent="0.3">
      <c r="A16" s="17" t="s">
        <v>24</v>
      </c>
      <c r="B16" s="33">
        <f t="shared" ref="B16:B20" si="3">C16+D16+E16</f>
        <v>32.309100000000001</v>
      </c>
      <c r="C16" s="38"/>
      <c r="D16" s="37">
        <v>25.841999999999999</v>
      </c>
      <c r="E16" s="38">
        <v>6.4671000000000003</v>
      </c>
    </row>
    <row r="17" spans="1:5" ht="18.75" x14ac:dyDescent="0.3">
      <c r="A17" s="17" t="s">
        <v>25</v>
      </c>
      <c r="B17" s="33">
        <f t="shared" si="3"/>
        <v>6.2869999999999999</v>
      </c>
      <c r="C17" s="38"/>
      <c r="D17" s="37"/>
      <c r="E17" s="38">
        <v>6.2869999999999999</v>
      </c>
    </row>
    <row r="18" spans="1:5" ht="18.75" x14ac:dyDescent="0.3">
      <c r="A18" s="17" t="s">
        <v>23</v>
      </c>
      <c r="B18" s="33">
        <f t="shared" si="3"/>
        <v>4.3479999999999999</v>
      </c>
      <c r="C18" s="38"/>
      <c r="D18" s="37"/>
      <c r="E18" s="38">
        <v>4.3479999999999999</v>
      </c>
    </row>
    <row r="19" spans="1:5" ht="18.75" x14ac:dyDescent="0.3">
      <c r="A19" s="17" t="s">
        <v>65</v>
      </c>
      <c r="B19" s="33">
        <f t="shared" si="3"/>
        <v>6.0999999999999999E-2</v>
      </c>
      <c r="C19" s="38"/>
      <c r="D19" s="37"/>
      <c r="E19" s="38">
        <v>6.0999999999999999E-2</v>
      </c>
    </row>
    <row r="20" spans="1:5" ht="18.75" x14ac:dyDescent="0.3">
      <c r="A20" s="3" t="s">
        <v>31</v>
      </c>
      <c r="B20" s="33">
        <f t="shared" si="3"/>
        <v>34.201799999999999</v>
      </c>
      <c r="C20" s="38">
        <f>C22+C23+C24+C25</f>
        <v>0</v>
      </c>
      <c r="D20" s="38">
        <f t="shared" ref="D20:E20" si="4">D22+D23+D24+D25</f>
        <v>25</v>
      </c>
      <c r="E20" s="38">
        <f t="shared" si="4"/>
        <v>9.2018000000000004</v>
      </c>
    </row>
    <row r="21" spans="1:5" ht="16.149999999999999" customHeight="1" x14ac:dyDescent="0.3">
      <c r="A21" s="12" t="s">
        <v>0</v>
      </c>
      <c r="B21" s="33"/>
      <c r="C21" s="38"/>
      <c r="D21" s="37"/>
      <c r="E21" s="38"/>
    </row>
    <row r="22" spans="1:5" ht="18" customHeight="1" x14ac:dyDescent="0.3">
      <c r="A22" s="17" t="s">
        <v>24</v>
      </c>
      <c r="B22" s="33">
        <f t="shared" ref="B22:B34" si="5">C22+D22+E22</f>
        <v>31.25</v>
      </c>
      <c r="C22" s="38"/>
      <c r="D22" s="37">
        <v>25</v>
      </c>
      <c r="E22" s="38">
        <v>6.25</v>
      </c>
    </row>
    <row r="23" spans="1:5" ht="18" customHeight="1" x14ac:dyDescent="0.3">
      <c r="A23" s="17" t="s">
        <v>25</v>
      </c>
      <c r="B23" s="33">
        <f t="shared" si="5"/>
        <v>1.6080000000000001</v>
      </c>
      <c r="C23" s="38"/>
      <c r="D23" s="37"/>
      <c r="E23" s="38">
        <v>1.6080000000000001</v>
      </c>
    </row>
    <row r="24" spans="1:5" ht="18" customHeight="1" x14ac:dyDescent="0.3">
      <c r="A24" s="17" t="s">
        <v>23</v>
      </c>
      <c r="B24" s="33">
        <f t="shared" si="5"/>
        <v>1.3338000000000001</v>
      </c>
      <c r="C24" s="38"/>
      <c r="D24" s="37"/>
      <c r="E24" s="38">
        <v>1.3338000000000001</v>
      </c>
    </row>
    <row r="25" spans="1:5" ht="18" customHeight="1" x14ac:dyDescent="0.3">
      <c r="A25" s="17" t="s">
        <v>65</v>
      </c>
      <c r="B25" s="33">
        <f t="shared" si="5"/>
        <v>0.01</v>
      </c>
      <c r="C25" s="38"/>
      <c r="D25" s="37"/>
      <c r="E25" s="38">
        <v>0.01</v>
      </c>
    </row>
    <row r="26" spans="1:5" ht="18.75" x14ac:dyDescent="0.3">
      <c r="A26" s="3" t="s">
        <v>66</v>
      </c>
      <c r="B26" s="33">
        <f t="shared" ref="B26" si="6">C26+D26+E26</f>
        <v>11.497</v>
      </c>
      <c r="C26" s="38">
        <f>C28+C29</f>
        <v>0</v>
      </c>
      <c r="D26" s="38">
        <f t="shared" ref="D26:E26" si="7">D28+D29</f>
        <v>10</v>
      </c>
      <c r="E26" s="38">
        <f t="shared" si="7"/>
        <v>1.4970000000000001</v>
      </c>
    </row>
    <row r="27" spans="1:5" ht="18" customHeight="1" x14ac:dyDescent="0.3">
      <c r="A27" s="12" t="s">
        <v>0</v>
      </c>
      <c r="B27" s="33"/>
      <c r="C27" s="38"/>
      <c r="D27" s="37"/>
      <c r="E27" s="38"/>
    </row>
    <row r="28" spans="1:5" ht="18" customHeight="1" x14ac:dyDescent="0.3">
      <c r="A28" s="17" t="s">
        <v>24</v>
      </c>
      <c r="B28" s="33">
        <f t="shared" ref="B28:B30" si="8">C28+D28+E28</f>
        <v>10</v>
      </c>
      <c r="C28" s="38"/>
      <c r="D28" s="37">
        <v>10</v>
      </c>
      <c r="E28" s="38"/>
    </row>
    <row r="29" spans="1:5" ht="18" customHeight="1" x14ac:dyDescent="0.3">
      <c r="A29" s="17" t="s">
        <v>25</v>
      </c>
      <c r="B29" s="33">
        <f t="shared" si="8"/>
        <v>1.4970000000000001</v>
      </c>
      <c r="C29" s="38"/>
      <c r="D29" s="37"/>
      <c r="E29" s="38">
        <v>1.4970000000000001</v>
      </c>
    </row>
    <row r="30" spans="1:5" ht="31.5" x14ac:dyDescent="0.3">
      <c r="A30" s="3" t="s">
        <v>67</v>
      </c>
      <c r="B30" s="33">
        <f t="shared" si="8"/>
        <v>1.0549999999999999</v>
      </c>
      <c r="C30" s="38">
        <f>C32+C33</f>
        <v>0</v>
      </c>
      <c r="D30" s="38">
        <f t="shared" ref="D30:E30" si="9">D32+D33</f>
        <v>0</v>
      </c>
      <c r="E30" s="38">
        <f t="shared" si="9"/>
        <v>1.0549999999999999</v>
      </c>
    </row>
    <row r="31" spans="1:5" ht="18" customHeight="1" x14ac:dyDescent="0.3">
      <c r="A31" s="12" t="s">
        <v>0</v>
      </c>
      <c r="B31" s="33"/>
      <c r="C31" s="38"/>
      <c r="D31" s="37"/>
      <c r="E31" s="38"/>
    </row>
    <row r="32" spans="1:5" ht="18" customHeight="1" x14ac:dyDescent="0.3">
      <c r="A32" s="17" t="s">
        <v>25</v>
      </c>
      <c r="B32" s="33">
        <f t="shared" ref="B32:B33" si="10">C32+D32+E32</f>
        <v>1.0269999999999999</v>
      </c>
      <c r="C32" s="38"/>
      <c r="D32" s="37"/>
      <c r="E32" s="38">
        <v>1.0269999999999999</v>
      </c>
    </row>
    <row r="33" spans="1:5" ht="18" customHeight="1" x14ac:dyDescent="0.3">
      <c r="A33" s="17" t="s">
        <v>65</v>
      </c>
      <c r="B33" s="33">
        <f t="shared" si="10"/>
        <v>2.8000000000000001E-2</v>
      </c>
      <c r="C33" s="38"/>
      <c r="D33" s="37"/>
      <c r="E33" s="38">
        <v>2.8000000000000001E-2</v>
      </c>
    </row>
    <row r="34" spans="1:5" ht="18.75" x14ac:dyDescent="0.3">
      <c r="A34" s="3" t="s">
        <v>26</v>
      </c>
      <c r="B34" s="33">
        <f t="shared" si="5"/>
        <v>3.7560000000000002</v>
      </c>
      <c r="C34" s="38">
        <f>C36+C37</f>
        <v>0</v>
      </c>
      <c r="D34" s="38">
        <f t="shared" ref="D34:E34" si="11">D36+D37</f>
        <v>0</v>
      </c>
      <c r="E34" s="38">
        <f t="shared" si="11"/>
        <v>3.7560000000000002</v>
      </c>
    </row>
    <row r="35" spans="1:5" ht="18.75" x14ac:dyDescent="0.3">
      <c r="A35" s="12" t="s">
        <v>0</v>
      </c>
      <c r="B35" s="33"/>
      <c r="C35" s="38"/>
      <c r="D35" s="37"/>
      <c r="E35" s="38"/>
    </row>
    <row r="36" spans="1:5" ht="18.75" x14ac:dyDescent="0.3">
      <c r="A36" s="17" t="s">
        <v>24</v>
      </c>
      <c r="B36" s="33">
        <f t="shared" ref="B36:B38" si="12">C36+D36+E36</f>
        <v>0.75600000000000001</v>
      </c>
      <c r="C36" s="38"/>
      <c r="D36" s="37"/>
      <c r="E36" s="38">
        <v>0.75600000000000001</v>
      </c>
    </row>
    <row r="37" spans="1:5" ht="18.75" x14ac:dyDescent="0.3">
      <c r="A37" s="17" t="s">
        <v>25</v>
      </c>
      <c r="B37" s="33">
        <f t="shared" si="12"/>
        <v>3</v>
      </c>
      <c r="C37" s="38"/>
      <c r="D37" s="37"/>
      <c r="E37" s="38">
        <v>3</v>
      </c>
    </row>
    <row r="38" spans="1:5" ht="18.75" x14ac:dyDescent="0.3">
      <c r="A38" s="3" t="s">
        <v>27</v>
      </c>
      <c r="B38" s="33">
        <f t="shared" si="12"/>
        <v>0.502</v>
      </c>
      <c r="C38" s="38">
        <f>C40</f>
        <v>0</v>
      </c>
      <c r="D38" s="38">
        <f t="shared" ref="D38:E38" si="13">D40</f>
        <v>0</v>
      </c>
      <c r="E38" s="38">
        <f t="shared" si="13"/>
        <v>0.502</v>
      </c>
    </row>
    <row r="39" spans="1:5" ht="18.75" x14ac:dyDescent="0.3">
      <c r="A39" s="12" t="s">
        <v>0</v>
      </c>
      <c r="B39" s="33"/>
      <c r="C39" s="38"/>
      <c r="D39" s="37"/>
      <c r="E39" s="38"/>
    </row>
    <row r="40" spans="1:5" ht="18.75" x14ac:dyDescent="0.3">
      <c r="A40" s="17" t="s">
        <v>24</v>
      </c>
      <c r="B40" s="33">
        <f t="shared" ref="B40:B41" si="14">C40+D40+E40</f>
        <v>0.502</v>
      </c>
      <c r="C40" s="38"/>
      <c r="D40" s="37"/>
      <c r="E40" s="38">
        <v>0.502</v>
      </c>
    </row>
    <row r="41" spans="1:5" ht="18.75" x14ac:dyDescent="0.3">
      <c r="A41" s="25" t="s">
        <v>53</v>
      </c>
      <c r="B41" s="33">
        <f t="shared" si="14"/>
        <v>7.0796000000000001</v>
      </c>
      <c r="C41" s="38">
        <f>C43</f>
        <v>0</v>
      </c>
      <c r="D41" s="38">
        <f t="shared" ref="D41:E41" si="15">D43</f>
        <v>0</v>
      </c>
      <c r="E41" s="38">
        <f t="shared" si="15"/>
        <v>7.0796000000000001</v>
      </c>
    </row>
    <row r="42" spans="1:5" ht="18.75" x14ac:dyDescent="0.3">
      <c r="A42" s="12" t="s">
        <v>0</v>
      </c>
      <c r="B42" s="33"/>
      <c r="C42" s="38"/>
      <c r="D42" s="37"/>
      <c r="E42" s="38"/>
    </row>
    <row r="43" spans="1:5" ht="18.75" x14ac:dyDescent="0.3">
      <c r="A43" s="13" t="s">
        <v>6</v>
      </c>
      <c r="B43" s="33">
        <f t="shared" ref="B43:B48" si="16">C43+D43+E43</f>
        <v>7.0796000000000001</v>
      </c>
      <c r="C43" s="38"/>
      <c r="D43" s="37"/>
      <c r="E43" s="38">
        <v>7.0796000000000001</v>
      </c>
    </row>
    <row r="44" spans="1:5" ht="18.75" x14ac:dyDescent="0.3">
      <c r="A44" s="25" t="s">
        <v>68</v>
      </c>
      <c r="B44" s="33">
        <f t="shared" si="16"/>
        <v>6.266</v>
      </c>
      <c r="C44" s="38">
        <f>C46</f>
        <v>0</v>
      </c>
      <c r="D44" s="38">
        <f t="shared" ref="D44:E44" si="17">D46</f>
        <v>0</v>
      </c>
      <c r="E44" s="38">
        <f t="shared" si="17"/>
        <v>6.266</v>
      </c>
    </row>
    <row r="45" spans="1:5" ht="18.75" x14ac:dyDescent="0.3">
      <c r="A45" s="12" t="s">
        <v>0</v>
      </c>
      <c r="B45" s="33"/>
      <c r="C45" s="38"/>
      <c r="D45" s="37"/>
      <c r="E45" s="38"/>
    </row>
    <row r="46" spans="1:5" ht="18.75" x14ac:dyDescent="0.3">
      <c r="A46" s="13" t="s">
        <v>6</v>
      </c>
      <c r="B46" s="33">
        <f t="shared" ref="B46" si="18">C46+D46+E46</f>
        <v>6.266</v>
      </c>
      <c r="C46" s="38"/>
      <c r="D46" s="37"/>
      <c r="E46" s="38">
        <v>6.266</v>
      </c>
    </row>
    <row r="47" spans="1:5" ht="18.75" x14ac:dyDescent="0.3">
      <c r="A47" s="7" t="s">
        <v>16</v>
      </c>
      <c r="B47" s="32">
        <f t="shared" si="16"/>
        <v>135.5633</v>
      </c>
      <c r="C47" s="39">
        <f>C48</f>
        <v>45.573700000000002</v>
      </c>
      <c r="D47" s="39">
        <f t="shared" ref="D47:E47" si="19">D48</f>
        <v>70.850899999999996</v>
      </c>
      <c r="E47" s="39">
        <f t="shared" si="19"/>
        <v>19.1387</v>
      </c>
    </row>
    <row r="48" spans="1:5" ht="31.5" x14ac:dyDescent="0.3">
      <c r="A48" s="16" t="s">
        <v>42</v>
      </c>
      <c r="B48" s="33">
        <f t="shared" si="16"/>
        <v>135.5633</v>
      </c>
      <c r="C48" s="38">
        <f>C50+C51</f>
        <v>45.573700000000002</v>
      </c>
      <c r="D48" s="38">
        <f t="shared" ref="D48:E48" si="20">D50+D51</f>
        <v>70.850899999999996</v>
      </c>
      <c r="E48" s="38">
        <f t="shared" si="20"/>
        <v>19.1387</v>
      </c>
    </row>
    <row r="49" spans="1:5" ht="18.75" x14ac:dyDescent="0.3">
      <c r="A49" s="12" t="s">
        <v>0</v>
      </c>
      <c r="B49" s="33"/>
      <c r="C49" s="38"/>
      <c r="D49" s="37"/>
      <c r="E49" s="38"/>
    </row>
    <row r="50" spans="1:5" ht="18.75" x14ac:dyDescent="0.3">
      <c r="A50" s="17" t="s">
        <v>24</v>
      </c>
      <c r="B50" s="33">
        <f t="shared" ref="B50:B51" si="21">C50+D50+E50</f>
        <v>134.13730000000001</v>
      </c>
      <c r="C50" s="38">
        <v>45.573700000000002</v>
      </c>
      <c r="D50" s="37">
        <v>70.850899999999996</v>
      </c>
      <c r="E50" s="38">
        <v>17.712700000000002</v>
      </c>
    </row>
    <row r="51" spans="1:5" ht="18.75" x14ac:dyDescent="0.3">
      <c r="A51" s="13" t="s">
        <v>6</v>
      </c>
      <c r="B51" s="33">
        <f t="shared" si="21"/>
        <v>1.4259999999999999</v>
      </c>
      <c r="C51" s="40"/>
      <c r="D51" s="37"/>
      <c r="E51" s="40">
        <v>1.4259999999999999</v>
      </c>
    </row>
    <row r="52" spans="1:5" ht="31.5" x14ac:dyDescent="0.3">
      <c r="A52" s="11" t="s">
        <v>54</v>
      </c>
      <c r="B52" s="32">
        <f t="shared" ref="B52:B53" si="22">C52+D52+E52</f>
        <v>18.187999999999999</v>
      </c>
      <c r="C52" s="41">
        <f>C53</f>
        <v>0</v>
      </c>
      <c r="D52" s="41">
        <f t="shared" ref="D52:E52" si="23">D53</f>
        <v>14.5504</v>
      </c>
      <c r="E52" s="41">
        <f t="shared" si="23"/>
        <v>3.6375999999999999</v>
      </c>
    </row>
    <row r="53" spans="1:5" ht="31.5" x14ac:dyDescent="0.3">
      <c r="A53" s="16" t="s">
        <v>42</v>
      </c>
      <c r="B53" s="33">
        <f t="shared" si="22"/>
        <v>18.187999999999999</v>
      </c>
      <c r="C53" s="38">
        <f>C55</f>
        <v>0</v>
      </c>
      <c r="D53" s="38">
        <f t="shared" ref="D53:E53" si="24">D55</f>
        <v>14.5504</v>
      </c>
      <c r="E53" s="38">
        <f t="shared" si="24"/>
        <v>3.6375999999999999</v>
      </c>
    </row>
    <row r="54" spans="1:5" ht="18.75" x14ac:dyDescent="0.3">
      <c r="A54" s="12" t="s">
        <v>0</v>
      </c>
      <c r="B54" s="33"/>
      <c r="C54" s="38"/>
      <c r="D54" s="37"/>
      <c r="E54" s="38"/>
    </row>
    <row r="55" spans="1:5" ht="31.5" x14ac:dyDescent="0.3">
      <c r="A55" s="13" t="s">
        <v>55</v>
      </c>
      <c r="B55" s="33">
        <f t="shared" ref="B55" si="25">C55+D55+E55</f>
        <v>18.187999999999999</v>
      </c>
      <c r="C55" s="38"/>
      <c r="D55" s="37">
        <v>14.5504</v>
      </c>
      <c r="E55" s="38">
        <v>3.6375999999999999</v>
      </c>
    </row>
    <row r="56" spans="1:5" ht="18.75" x14ac:dyDescent="0.3">
      <c r="A56" s="6" t="s">
        <v>3</v>
      </c>
      <c r="B56" s="32">
        <f>C56+D56+E56</f>
        <v>0.91359999999999997</v>
      </c>
      <c r="C56" s="32">
        <f>C58</f>
        <v>0</v>
      </c>
      <c r="D56" s="32">
        <f t="shared" ref="D56:E56" si="26">D58</f>
        <v>0</v>
      </c>
      <c r="E56" s="32">
        <f t="shared" si="26"/>
        <v>0.91359999999999997</v>
      </c>
    </row>
    <row r="57" spans="1:5" ht="15.75" customHeight="1" x14ac:dyDescent="0.3">
      <c r="A57" s="8" t="s">
        <v>1</v>
      </c>
      <c r="B57" s="32"/>
      <c r="C57" s="32"/>
      <c r="D57" s="32"/>
      <c r="E57" s="32"/>
    </row>
    <row r="58" spans="1:5" ht="31.5" x14ac:dyDescent="0.3">
      <c r="A58" s="11" t="s">
        <v>15</v>
      </c>
      <c r="B58" s="32">
        <f t="shared" ref="B58:B68" si="27">C58+D58+E58</f>
        <v>0.91359999999999997</v>
      </c>
      <c r="C58" s="39">
        <f>C59</f>
        <v>0</v>
      </c>
      <c r="D58" s="39">
        <f t="shared" ref="D58:E58" si="28">D59</f>
        <v>0</v>
      </c>
      <c r="E58" s="39">
        <f t="shared" si="28"/>
        <v>0.91359999999999997</v>
      </c>
    </row>
    <row r="59" spans="1:5" ht="18.75" x14ac:dyDescent="0.3">
      <c r="A59" s="27" t="s">
        <v>56</v>
      </c>
      <c r="B59" s="33">
        <f t="shared" si="27"/>
        <v>0.91359999999999997</v>
      </c>
      <c r="C59" s="38">
        <f>C61</f>
        <v>0</v>
      </c>
      <c r="D59" s="38">
        <f t="shared" ref="D59:E59" si="29">D61</f>
        <v>0</v>
      </c>
      <c r="E59" s="38">
        <f t="shared" si="29"/>
        <v>0.91359999999999997</v>
      </c>
    </row>
    <row r="60" spans="1:5" ht="18.75" x14ac:dyDescent="0.3">
      <c r="A60" s="12" t="s">
        <v>0</v>
      </c>
      <c r="B60" s="33"/>
      <c r="C60" s="38"/>
      <c r="D60" s="38"/>
      <c r="E60" s="38"/>
    </row>
    <row r="61" spans="1:5" ht="18.75" x14ac:dyDescent="0.3">
      <c r="A61" s="13" t="s">
        <v>6</v>
      </c>
      <c r="B61" s="33">
        <f t="shared" ref="B61" si="30">C61+D61+E61</f>
        <v>0.91359999999999997</v>
      </c>
      <c r="C61" s="38"/>
      <c r="D61" s="37"/>
      <c r="E61" s="38">
        <v>0.91359999999999997</v>
      </c>
    </row>
    <row r="62" spans="1:5" ht="18.75" x14ac:dyDescent="0.3">
      <c r="A62" s="6" t="s">
        <v>20</v>
      </c>
      <c r="B62" s="32">
        <f t="shared" si="27"/>
        <v>189.94051979999998</v>
      </c>
      <c r="C62" s="42">
        <f>C64+C76+C114</f>
        <v>13.3139</v>
      </c>
      <c r="D62" s="42">
        <f>D64+D76+D114</f>
        <v>67.452621799999989</v>
      </c>
      <c r="E62" s="42">
        <f>E64+E76+E114</f>
        <v>109.17399799999998</v>
      </c>
    </row>
    <row r="63" spans="1:5" ht="18.75" x14ac:dyDescent="0.3">
      <c r="A63" s="3" t="s">
        <v>0</v>
      </c>
      <c r="B63" s="33"/>
      <c r="C63" s="36"/>
      <c r="D63" s="37"/>
      <c r="E63" s="36"/>
    </row>
    <row r="64" spans="1:5" ht="18.75" x14ac:dyDescent="0.3">
      <c r="A64" s="6" t="s">
        <v>9</v>
      </c>
      <c r="B64" s="32">
        <f t="shared" si="27"/>
        <v>51.793700000000001</v>
      </c>
      <c r="C64" s="34">
        <f>C66</f>
        <v>0</v>
      </c>
      <c r="D64" s="34">
        <f t="shared" ref="D64:E64" si="31">D66</f>
        <v>13.7</v>
      </c>
      <c r="E64" s="34">
        <f t="shared" si="31"/>
        <v>38.093699999999998</v>
      </c>
    </row>
    <row r="65" spans="1:5" ht="18.75" x14ac:dyDescent="0.3">
      <c r="A65" s="8" t="s">
        <v>1</v>
      </c>
      <c r="B65" s="32"/>
      <c r="C65" s="34"/>
      <c r="D65" s="34"/>
      <c r="E65" s="34"/>
    </row>
    <row r="66" spans="1:5" ht="18.75" x14ac:dyDescent="0.3">
      <c r="A66" s="7" t="s">
        <v>16</v>
      </c>
      <c r="B66" s="32">
        <f t="shared" si="27"/>
        <v>51.793700000000001</v>
      </c>
      <c r="C66" s="34">
        <f>C67+C68</f>
        <v>0</v>
      </c>
      <c r="D66" s="34">
        <f t="shared" ref="D66:E66" si="32">D67+D68</f>
        <v>13.7</v>
      </c>
      <c r="E66" s="34">
        <f t="shared" si="32"/>
        <v>38.093699999999998</v>
      </c>
    </row>
    <row r="67" spans="1:5" ht="18.75" x14ac:dyDescent="0.3">
      <c r="A67" s="3" t="s">
        <v>28</v>
      </c>
      <c r="B67" s="33">
        <f t="shared" si="27"/>
        <v>10</v>
      </c>
      <c r="C67" s="36"/>
      <c r="D67" s="36"/>
      <c r="E67" s="36">
        <v>10</v>
      </c>
    </row>
    <row r="68" spans="1:5" ht="18.75" x14ac:dyDescent="0.3">
      <c r="A68" s="3" t="s">
        <v>49</v>
      </c>
      <c r="B68" s="33">
        <f t="shared" si="27"/>
        <v>41.793700000000001</v>
      </c>
      <c r="C68" s="36">
        <f>C70+C71+C72</f>
        <v>0</v>
      </c>
      <c r="D68" s="36">
        <f t="shared" ref="D68:E68" si="33">D70+D71+D72</f>
        <v>13.7</v>
      </c>
      <c r="E68" s="36">
        <f t="shared" si="33"/>
        <v>28.093699999999998</v>
      </c>
    </row>
    <row r="69" spans="1:5" ht="18.75" x14ac:dyDescent="0.3">
      <c r="A69" s="3" t="s">
        <v>0</v>
      </c>
      <c r="B69" s="33"/>
      <c r="C69" s="36"/>
      <c r="D69" s="36"/>
      <c r="E69" s="36"/>
    </row>
    <row r="70" spans="1:5" ht="63" x14ac:dyDescent="0.3">
      <c r="A70" s="3" t="s">
        <v>69</v>
      </c>
      <c r="B70" s="33"/>
      <c r="C70" s="36"/>
      <c r="D70" s="36">
        <v>13.590999999999999</v>
      </c>
      <c r="E70" s="36"/>
    </row>
    <row r="71" spans="1:5" ht="47.25" x14ac:dyDescent="0.3">
      <c r="A71" s="3" t="s">
        <v>50</v>
      </c>
      <c r="B71" s="33">
        <f>C71+D71+E71</f>
        <v>0.109</v>
      </c>
      <c r="C71" s="36"/>
      <c r="D71" s="36">
        <v>0.109</v>
      </c>
      <c r="E71" s="36"/>
    </row>
    <row r="72" spans="1:5" ht="18.75" x14ac:dyDescent="0.3">
      <c r="A72" s="26" t="s">
        <v>51</v>
      </c>
      <c r="B72" s="33">
        <f>C72+D72+E72</f>
        <v>28.093699999999998</v>
      </c>
      <c r="C72" s="36">
        <f>C74+C75</f>
        <v>0</v>
      </c>
      <c r="D72" s="36">
        <f t="shared" ref="D72:E72" si="34">D74+D75</f>
        <v>0</v>
      </c>
      <c r="E72" s="36">
        <f t="shared" si="34"/>
        <v>28.093699999999998</v>
      </c>
    </row>
    <row r="73" spans="1:5" ht="18.75" x14ac:dyDescent="0.3">
      <c r="A73" s="13" t="s">
        <v>0</v>
      </c>
      <c r="B73" s="33"/>
      <c r="C73" s="36"/>
      <c r="D73" s="36"/>
      <c r="E73" s="36"/>
    </row>
    <row r="74" spans="1:5" ht="18.75" x14ac:dyDescent="0.3">
      <c r="A74" s="13" t="s">
        <v>17</v>
      </c>
      <c r="B74" s="33">
        <f>C74+D74+E74</f>
        <v>27.515999999999998</v>
      </c>
      <c r="C74" s="36"/>
      <c r="D74" s="36"/>
      <c r="E74" s="36">
        <v>27.515999999999998</v>
      </c>
    </row>
    <row r="75" spans="1:5" ht="18.75" x14ac:dyDescent="0.3">
      <c r="A75" s="13" t="s">
        <v>6</v>
      </c>
      <c r="B75" s="33">
        <f>C75+D75+E75</f>
        <v>0.57769999999999999</v>
      </c>
      <c r="C75" s="36"/>
      <c r="D75" s="36"/>
      <c r="E75" s="36">
        <v>0.57769999999999999</v>
      </c>
    </row>
    <row r="76" spans="1:5" ht="19.149999999999999" customHeight="1" x14ac:dyDescent="0.3">
      <c r="A76" s="6" t="s">
        <v>4</v>
      </c>
      <c r="B76" s="32">
        <f>C76+D76+E76</f>
        <v>102.02561979999999</v>
      </c>
      <c r="C76" s="32">
        <f>C78+C94</f>
        <v>13.3139</v>
      </c>
      <c r="D76" s="32">
        <f>D78+D94</f>
        <v>53.752621799999993</v>
      </c>
      <c r="E76" s="32">
        <f>E78+E94</f>
        <v>34.959097999999997</v>
      </c>
    </row>
    <row r="77" spans="1:5" ht="18.75" x14ac:dyDescent="0.3">
      <c r="A77" s="8" t="s">
        <v>1</v>
      </c>
      <c r="B77" s="32"/>
      <c r="C77" s="32"/>
      <c r="D77" s="32"/>
      <c r="E77" s="32"/>
    </row>
    <row r="78" spans="1:5" ht="18.75" x14ac:dyDescent="0.3">
      <c r="A78" s="11" t="s">
        <v>16</v>
      </c>
      <c r="B78" s="32">
        <f>C78+D78+E78</f>
        <v>81.487419799999984</v>
      </c>
      <c r="C78" s="32">
        <f>C79+C82+C86+C90</f>
        <v>13.3139</v>
      </c>
      <c r="D78" s="32">
        <f t="shared" ref="D78:E78" si="35">D79+D82+D86+D90</f>
        <v>53.752621799999993</v>
      </c>
      <c r="E78" s="32">
        <f t="shared" si="35"/>
        <v>14.420897999999999</v>
      </c>
    </row>
    <row r="79" spans="1:5" ht="31.5" x14ac:dyDescent="0.3">
      <c r="A79" s="8" t="s">
        <v>41</v>
      </c>
      <c r="B79" s="33">
        <f>C79+D79+E79</f>
        <v>1</v>
      </c>
      <c r="C79" s="43">
        <f>C81</f>
        <v>0</v>
      </c>
      <c r="D79" s="43">
        <f t="shared" ref="D79:E79" si="36">D81</f>
        <v>0</v>
      </c>
      <c r="E79" s="43">
        <f t="shared" si="36"/>
        <v>1</v>
      </c>
    </row>
    <row r="80" spans="1:5" ht="18.75" x14ac:dyDescent="0.3">
      <c r="A80" s="13" t="s">
        <v>0</v>
      </c>
      <c r="B80" s="33"/>
      <c r="C80" s="43"/>
      <c r="D80" s="37"/>
      <c r="E80" s="43"/>
    </row>
    <row r="81" spans="1:5" ht="18.75" x14ac:dyDescent="0.3">
      <c r="A81" s="13" t="s">
        <v>6</v>
      </c>
      <c r="B81" s="33">
        <f>C81+D81+E81</f>
        <v>1</v>
      </c>
      <c r="C81" s="43"/>
      <c r="D81" s="37"/>
      <c r="E81" s="43">
        <v>1</v>
      </c>
    </row>
    <row r="82" spans="1:5" ht="63" x14ac:dyDescent="0.3">
      <c r="A82" s="16" t="s">
        <v>70</v>
      </c>
      <c r="B82" s="33">
        <f>C82+D82+E82</f>
        <v>48.866118</v>
      </c>
      <c r="C82" s="33">
        <f>C84+C85</f>
        <v>4.7172999999999998</v>
      </c>
      <c r="D82" s="33">
        <f t="shared" ref="D82:E82" si="37">D84+D85</f>
        <v>35.323918999999997</v>
      </c>
      <c r="E82" s="33">
        <f t="shared" si="37"/>
        <v>8.8248989999999985</v>
      </c>
    </row>
    <row r="83" spans="1:5" ht="18.75" x14ac:dyDescent="0.3">
      <c r="A83" s="12" t="s">
        <v>0</v>
      </c>
      <c r="B83" s="33"/>
      <c r="C83" s="33"/>
      <c r="D83" s="33"/>
      <c r="E83" s="33"/>
    </row>
    <row r="84" spans="1:5" ht="18.75" x14ac:dyDescent="0.3">
      <c r="A84" s="13" t="s">
        <v>17</v>
      </c>
      <c r="B84" s="33">
        <f>C84+D84+E84</f>
        <v>47.802531999999999</v>
      </c>
      <c r="C84" s="33">
        <v>4.7172999999999998</v>
      </c>
      <c r="D84" s="33">
        <v>34.492885999999999</v>
      </c>
      <c r="E84" s="33">
        <v>8.5923459999999992</v>
      </c>
    </row>
    <row r="85" spans="1:5" ht="19.5" customHeight="1" x14ac:dyDescent="0.3">
      <c r="A85" s="13" t="s">
        <v>71</v>
      </c>
      <c r="B85" s="33">
        <f>C85+D85+E85</f>
        <v>1.0635859999999999</v>
      </c>
      <c r="C85" s="32"/>
      <c r="D85" s="33">
        <v>0.83103300000000002</v>
      </c>
      <c r="E85" s="33">
        <v>0.23255300000000001</v>
      </c>
    </row>
    <row r="86" spans="1:5" ht="63" x14ac:dyDescent="0.3">
      <c r="A86" s="3" t="s">
        <v>72</v>
      </c>
      <c r="B86" s="33">
        <f>C86+D86+E86</f>
        <v>21.782389999999999</v>
      </c>
      <c r="C86" s="38">
        <f>C88+C89</f>
        <v>4.1102999999999996</v>
      </c>
      <c r="D86" s="38">
        <f t="shared" ref="D86:E86" si="38">D88+D89</f>
        <v>14.14189</v>
      </c>
      <c r="E86" s="38">
        <f t="shared" si="38"/>
        <v>3.5301999999999998</v>
      </c>
    </row>
    <row r="87" spans="1:5" ht="31.5" x14ac:dyDescent="0.3">
      <c r="A87" s="12" t="s">
        <v>74</v>
      </c>
      <c r="B87" s="33"/>
      <c r="C87" s="38"/>
      <c r="D87" s="37"/>
      <c r="E87" s="38"/>
    </row>
    <row r="88" spans="1:5" ht="18.75" x14ac:dyDescent="0.3">
      <c r="A88" s="13" t="s">
        <v>17</v>
      </c>
      <c r="B88" s="33">
        <f>C88+D88+E88</f>
        <v>21.300409999999999</v>
      </c>
      <c r="C88" s="38">
        <v>4.1102999999999996</v>
      </c>
      <c r="D88" s="37">
        <v>13.773607999999999</v>
      </c>
      <c r="E88" s="38">
        <v>3.4165019999999999</v>
      </c>
    </row>
    <row r="89" spans="1:5" ht="24" customHeight="1" x14ac:dyDescent="0.3">
      <c r="A89" s="13" t="s">
        <v>71</v>
      </c>
      <c r="B89" s="33">
        <f>C89+D89+E89</f>
        <v>0.48197999999999996</v>
      </c>
      <c r="C89" s="40"/>
      <c r="D89" s="37">
        <v>0.368282</v>
      </c>
      <c r="E89" s="40">
        <v>0.11369799999999999</v>
      </c>
    </row>
    <row r="90" spans="1:5" ht="63" x14ac:dyDescent="0.3">
      <c r="A90" s="3" t="s">
        <v>73</v>
      </c>
      <c r="B90" s="33">
        <f>C90+D90+E90</f>
        <v>9.8389118</v>
      </c>
      <c r="C90" s="38">
        <f>C92+C93</f>
        <v>4.4863</v>
      </c>
      <c r="D90" s="38">
        <f t="shared" ref="D90:E90" si="39">D92+D93</f>
        <v>4.2868128000000008</v>
      </c>
      <c r="E90" s="38">
        <f t="shared" si="39"/>
        <v>1.0657989999999999</v>
      </c>
    </row>
    <row r="91" spans="1:5" ht="24" customHeight="1" x14ac:dyDescent="0.3">
      <c r="A91" s="12" t="s">
        <v>0</v>
      </c>
      <c r="B91" s="33"/>
      <c r="C91" s="38"/>
      <c r="D91" s="37"/>
      <c r="E91" s="38"/>
    </row>
    <row r="92" spans="1:5" ht="24" customHeight="1" x14ac:dyDescent="0.3">
      <c r="A92" s="13" t="s">
        <v>17</v>
      </c>
      <c r="B92" s="33">
        <f>C92+D92+E92</f>
        <v>9.6086659999999995</v>
      </c>
      <c r="C92" s="38">
        <v>4.4863</v>
      </c>
      <c r="D92" s="37">
        <v>4.1213810000000004</v>
      </c>
      <c r="E92" s="38">
        <v>1.000985</v>
      </c>
    </row>
    <row r="93" spans="1:5" ht="24" customHeight="1" x14ac:dyDescent="0.3">
      <c r="A93" s="13" t="s">
        <v>71</v>
      </c>
      <c r="B93" s="33">
        <f>C93+D93+E93</f>
        <v>0.2302458</v>
      </c>
      <c r="C93" s="40"/>
      <c r="D93" s="37">
        <v>0.16543179999999999</v>
      </c>
      <c r="E93" s="40">
        <v>6.4813999999999997E-2</v>
      </c>
    </row>
    <row r="94" spans="1:5" ht="31.5" x14ac:dyDescent="0.3">
      <c r="A94" s="11" t="s">
        <v>15</v>
      </c>
      <c r="B94" s="32">
        <f>C94+D94+E94</f>
        <v>20.5382</v>
      </c>
      <c r="C94" s="44">
        <f>C95+C98+C101+C104+C107+C110</f>
        <v>0</v>
      </c>
      <c r="D94" s="44">
        <f t="shared" ref="D94:E94" si="40">D95+D98+D101+D104+D107+D110</f>
        <v>0</v>
      </c>
      <c r="E94" s="44">
        <f t="shared" si="40"/>
        <v>20.5382</v>
      </c>
    </row>
    <row r="95" spans="1:5" ht="31.5" x14ac:dyDescent="0.3">
      <c r="A95" s="18" t="s">
        <v>74</v>
      </c>
      <c r="B95" s="33">
        <f>C95+D95+E95</f>
        <v>5</v>
      </c>
      <c r="C95" s="43">
        <f>C97</f>
        <v>0</v>
      </c>
      <c r="D95" s="43">
        <f t="shared" ref="D95:E95" si="41">D97</f>
        <v>0</v>
      </c>
      <c r="E95" s="43">
        <f t="shared" si="41"/>
        <v>5</v>
      </c>
    </row>
    <row r="96" spans="1:5" ht="18.75" x14ac:dyDescent="0.3">
      <c r="A96" s="13" t="s">
        <v>0</v>
      </c>
      <c r="B96" s="33"/>
      <c r="C96" s="43"/>
      <c r="D96" s="37"/>
      <c r="E96" s="43"/>
    </row>
    <row r="97" spans="1:5" ht="18.75" x14ac:dyDescent="0.3">
      <c r="A97" s="13" t="s">
        <v>6</v>
      </c>
      <c r="B97" s="33">
        <f>C97+D97+E97</f>
        <v>5</v>
      </c>
      <c r="C97" s="40"/>
      <c r="D97" s="37"/>
      <c r="E97" s="43">
        <v>5</v>
      </c>
    </row>
    <row r="98" spans="1:5" ht="31.5" x14ac:dyDescent="0.3">
      <c r="A98" s="8" t="s">
        <v>57</v>
      </c>
      <c r="B98" s="33">
        <f>C98+D98+E98</f>
        <v>11.3162</v>
      </c>
      <c r="C98" s="43">
        <f>C100</f>
        <v>0</v>
      </c>
      <c r="D98" s="43">
        <f t="shared" ref="D98:E98" si="42">D100</f>
        <v>0</v>
      </c>
      <c r="E98" s="43">
        <f t="shared" si="42"/>
        <v>11.3162</v>
      </c>
    </row>
    <row r="99" spans="1:5" ht="18.75" x14ac:dyDescent="0.3">
      <c r="A99" s="13" t="s">
        <v>0</v>
      </c>
      <c r="B99" s="33"/>
      <c r="C99" s="43"/>
      <c r="D99" s="37"/>
      <c r="E99" s="43"/>
    </row>
    <row r="100" spans="1:5" ht="18.75" x14ac:dyDescent="0.3">
      <c r="A100" s="17" t="s">
        <v>24</v>
      </c>
      <c r="B100" s="33">
        <f>C100+D100+E100</f>
        <v>11.3162</v>
      </c>
      <c r="C100" s="43"/>
      <c r="D100" s="37"/>
      <c r="E100" s="43">
        <v>11.3162</v>
      </c>
    </row>
    <row r="101" spans="1:5" ht="31.5" x14ac:dyDescent="0.3">
      <c r="A101" s="18" t="s">
        <v>43</v>
      </c>
      <c r="B101" s="33">
        <f>C101+D101+E101</f>
        <v>3.01</v>
      </c>
      <c r="C101" s="43">
        <f>C103</f>
        <v>0</v>
      </c>
      <c r="D101" s="43">
        <f t="shared" ref="D101:E101" si="43">D103</f>
        <v>0</v>
      </c>
      <c r="E101" s="43">
        <f t="shared" si="43"/>
        <v>3.01</v>
      </c>
    </row>
    <row r="102" spans="1:5" ht="18.75" x14ac:dyDescent="0.3">
      <c r="A102" s="13" t="s">
        <v>0</v>
      </c>
      <c r="B102" s="33"/>
      <c r="C102" s="43"/>
      <c r="D102" s="37"/>
      <c r="E102" s="43"/>
    </row>
    <row r="103" spans="1:5" ht="18.75" x14ac:dyDescent="0.3">
      <c r="A103" s="13" t="s">
        <v>6</v>
      </c>
      <c r="B103" s="33">
        <f>C103+D103+E103</f>
        <v>3.01</v>
      </c>
      <c r="C103" s="40"/>
      <c r="D103" s="37"/>
      <c r="E103" s="43">
        <v>3.01</v>
      </c>
    </row>
    <row r="104" spans="1:5" ht="18.75" x14ac:dyDescent="0.3">
      <c r="A104" s="13" t="s">
        <v>58</v>
      </c>
      <c r="B104" s="33">
        <f>C104+D104+E104</f>
        <v>0.6</v>
      </c>
      <c r="C104" s="40">
        <f>C106</f>
        <v>0</v>
      </c>
      <c r="D104" s="40">
        <f t="shared" ref="D104:E104" si="44">D106</f>
        <v>0</v>
      </c>
      <c r="E104" s="40">
        <f t="shared" si="44"/>
        <v>0.6</v>
      </c>
    </row>
    <row r="105" spans="1:5" ht="18.75" x14ac:dyDescent="0.3">
      <c r="A105" s="13" t="s">
        <v>0</v>
      </c>
      <c r="B105" s="33"/>
      <c r="C105" s="40"/>
      <c r="D105" s="37"/>
      <c r="E105" s="43"/>
    </row>
    <row r="106" spans="1:5" ht="18.75" x14ac:dyDescent="0.3">
      <c r="A106" s="13" t="s">
        <v>6</v>
      </c>
      <c r="B106" s="33">
        <f>C106+D106+E106</f>
        <v>0.6</v>
      </c>
      <c r="C106" s="40"/>
      <c r="D106" s="37"/>
      <c r="E106" s="43">
        <v>0.6</v>
      </c>
    </row>
    <row r="107" spans="1:5" ht="18.75" x14ac:dyDescent="0.3">
      <c r="A107" s="28" t="s">
        <v>62</v>
      </c>
      <c r="B107" s="33">
        <f>C107+D107+E107</f>
        <v>0.5</v>
      </c>
      <c r="C107" s="40">
        <f>C109</f>
        <v>0</v>
      </c>
      <c r="D107" s="40">
        <f t="shared" ref="D107:E107" si="45">D109</f>
        <v>0</v>
      </c>
      <c r="E107" s="40">
        <f t="shared" si="45"/>
        <v>0.5</v>
      </c>
    </row>
    <row r="108" spans="1:5" ht="18.75" x14ac:dyDescent="0.3">
      <c r="A108" s="29" t="s">
        <v>0</v>
      </c>
      <c r="B108" s="33"/>
      <c r="C108" s="40"/>
      <c r="D108" s="37"/>
      <c r="E108" s="43"/>
    </row>
    <row r="109" spans="1:5" ht="18.75" x14ac:dyDescent="0.3">
      <c r="A109" s="30" t="s">
        <v>6</v>
      </c>
      <c r="B109" s="33">
        <f>C109+D109+E109</f>
        <v>0.5</v>
      </c>
      <c r="C109" s="40"/>
      <c r="D109" s="37"/>
      <c r="E109" s="43">
        <v>0.5</v>
      </c>
    </row>
    <row r="110" spans="1:5" ht="18.75" x14ac:dyDescent="0.3">
      <c r="A110" s="18" t="s">
        <v>77</v>
      </c>
      <c r="B110" s="33">
        <f>C110+D110+E110</f>
        <v>0.112</v>
      </c>
      <c r="C110" s="38">
        <f>C112+C113</f>
        <v>0</v>
      </c>
      <c r="D110" s="38">
        <f t="shared" ref="D110:E110" si="46">D112+D113</f>
        <v>0</v>
      </c>
      <c r="E110" s="38">
        <f t="shared" si="46"/>
        <v>0.112</v>
      </c>
    </row>
    <row r="111" spans="1:5" ht="18.75" x14ac:dyDescent="0.3">
      <c r="A111" s="12" t="s">
        <v>0</v>
      </c>
      <c r="B111" s="33"/>
      <c r="C111" s="38"/>
      <c r="D111" s="37"/>
      <c r="E111" s="38"/>
    </row>
    <row r="112" spans="1:5" ht="18.75" x14ac:dyDescent="0.3">
      <c r="A112" s="13" t="s">
        <v>6</v>
      </c>
      <c r="B112" s="33">
        <f>C112+D112+E112</f>
        <v>0.1</v>
      </c>
      <c r="C112" s="38"/>
      <c r="D112" s="37"/>
      <c r="E112" s="38">
        <v>0.1</v>
      </c>
    </row>
    <row r="113" spans="1:5" ht="18.75" x14ac:dyDescent="0.3">
      <c r="A113" s="15" t="s">
        <v>34</v>
      </c>
      <c r="B113" s="33">
        <f>C113+D113+E113</f>
        <v>1.2E-2</v>
      </c>
      <c r="C113" s="38"/>
      <c r="D113" s="37"/>
      <c r="E113" s="38">
        <v>1.2E-2</v>
      </c>
    </row>
    <row r="114" spans="1:5" ht="18.75" x14ac:dyDescent="0.3">
      <c r="A114" s="14" t="s">
        <v>7</v>
      </c>
      <c r="B114" s="32">
        <f>C114+D114+E114</f>
        <v>36.121199999999995</v>
      </c>
      <c r="C114" s="39">
        <f>C116</f>
        <v>0</v>
      </c>
      <c r="D114" s="39">
        <f t="shared" ref="D114:E114" si="47">D116</f>
        <v>0</v>
      </c>
      <c r="E114" s="39">
        <f t="shared" si="47"/>
        <v>36.121199999999995</v>
      </c>
    </row>
    <row r="115" spans="1:5" ht="18.75" x14ac:dyDescent="0.3">
      <c r="A115" s="8" t="s">
        <v>1</v>
      </c>
      <c r="B115" s="32"/>
      <c r="C115" s="39"/>
      <c r="D115" s="39"/>
      <c r="E115" s="39"/>
    </row>
    <row r="116" spans="1:5" ht="31.5" x14ac:dyDescent="0.3">
      <c r="A116" s="11" t="s">
        <v>15</v>
      </c>
      <c r="B116" s="32">
        <f>C116+D116+E116</f>
        <v>36.121199999999995</v>
      </c>
      <c r="C116" s="39">
        <f>C117+C121+C125+C128+C132+C136+C140+C143+C146+C150+C154</f>
        <v>0</v>
      </c>
      <c r="D116" s="39">
        <f t="shared" ref="D116:E116" si="48">D117+D121+D125+D128+D132+D136+D140+D143+D146+D150+D154</f>
        <v>0</v>
      </c>
      <c r="E116" s="39">
        <f t="shared" si="48"/>
        <v>36.121199999999995</v>
      </c>
    </row>
    <row r="117" spans="1:5" ht="18.75" x14ac:dyDescent="0.3">
      <c r="A117" s="18" t="s">
        <v>18</v>
      </c>
      <c r="B117" s="33">
        <f>C117+D117+E117</f>
        <v>5.45</v>
      </c>
      <c r="C117" s="38">
        <f>C119+C120</f>
        <v>0</v>
      </c>
      <c r="D117" s="38">
        <f t="shared" ref="D117:E117" si="49">D119+D120</f>
        <v>0</v>
      </c>
      <c r="E117" s="38">
        <f t="shared" si="49"/>
        <v>5.45</v>
      </c>
    </row>
    <row r="118" spans="1:5" ht="18.75" x14ac:dyDescent="0.3">
      <c r="A118" s="12" t="s">
        <v>0</v>
      </c>
      <c r="B118" s="33"/>
      <c r="C118" s="38"/>
      <c r="D118" s="37"/>
      <c r="E118" s="38"/>
    </row>
    <row r="119" spans="1:5" ht="18.75" x14ac:dyDescent="0.3">
      <c r="A119" s="13" t="s">
        <v>6</v>
      </c>
      <c r="B119" s="33">
        <f>C119+D119+E119</f>
        <v>5.4</v>
      </c>
      <c r="C119" s="38"/>
      <c r="D119" s="37"/>
      <c r="E119" s="38">
        <v>5.4</v>
      </c>
    </row>
    <row r="120" spans="1:5" ht="18.75" x14ac:dyDescent="0.3">
      <c r="A120" s="15" t="s">
        <v>34</v>
      </c>
      <c r="B120" s="33">
        <f>C120+D120+E120</f>
        <v>0.05</v>
      </c>
      <c r="C120" s="38"/>
      <c r="D120" s="37"/>
      <c r="E120" s="38">
        <v>0.05</v>
      </c>
    </row>
    <row r="121" spans="1:5" ht="31.5" x14ac:dyDescent="0.3">
      <c r="A121" s="18" t="s">
        <v>33</v>
      </c>
      <c r="B121" s="33">
        <f>C121+D121+E121</f>
        <v>3.6404999999999998</v>
      </c>
      <c r="C121" s="38">
        <f>C123+C124</f>
        <v>0</v>
      </c>
      <c r="D121" s="38">
        <f t="shared" ref="D121:E121" si="50">D123+D124</f>
        <v>0</v>
      </c>
      <c r="E121" s="38">
        <f t="shared" si="50"/>
        <v>3.6404999999999998</v>
      </c>
    </row>
    <row r="122" spans="1:5" ht="18.600000000000001" customHeight="1" x14ac:dyDescent="0.3">
      <c r="A122" s="13" t="s">
        <v>0</v>
      </c>
      <c r="B122" s="33"/>
      <c r="C122" s="38"/>
      <c r="D122" s="37"/>
      <c r="E122" s="38"/>
    </row>
    <row r="123" spans="1:5" ht="18.600000000000001" customHeight="1" x14ac:dyDescent="0.3">
      <c r="A123" s="17" t="s">
        <v>24</v>
      </c>
      <c r="B123" s="33">
        <f>C123+D123+E123</f>
        <v>3.6297999999999999</v>
      </c>
      <c r="C123" s="38"/>
      <c r="D123" s="37"/>
      <c r="E123" s="38">
        <v>3.6297999999999999</v>
      </c>
    </row>
    <row r="124" spans="1:5" ht="18.600000000000001" customHeight="1" x14ac:dyDescent="0.3">
      <c r="A124" s="15" t="s">
        <v>34</v>
      </c>
      <c r="B124" s="33">
        <f>C124+D124+E124</f>
        <v>1.0699999999999999E-2</v>
      </c>
      <c r="C124" s="38"/>
      <c r="D124" s="37"/>
      <c r="E124" s="38">
        <v>1.0699999999999999E-2</v>
      </c>
    </row>
    <row r="125" spans="1:5" ht="31.5" x14ac:dyDescent="0.3">
      <c r="A125" s="18" t="s">
        <v>29</v>
      </c>
      <c r="B125" s="33">
        <f>C125+D125+E125</f>
        <v>4.4400000000000002E-2</v>
      </c>
      <c r="C125" s="38">
        <f>C127</f>
        <v>0</v>
      </c>
      <c r="D125" s="38">
        <f>D127</f>
        <v>0</v>
      </c>
      <c r="E125" s="38">
        <f>E127</f>
        <v>4.4400000000000002E-2</v>
      </c>
    </row>
    <row r="126" spans="1:5" ht="19.149999999999999" customHeight="1" x14ac:dyDescent="0.3">
      <c r="A126" s="13" t="s">
        <v>0</v>
      </c>
      <c r="B126" s="33"/>
      <c r="C126" s="38"/>
      <c r="D126" s="37"/>
      <c r="E126" s="38"/>
    </row>
    <row r="127" spans="1:5" ht="19.149999999999999" customHeight="1" x14ac:dyDescent="0.3">
      <c r="A127" s="15" t="s">
        <v>34</v>
      </c>
      <c r="B127" s="33">
        <f>C127+D127+E127</f>
        <v>4.4400000000000002E-2</v>
      </c>
      <c r="C127" s="38"/>
      <c r="D127" s="37"/>
      <c r="E127" s="38">
        <v>4.4400000000000002E-2</v>
      </c>
    </row>
    <row r="128" spans="1:5" ht="31.5" x14ac:dyDescent="0.3">
      <c r="A128" s="18" t="s">
        <v>32</v>
      </c>
      <c r="B128" s="33">
        <f>C128+D128+E128</f>
        <v>3.3184</v>
      </c>
      <c r="C128" s="38">
        <f>C130+C131</f>
        <v>0</v>
      </c>
      <c r="D128" s="38">
        <f t="shared" ref="D128:E128" si="51">D130+D131</f>
        <v>0</v>
      </c>
      <c r="E128" s="38">
        <f t="shared" si="51"/>
        <v>3.3184</v>
      </c>
    </row>
    <row r="129" spans="1:5" ht="18.75" x14ac:dyDescent="0.3">
      <c r="A129" s="13" t="s">
        <v>0</v>
      </c>
      <c r="B129" s="33"/>
      <c r="C129" s="38"/>
      <c r="D129" s="37"/>
      <c r="E129" s="38"/>
    </row>
    <row r="130" spans="1:5" ht="18.75" x14ac:dyDescent="0.3">
      <c r="A130" s="17" t="s">
        <v>24</v>
      </c>
      <c r="B130" s="33">
        <f>C130+D130+E130</f>
        <v>3.3077000000000001</v>
      </c>
      <c r="C130" s="38"/>
      <c r="D130" s="37"/>
      <c r="E130" s="38">
        <v>3.3077000000000001</v>
      </c>
    </row>
    <row r="131" spans="1:5" ht="18.75" x14ac:dyDescent="0.3">
      <c r="A131" s="15" t="s">
        <v>34</v>
      </c>
      <c r="B131" s="33">
        <f>C131+D131+E131</f>
        <v>1.0699999999999999E-2</v>
      </c>
      <c r="C131" s="38"/>
      <c r="D131" s="37"/>
      <c r="E131" s="38">
        <v>1.0699999999999999E-2</v>
      </c>
    </row>
    <row r="132" spans="1:5" ht="18.75" x14ac:dyDescent="0.3">
      <c r="A132" s="19" t="s">
        <v>30</v>
      </c>
      <c r="B132" s="33">
        <f>C132+D132+E132</f>
        <v>9.9232000000000014</v>
      </c>
      <c r="C132" s="38">
        <f>C134+C135</f>
        <v>0</v>
      </c>
      <c r="D132" s="38">
        <f t="shared" ref="D132:E132" si="52">D134+D135</f>
        <v>0</v>
      </c>
      <c r="E132" s="38">
        <f t="shared" si="52"/>
        <v>9.9232000000000014</v>
      </c>
    </row>
    <row r="133" spans="1:5" ht="18.75" x14ac:dyDescent="0.3">
      <c r="A133" s="13" t="s">
        <v>0</v>
      </c>
      <c r="B133" s="33"/>
      <c r="C133" s="38"/>
      <c r="D133" s="37"/>
      <c r="E133" s="38"/>
    </row>
    <row r="134" spans="1:5" ht="18.75" x14ac:dyDescent="0.3">
      <c r="A134" s="17" t="s">
        <v>24</v>
      </c>
      <c r="B134" s="33">
        <f>C134+D134+E134</f>
        <v>9.9082000000000008</v>
      </c>
      <c r="C134" s="38"/>
      <c r="D134" s="37"/>
      <c r="E134" s="38">
        <v>9.9082000000000008</v>
      </c>
    </row>
    <row r="135" spans="1:5" ht="18.75" x14ac:dyDescent="0.3">
      <c r="A135" s="15" t="s">
        <v>34</v>
      </c>
      <c r="B135" s="33">
        <f>C135+D135+E135</f>
        <v>1.4999999999999999E-2</v>
      </c>
      <c r="C135" s="40"/>
      <c r="D135" s="37"/>
      <c r="E135" s="43">
        <v>1.4999999999999999E-2</v>
      </c>
    </row>
    <row r="136" spans="1:5" ht="18.75" x14ac:dyDescent="0.3">
      <c r="A136" s="18" t="s">
        <v>35</v>
      </c>
      <c r="B136" s="33">
        <f>C136+D136+E136</f>
        <v>4.4472000000000005</v>
      </c>
      <c r="C136" s="38">
        <f>C138+C139</f>
        <v>0</v>
      </c>
      <c r="D136" s="38">
        <f t="shared" ref="D136:E136" si="53">D138+D139</f>
        <v>0</v>
      </c>
      <c r="E136" s="38">
        <f t="shared" si="53"/>
        <v>4.4472000000000005</v>
      </c>
    </row>
    <row r="137" spans="1:5" ht="18.75" x14ac:dyDescent="0.3">
      <c r="A137" s="13" t="s">
        <v>0</v>
      </c>
      <c r="B137" s="33"/>
      <c r="C137" s="38"/>
      <c r="D137" s="37"/>
      <c r="E137" s="38"/>
    </row>
    <row r="138" spans="1:5" ht="18.75" x14ac:dyDescent="0.3">
      <c r="A138" s="13" t="s">
        <v>17</v>
      </c>
      <c r="B138" s="33">
        <f>C138+D138+E138</f>
        <v>4.4027000000000003</v>
      </c>
      <c r="C138" s="38"/>
      <c r="D138" s="37"/>
      <c r="E138" s="38">
        <v>4.4027000000000003</v>
      </c>
    </row>
    <row r="139" spans="1:5" ht="18.75" x14ac:dyDescent="0.3">
      <c r="A139" s="15" t="s">
        <v>34</v>
      </c>
      <c r="B139" s="33">
        <f>C139+D139+E139</f>
        <v>4.4499999999999998E-2</v>
      </c>
      <c r="C139" s="40"/>
      <c r="D139" s="37"/>
      <c r="E139" s="43">
        <v>4.4499999999999998E-2</v>
      </c>
    </row>
    <row r="140" spans="1:5" ht="47.25" x14ac:dyDescent="0.3">
      <c r="A140" s="18" t="s">
        <v>44</v>
      </c>
      <c r="B140" s="33">
        <f>C140+D140+E140</f>
        <v>5.2755999999999998</v>
      </c>
      <c r="C140" s="38">
        <f>C142</f>
        <v>0</v>
      </c>
      <c r="D140" s="38">
        <f t="shared" ref="D140:E140" si="54">D142</f>
        <v>0</v>
      </c>
      <c r="E140" s="38">
        <f t="shared" si="54"/>
        <v>5.2755999999999998</v>
      </c>
    </row>
    <row r="141" spans="1:5" ht="18.75" x14ac:dyDescent="0.3">
      <c r="A141" s="13" t="s">
        <v>0</v>
      </c>
      <c r="B141" s="33"/>
      <c r="C141" s="38"/>
      <c r="D141" s="37"/>
      <c r="E141" s="38"/>
    </row>
    <row r="142" spans="1:5" ht="18.75" x14ac:dyDescent="0.3">
      <c r="A142" s="13" t="s">
        <v>17</v>
      </c>
      <c r="B142" s="33">
        <f>C142+D142+E142</f>
        <v>5.2755999999999998</v>
      </c>
      <c r="C142" s="38"/>
      <c r="D142" s="37"/>
      <c r="E142" s="38">
        <v>5.2755999999999998</v>
      </c>
    </row>
    <row r="143" spans="1:5" ht="31.5" x14ac:dyDescent="0.3">
      <c r="A143" s="18" t="s">
        <v>45</v>
      </c>
      <c r="B143" s="33">
        <f>C143+D143+E143</f>
        <v>2.3E-3</v>
      </c>
      <c r="C143" s="38">
        <f>C145</f>
        <v>0</v>
      </c>
      <c r="D143" s="38">
        <f t="shared" ref="D143:E143" si="55">D145</f>
        <v>0</v>
      </c>
      <c r="E143" s="38">
        <f t="shared" si="55"/>
        <v>2.3E-3</v>
      </c>
    </row>
    <row r="144" spans="1:5" ht="18.75" x14ac:dyDescent="0.3">
      <c r="A144" s="13" t="s">
        <v>0</v>
      </c>
      <c r="B144" s="33"/>
      <c r="C144" s="38"/>
      <c r="D144" s="37"/>
      <c r="E144" s="38"/>
    </row>
    <row r="145" spans="1:5" ht="18.75" x14ac:dyDescent="0.3">
      <c r="A145" s="15" t="s">
        <v>34</v>
      </c>
      <c r="B145" s="33">
        <f>C145+D145+E145</f>
        <v>2.3E-3</v>
      </c>
      <c r="C145" s="38"/>
      <c r="D145" s="37"/>
      <c r="E145" s="38">
        <v>2.3E-3</v>
      </c>
    </row>
    <row r="146" spans="1:5" ht="31.5" x14ac:dyDescent="0.3">
      <c r="A146" s="18" t="s">
        <v>46</v>
      </c>
      <c r="B146" s="33">
        <f>C146+D146+E146</f>
        <v>2.0150000000000001</v>
      </c>
      <c r="C146" s="38">
        <f>C148+C149</f>
        <v>0</v>
      </c>
      <c r="D146" s="38">
        <f t="shared" ref="D146:E146" si="56">D148+D149</f>
        <v>0</v>
      </c>
      <c r="E146" s="38">
        <f t="shared" si="56"/>
        <v>2.0150000000000001</v>
      </c>
    </row>
    <row r="147" spans="1:5" ht="18.75" x14ac:dyDescent="0.3">
      <c r="A147" s="13" t="s">
        <v>0</v>
      </c>
      <c r="B147" s="33"/>
      <c r="C147" s="38"/>
      <c r="D147" s="37"/>
      <c r="E147" s="38"/>
    </row>
    <row r="148" spans="1:5" ht="18.75" x14ac:dyDescent="0.3">
      <c r="A148" s="13" t="s">
        <v>17</v>
      </c>
      <c r="B148" s="33">
        <f>C148+D148+E148</f>
        <v>2</v>
      </c>
      <c r="C148" s="38"/>
      <c r="D148" s="37"/>
      <c r="E148" s="38">
        <v>2</v>
      </c>
    </row>
    <row r="149" spans="1:5" ht="18.75" x14ac:dyDescent="0.3">
      <c r="A149" s="15" t="s">
        <v>34</v>
      </c>
      <c r="B149" s="33">
        <f>C149+D149+E149</f>
        <v>1.4999999999999999E-2</v>
      </c>
      <c r="C149" s="38"/>
      <c r="D149" s="37"/>
      <c r="E149" s="38">
        <v>1.4999999999999999E-2</v>
      </c>
    </row>
    <row r="150" spans="1:5" ht="18.75" x14ac:dyDescent="0.3">
      <c r="A150" s="18" t="s">
        <v>47</v>
      </c>
      <c r="B150" s="33">
        <f>C150+D150+E150</f>
        <v>2.0023</v>
      </c>
      <c r="C150" s="38">
        <f>C152+C153</f>
        <v>0</v>
      </c>
      <c r="D150" s="38">
        <f t="shared" ref="D150:E150" si="57">D152+D153</f>
        <v>0</v>
      </c>
      <c r="E150" s="38">
        <f t="shared" si="57"/>
        <v>2.0023</v>
      </c>
    </row>
    <row r="151" spans="1:5" ht="18.75" x14ac:dyDescent="0.3">
      <c r="A151" s="13" t="s">
        <v>0</v>
      </c>
      <c r="B151" s="33"/>
      <c r="C151" s="38"/>
      <c r="D151" s="37"/>
      <c r="E151" s="38"/>
    </row>
    <row r="152" spans="1:5" ht="18.75" x14ac:dyDescent="0.3">
      <c r="A152" s="13" t="s">
        <v>17</v>
      </c>
      <c r="B152" s="33">
        <f>C152+D152+E152</f>
        <v>2</v>
      </c>
      <c r="C152" s="38"/>
      <c r="D152" s="37"/>
      <c r="E152" s="38">
        <v>2</v>
      </c>
    </row>
    <row r="153" spans="1:5" ht="18.75" x14ac:dyDescent="0.3">
      <c r="A153" s="15" t="s">
        <v>34</v>
      </c>
      <c r="B153" s="33">
        <f>C153+D153+E153</f>
        <v>2.3E-3</v>
      </c>
      <c r="C153" s="38"/>
      <c r="D153" s="37"/>
      <c r="E153" s="38">
        <v>2.3E-3</v>
      </c>
    </row>
    <row r="154" spans="1:5" ht="18.75" x14ac:dyDescent="0.3">
      <c r="A154" s="18" t="s">
        <v>52</v>
      </c>
      <c r="B154" s="33">
        <f>C154+D154+E154</f>
        <v>2.3E-3</v>
      </c>
      <c r="C154" s="38">
        <f>C156</f>
        <v>0</v>
      </c>
      <c r="D154" s="38">
        <f t="shared" ref="D154:E154" si="58">D156</f>
        <v>0</v>
      </c>
      <c r="E154" s="38">
        <f t="shared" si="58"/>
        <v>2.3E-3</v>
      </c>
    </row>
    <row r="155" spans="1:5" ht="18.75" x14ac:dyDescent="0.3">
      <c r="A155" s="13" t="s">
        <v>0</v>
      </c>
      <c r="B155" s="33"/>
      <c r="C155" s="38"/>
      <c r="D155" s="37"/>
      <c r="E155" s="38"/>
    </row>
    <row r="156" spans="1:5" ht="18.75" x14ac:dyDescent="0.3">
      <c r="A156" s="15" t="s">
        <v>34</v>
      </c>
      <c r="B156" s="33">
        <f>C156+D156+E156</f>
        <v>2.3E-3</v>
      </c>
      <c r="C156" s="38"/>
      <c r="D156" s="37"/>
      <c r="E156" s="38">
        <v>2.3E-3</v>
      </c>
    </row>
    <row r="157" spans="1:5" ht="18.75" x14ac:dyDescent="0.3">
      <c r="A157" s="11" t="s">
        <v>21</v>
      </c>
      <c r="B157" s="32">
        <f>C157+D157+E157</f>
        <v>185.89822399999997</v>
      </c>
      <c r="C157" s="39">
        <f>C159</f>
        <v>146.8047</v>
      </c>
      <c r="D157" s="39">
        <f t="shared" ref="D157:E157" si="59">D159</f>
        <v>1.1862999999999999</v>
      </c>
      <c r="E157" s="39">
        <f t="shared" si="59"/>
        <v>37.907223999999999</v>
      </c>
    </row>
    <row r="158" spans="1:5" ht="18.75" x14ac:dyDescent="0.3">
      <c r="A158" s="3" t="s">
        <v>0</v>
      </c>
      <c r="B158" s="33"/>
      <c r="C158" s="38"/>
      <c r="D158" s="37"/>
      <c r="E158" s="38"/>
    </row>
    <row r="159" spans="1:5" ht="18.75" x14ac:dyDescent="0.3">
      <c r="A159" s="11" t="s">
        <v>8</v>
      </c>
      <c r="B159" s="32">
        <f>C159+D159+E159</f>
        <v>185.89822399999997</v>
      </c>
      <c r="C159" s="39">
        <f>C161</f>
        <v>146.8047</v>
      </c>
      <c r="D159" s="39">
        <f t="shared" ref="D159:E159" si="60">D161</f>
        <v>1.1862999999999999</v>
      </c>
      <c r="E159" s="39">
        <f t="shared" si="60"/>
        <v>37.907223999999999</v>
      </c>
    </row>
    <row r="160" spans="1:5" ht="17.25" customHeight="1" x14ac:dyDescent="0.3">
      <c r="A160" s="12" t="s">
        <v>0</v>
      </c>
      <c r="B160" s="32"/>
      <c r="C160" s="39"/>
      <c r="D160" s="39"/>
      <c r="E160" s="39"/>
    </row>
    <row r="161" spans="1:5" ht="31.5" x14ac:dyDescent="0.3">
      <c r="A161" s="11" t="s">
        <v>15</v>
      </c>
      <c r="B161" s="32">
        <f>C161+D161+E161</f>
        <v>185.89822399999997</v>
      </c>
      <c r="C161" s="39">
        <f>C162+C169+C172+C175+C179+C182+C185</f>
        <v>146.8047</v>
      </c>
      <c r="D161" s="39">
        <f t="shared" ref="D161:E161" si="61">D162+D169+D172+D175+D179+D182+D185</f>
        <v>1.1862999999999999</v>
      </c>
      <c r="E161" s="39">
        <f t="shared" si="61"/>
        <v>37.907223999999999</v>
      </c>
    </row>
    <row r="162" spans="1:5" ht="37.15" customHeight="1" x14ac:dyDescent="0.3">
      <c r="A162" s="15" t="s">
        <v>48</v>
      </c>
      <c r="B162" s="33">
        <f>C162+D162+E162</f>
        <v>171.51332399999998</v>
      </c>
      <c r="C162" s="38">
        <f>C164+C165+C166+C167+C168</f>
        <v>146.8047</v>
      </c>
      <c r="D162" s="38">
        <f t="shared" ref="D162:E162" si="62">D164+D165+D166+D167+D168</f>
        <v>1.1862999999999999</v>
      </c>
      <c r="E162" s="38">
        <f t="shared" si="62"/>
        <v>23.522324000000001</v>
      </c>
    </row>
    <row r="163" spans="1:5" ht="18.75" x14ac:dyDescent="0.3">
      <c r="A163" s="12" t="s">
        <v>0</v>
      </c>
      <c r="B163" s="33"/>
      <c r="C163" s="38"/>
      <c r="D163" s="37"/>
      <c r="E163" s="38"/>
    </row>
    <row r="164" spans="1:5" ht="18.75" x14ac:dyDescent="0.3">
      <c r="A164" s="13" t="s">
        <v>17</v>
      </c>
      <c r="B164" s="33">
        <f t="shared" ref="B164:B169" si="63">C164+D164+E164</f>
        <v>148.2876</v>
      </c>
      <c r="C164" s="38">
        <v>146.8047</v>
      </c>
      <c r="D164" s="37">
        <v>1.1862999999999999</v>
      </c>
      <c r="E164" s="38">
        <v>0.29659999999999997</v>
      </c>
    </row>
    <row r="165" spans="1:5" ht="18.75" x14ac:dyDescent="0.3">
      <c r="A165" s="13" t="s">
        <v>17</v>
      </c>
      <c r="B165" s="33">
        <f t="shared" si="63"/>
        <v>9</v>
      </c>
      <c r="C165" s="38"/>
      <c r="D165" s="37"/>
      <c r="E165" s="38">
        <v>9</v>
      </c>
    </row>
    <row r="166" spans="1:5" ht="18.75" x14ac:dyDescent="0.3">
      <c r="A166" s="13" t="s">
        <v>6</v>
      </c>
      <c r="B166" s="33">
        <f t="shared" si="63"/>
        <v>10.600023999999999</v>
      </c>
      <c r="C166" s="40"/>
      <c r="D166" s="37"/>
      <c r="E166" s="43">
        <v>10.600023999999999</v>
      </c>
    </row>
    <row r="167" spans="1:5" ht="18.75" x14ac:dyDescent="0.3">
      <c r="A167" s="15" t="s">
        <v>23</v>
      </c>
      <c r="B167" s="33">
        <f t="shared" si="63"/>
        <v>3.1840999999999999</v>
      </c>
      <c r="C167" s="40"/>
      <c r="D167" s="37"/>
      <c r="E167" s="43">
        <v>3.1840999999999999</v>
      </c>
    </row>
    <row r="168" spans="1:5" ht="18.75" x14ac:dyDescent="0.3">
      <c r="A168" s="15" t="s">
        <v>75</v>
      </c>
      <c r="B168" s="33">
        <f t="shared" si="63"/>
        <v>0.44159999999999999</v>
      </c>
      <c r="C168" s="40"/>
      <c r="D168" s="37"/>
      <c r="E168" s="43">
        <v>0.44159999999999999</v>
      </c>
    </row>
    <row r="169" spans="1:5" ht="31.5" x14ac:dyDescent="0.3">
      <c r="A169" s="9" t="s">
        <v>76</v>
      </c>
      <c r="B169" s="33">
        <f t="shared" si="63"/>
        <v>3.65</v>
      </c>
      <c r="C169" s="38">
        <f>C171</f>
        <v>0</v>
      </c>
      <c r="D169" s="38">
        <f t="shared" ref="D169:E169" si="64">D171</f>
        <v>0</v>
      </c>
      <c r="E169" s="38">
        <f t="shared" si="64"/>
        <v>3.65</v>
      </c>
    </row>
    <row r="170" spans="1:5" ht="18.75" x14ac:dyDescent="0.3">
      <c r="A170" s="13" t="s">
        <v>0</v>
      </c>
      <c r="B170" s="33"/>
      <c r="C170" s="38"/>
      <c r="D170" s="37"/>
      <c r="E170" s="38"/>
    </row>
    <row r="171" spans="1:5" ht="18.75" x14ac:dyDescent="0.3">
      <c r="A171" s="13" t="s">
        <v>6</v>
      </c>
      <c r="B171" s="33">
        <f>C171+D171+E171</f>
        <v>3.65</v>
      </c>
      <c r="C171" s="38"/>
      <c r="D171" s="37"/>
      <c r="E171" s="38">
        <v>3.65</v>
      </c>
    </row>
    <row r="172" spans="1:5" ht="31.5" x14ac:dyDescent="0.3">
      <c r="A172" s="9" t="s">
        <v>37</v>
      </c>
      <c r="B172" s="33">
        <f>C172+D172+E172</f>
        <v>1</v>
      </c>
      <c r="C172" s="43">
        <f>C174</f>
        <v>0</v>
      </c>
      <c r="D172" s="43">
        <f t="shared" ref="D172:E172" si="65">D174</f>
        <v>0</v>
      </c>
      <c r="E172" s="43">
        <f t="shared" si="65"/>
        <v>1</v>
      </c>
    </row>
    <row r="173" spans="1:5" ht="18.75" x14ac:dyDescent="0.3">
      <c r="A173" s="13" t="s">
        <v>0</v>
      </c>
      <c r="B173" s="33"/>
      <c r="C173" s="43"/>
      <c r="D173" s="37"/>
      <c r="E173" s="43"/>
    </row>
    <row r="174" spans="1:5" ht="18.75" x14ac:dyDescent="0.3">
      <c r="A174" s="13" t="s">
        <v>17</v>
      </c>
      <c r="B174" s="33">
        <f>C174+D174+E174</f>
        <v>1</v>
      </c>
      <c r="C174" s="43"/>
      <c r="D174" s="37"/>
      <c r="E174" s="43">
        <v>1</v>
      </c>
    </row>
    <row r="175" spans="1:5" ht="31.5" x14ac:dyDescent="0.3">
      <c r="A175" s="9" t="s">
        <v>38</v>
      </c>
      <c r="B175" s="33">
        <f>C175+D175+E175</f>
        <v>2.9549000000000003</v>
      </c>
      <c r="C175" s="43">
        <f>C177+C178</f>
        <v>0</v>
      </c>
      <c r="D175" s="43">
        <f t="shared" ref="D175:E175" si="66">D177+D178</f>
        <v>0</v>
      </c>
      <c r="E175" s="43">
        <f t="shared" si="66"/>
        <v>2.9549000000000003</v>
      </c>
    </row>
    <row r="176" spans="1:5" ht="18.75" x14ac:dyDescent="0.3">
      <c r="A176" s="13" t="s">
        <v>0</v>
      </c>
      <c r="B176" s="33"/>
      <c r="C176" s="43"/>
      <c r="D176" s="37"/>
      <c r="E176" s="43"/>
    </row>
    <row r="177" spans="1:5" ht="18.75" x14ac:dyDescent="0.3">
      <c r="A177" s="13" t="s">
        <v>17</v>
      </c>
      <c r="B177" s="33">
        <f>C177+D177+E177</f>
        <v>1</v>
      </c>
      <c r="C177" s="43"/>
      <c r="D177" s="37"/>
      <c r="E177" s="43">
        <v>1</v>
      </c>
    </row>
    <row r="178" spans="1:5" ht="18.75" x14ac:dyDescent="0.3">
      <c r="A178" s="13" t="s">
        <v>6</v>
      </c>
      <c r="B178" s="33">
        <f>C178+D178+E178</f>
        <v>1.9549000000000001</v>
      </c>
      <c r="C178" s="43"/>
      <c r="D178" s="37"/>
      <c r="E178" s="43">
        <v>1.9549000000000001</v>
      </c>
    </row>
    <row r="179" spans="1:5" ht="31.5" x14ac:dyDescent="0.3">
      <c r="A179" s="9" t="s">
        <v>39</v>
      </c>
      <c r="B179" s="33">
        <f>C179+D179+E179</f>
        <v>2.25</v>
      </c>
      <c r="C179" s="43">
        <f>C181</f>
        <v>0</v>
      </c>
      <c r="D179" s="43">
        <f t="shared" ref="D179:E179" si="67">D181</f>
        <v>0</v>
      </c>
      <c r="E179" s="43">
        <f t="shared" si="67"/>
        <v>2.25</v>
      </c>
    </row>
    <row r="180" spans="1:5" ht="18.75" x14ac:dyDescent="0.3">
      <c r="A180" s="13" t="s">
        <v>0</v>
      </c>
      <c r="B180" s="33"/>
      <c r="C180" s="43"/>
      <c r="D180" s="37"/>
      <c r="E180" s="43"/>
    </row>
    <row r="181" spans="1:5" ht="18.75" x14ac:dyDescent="0.3">
      <c r="A181" s="13" t="s">
        <v>6</v>
      </c>
      <c r="B181" s="33">
        <f>C181+D181+E181</f>
        <v>2.25</v>
      </c>
      <c r="C181" s="43"/>
      <c r="D181" s="37"/>
      <c r="E181" s="43">
        <v>2.25</v>
      </c>
    </row>
    <row r="182" spans="1:5" ht="18.75" x14ac:dyDescent="0.3">
      <c r="A182" s="9" t="s">
        <v>40</v>
      </c>
      <c r="B182" s="33">
        <f>C182+D182+E182</f>
        <v>2.5099999999999998</v>
      </c>
      <c r="C182" s="43">
        <f>C184</f>
        <v>0</v>
      </c>
      <c r="D182" s="43">
        <f t="shared" ref="D182:E182" si="68">D184</f>
        <v>0</v>
      </c>
      <c r="E182" s="43">
        <f t="shared" si="68"/>
        <v>2.5099999999999998</v>
      </c>
    </row>
    <row r="183" spans="1:5" ht="18.75" x14ac:dyDescent="0.3">
      <c r="A183" s="13" t="s">
        <v>0</v>
      </c>
      <c r="B183" s="33"/>
      <c r="C183" s="43"/>
      <c r="D183" s="37"/>
      <c r="E183" s="43"/>
    </row>
    <row r="184" spans="1:5" ht="18.75" x14ac:dyDescent="0.3">
      <c r="A184" s="13" t="s">
        <v>6</v>
      </c>
      <c r="B184" s="33">
        <f>C184+D184+E184</f>
        <v>2.5099999999999998</v>
      </c>
      <c r="C184" s="43"/>
      <c r="D184" s="37"/>
      <c r="E184" s="43">
        <v>2.5099999999999998</v>
      </c>
    </row>
    <row r="185" spans="1:5" ht="31.5" x14ac:dyDescent="0.3">
      <c r="A185" s="9" t="s">
        <v>36</v>
      </c>
      <c r="B185" s="33">
        <f>C185+D185+E185</f>
        <v>2.02</v>
      </c>
      <c r="C185" s="43">
        <f>C187</f>
        <v>0</v>
      </c>
      <c r="D185" s="43">
        <f t="shared" ref="D185:E185" si="69">D187</f>
        <v>0</v>
      </c>
      <c r="E185" s="43">
        <f t="shared" si="69"/>
        <v>2.02</v>
      </c>
    </row>
    <row r="186" spans="1:5" ht="18.75" x14ac:dyDescent="0.3">
      <c r="A186" s="13" t="s">
        <v>0</v>
      </c>
      <c r="B186" s="33"/>
      <c r="C186" s="43"/>
      <c r="D186" s="37"/>
      <c r="E186" s="43"/>
    </row>
    <row r="187" spans="1:5" ht="18.75" x14ac:dyDescent="0.3">
      <c r="A187" s="13" t="s">
        <v>6</v>
      </c>
      <c r="B187" s="33">
        <f>C187+D187+E187</f>
        <v>2.02</v>
      </c>
      <c r="C187" s="43"/>
      <c r="D187" s="37"/>
      <c r="E187" s="43">
        <v>2.02</v>
      </c>
    </row>
    <row r="188" spans="1:5" ht="18.75" x14ac:dyDescent="0.3">
      <c r="A188" s="6" t="s">
        <v>61</v>
      </c>
      <c r="B188" s="45">
        <f>C188+D188+E188</f>
        <v>197.993437</v>
      </c>
      <c r="C188" s="46">
        <f>C190</f>
        <v>0</v>
      </c>
      <c r="D188" s="46">
        <f t="shared" ref="D188:E188" si="70">D190</f>
        <v>157.59475</v>
      </c>
      <c r="E188" s="46">
        <f t="shared" si="70"/>
        <v>40.398687000000002</v>
      </c>
    </row>
    <row r="189" spans="1:5" ht="18.75" x14ac:dyDescent="0.3">
      <c r="A189" s="3" t="s">
        <v>0</v>
      </c>
      <c r="B189" s="45"/>
      <c r="C189" s="46"/>
      <c r="D189" s="47"/>
      <c r="E189" s="46"/>
    </row>
    <row r="190" spans="1:5" ht="18.75" x14ac:dyDescent="0.3">
      <c r="A190" s="6" t="s">
        <v>59</v>
      </c>
      <c r="B190" s="45">
        <f>C190+D190+E190</f>
        <v>197.993437</v>
      </c>
      <c r="C190" s="46">
        <f>C192</f>
        <v>0</v>
      </c>
      <c r="D190" s="46">
        <f t="shared" ref="D190:E190" si="71">D192</f>
        <v>157.59475</v>
      </c>
      <c r="E190" s="46">
        <f t="shared" si="71"/>
        <v>40.398687000000002</v>
      </c>
    </row>
    <row r="191" spans="1:5" ht="18.75" x14ac:dyDescent="0.3">
      <c r="A191" s="8" t="s">
        <v>1</v>
      </c>
      <c r="B191" s="45"/>
      <c r="C191" s="46"/>
      <c r="D191" s="47"/>
      <c r="E191" s="46"/>
    </row>
    <row r="192" spans="1:5" ht="18.75" x14ac:dyDescent="0.3">
      <c r="A192" s="11" t="s">
        <v>16</v>
      </c>
      <c r="B192" s="45">
        <f>C192+D192+E192</f>
        <v>197.993437</v>
      </c>
      <c r="C192" s="46">
        <f>C193</f>
        <v>0</v>
      </c>
      <c r="D192" s="46">
        <f t="shared" ref="D192:E192" si="72">D193</f>
        <v>157.59475</v>
      </c>
      <c r="E192" s="46">
        <f t="shared" si="72"/>
        <v>40.398687000000002</v>
      </c>
    </row>
    <row r="193" spans="1:5" ht="31.5" x14ac:dyDescent="0.3">
      <c r="A193" s="9" t="s">
        <v>60</v>
      </c>
      <c r="B193" s="33">
        <f>C193+D193+E193</f>
        <v>197.993437</v>
      </c>
      <c r="C193" s="43">
        <f>C195+C196</f>
        <v>0</v>
      </c>
      <c r="D193" s="43">
        <f t="shared" ref="D193:E193" si="73">D195+D196</f>
        <v>157.59475</v>
      </c>
      <c r="E193" s="43">
        <f t="shared" si="73"/>
        <v>40.398687000000002</v>
      </c>
    </row>
    <row r="194" spans="1:5" ht="18.75" x14ac:dyDescent="0.3">
      <c r="A194" s="12" t="s">
        <v>0</v>
      </c>
      <c r="B194" s="33"/>
      <c r="C194" s="43"/>
      <c r="D194" s="37"/>
      <c r="E194" s="43"/>
    </row>
    <row r="195" spans="1:5" ht="18.75" x14ac:dyDescent="0.3">
      <c r="A195" s="13" t="s">
        <v>17</v>
      </c>
      <c r="B195" s="33">
        <f>C195+D195+E195</f>
        <v>196.993437</v>
      </c>
      <c r="C195" s="43"/>
      <c r="D195" s="37">
        <v>157.59475</v>
      </c>
      <c r="E195" s="43">
        <v>39.398687000000002</v>
      </c>
    </row>
    <row r="196" spans="1:5" ht="18.75" x14ac:dyDescent="0.3">
      <c r="A196" s="13" t="s">
        <v>6</v>
      </c>
      <c r="B196" s="33">
        <f>C196+D196+E196</f>
        <v>1</v>
      </c>
      <c r="C196" s="43"/>
      <c r="D196" s="37"/>
      <c r="E196" s="43">
        <v>1</v>
      </c>
    </row>
    <row r="197" spans="1:5" ht="18.75" x14ac:dyDescent="0.3">
      <c r="A197" s="21" t="s">
        <v>5</v>
      </c>
      <c r="B197" s="47">
        <f>B9+B62+B157+B188</f>
        <v>835.85958079999989</v>
      </c>
      <c r="C197" s="47">
        <f>C9+C62+C157+C188</f>
        <v>205.69229999999999</v>
      </c>
      <c r="D197" s="47">
        <f>D9+D62+D157+D188</f>
        <v>372.4769718</v>
      </c>
      <c r="E197" s="47">
        <f>E9+E62+E157+E188</f>
        <v>257.69030899999996</v>
      </c>
    </row>
    <row r="198" spans="1:5" ht="15.75" x14ac:dyDescent="0.25">
      <c r="A198" s="22"/>
      <c r="B198" s="23"/>
      <c r="C198" s="23"/>
      <c r="D198" s="23"/>
      <c r="E198" s="24"/>
    </row>
    <row r="199" spans="1:5" x14ac:dyDescent="0.25">
      <c r="E199" s="1"/>
    </row>
    <row r="200" spans="1:5" x14ac:dyDescent="0.25">
      <c r="E200" s="1"/>
    </row>
  </sheetData>
  <mergeCells count="7">
    <mergeCell ref="A2:E2"/>
    <mergeCell ref="A3:D3"/>
    <mergeCell ref="D4:E4"/>
    <mergeCell ref="A5:A7"/>
    <mergeCell ref="B5:E5"/>
    <mergeCell ref="B6:B7"/>
    <mergeCell ref="C6:E6"/>
  </mergeCells>
  <pageMargins left="1.1811023622047245" right="0.39370078740157483" top="0.39370078740157483" bottom="0.3937007874015748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 год</vt:lpstr>
      <vt:lpstr>'2023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2023-04-14T10:42:17Z</dcterms:modified>
</cp:coreProperties>
</file>