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D50" i="1" l="1"/>
  <c r="D53" i="1"/>
  <c r="D54" i="1"/>
  <c r="V42" i="1" l="1"/>
  <c r="G49" i="1"/>
  <c r="S49" i="1"/>
  <c r="T49" i="1"/>
  <c r="D76" i="1" l="1"/>
  <c r="D77" i="1"/>
  <c r="D78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N62" i="1"/>
  <c r="W62" i="1"/>
  <c r="X62" i="1"/>
  <c r="Y62" i="1"/>
  <c r="C62" i="1" l="1"/>
  <c r="D62" i="1" s="1"/>
  <c r="E86" i="1"/>
  <c r="D56" i="1"/>
  <c r="D57" i="1"/>
  <c r="D60" i="1"/>
  <c r="D61" i="1"/>
  <c r="D65" i="1"/>
  <c r="D66" i="1"/>
  <c r="D82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B63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B44" i="1" l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C79" i="1"/>
  <c r="D79" i="1" s="1"/>
  <c r="C78" i="1"/>
  <c r="C77" i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C66" i="1"/>
  <c r="C65" i="1"/>
  <c r="C64" i="1"/>
  <c r="D64" i="1" s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92" i="1" l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59" i="1" s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<sst xmlns="http://schemas.openxmlformats.org/spreadsheetml/2006/main" count="275" uniqueCount="219">
  <si>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</si>
  <si>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</si>
  <si>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</si>
  <si>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</si>
  <si>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</si>
  <si>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</si>
  <si>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</si>
  <si>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</si>
  <si>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</si>
  <si>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</si>
  <si>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</si>
  <si>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</si>
  <si>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</si>
  <si>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</si>
  <si>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</si>
  <si>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</si>
  <si>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</si>
  <si>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</si>
  <si>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</si>
  <si>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</si>
  <si>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</si>
  <si>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</si>
  <si>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</si>
  <si>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</si>
  <si>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</si>
  <si>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</si>
  <si>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</si>
  <si>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</si>
  <si>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</si>
  <si>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</si>
  <si>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</si>
  <si>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</si>
  <si>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</si>
  <si>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</si>
  <si>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</si>
  <si>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</si>
  <si>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</si>
  <si>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</si>
  <si>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</si>
  <si>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</si>
  <si>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</si>
  <si>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</si>
  <si>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</si>
  <si>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</si>
  <si>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</si>
  <si>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</si>
  <si>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</si>
  <si>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</si>
  <si>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</si>
  <si>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</si>
  <si>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</si>
  <si>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</si>
  <si>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</si>
  <si>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</si>
  <si>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</si>
  <si>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</si>
  <si>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</si>
  <si>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</si>
  <si>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</si>
  <si>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</si>
  <si>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</si>
  <si>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</si>
  <si>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</si>
  <si>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</si>
  <si>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</si>
  <si>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</si>
  <si>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</si>
  <si>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</si>
  <si>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</si>
  <si>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</si>
  <si>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</si>
  <si>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</si>
  <si>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</si>
  <si>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</si>
  <si>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</si>
  <si>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</si>
  <si>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</si>
  <si>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</si>
  <si>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</si>
  <si>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</si>
  <si>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</si>
  <si>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</si>
  <si>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</si>
  <si>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</si>
  <si>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</si>
  <si>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</si>
  <si>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</si>
  <si>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</si>
  <si>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</si>
  <si>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</si>
  <si>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</si>
  <si>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</si>
  <si>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</si>
  <si>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</si>
  <si>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</si>
  <si>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</si>
  <si>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</si>
  <si>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</si>
  <si>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</si>
  <si>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</si>
  <si>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</si>
  <si>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</si>
  <si>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</si>
  <si>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</si>
  <si>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</si>
  <si>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</si>
  <si>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</si>
  <si>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</si>
  <si>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</si>
  <si>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</si>
  <si>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</si>
  <si>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</si>
  <si>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</si>
  <si>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</si>
  <si>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</si>
  <si>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</si>
  <si>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</si>
  <si>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</si>
  <si>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</si>
  <si>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</si>
  <si>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</si>
  <si>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</si>
  <si>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</si>
  <si>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</si>
  <si>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</si>
  <si>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</si>
  <si>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</si>
  <si>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</si>
  <si>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</si>
  <si>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</si>
  <si>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</si>
  <si>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</si>
  <si>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</si>
  <si>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</si>
  <si>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</si>
  <si>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</si>
  <si>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</si>
  <si>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</si>
  <si>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</si>
  <si>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</si>
  <si>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</si>
  <si>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</si>
  <si>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</si>
  <si>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</si>
  <si>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</si>
  <si>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</si>
  <si>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</si>
  <si>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</si>
  <si>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</si>
  <si>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</si>
  <si>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</si>
  <si>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</si>
  <si>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</si>
  <si>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</si>
  <si>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</si>
  <si>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</si>
  <si>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</si>
  <si>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</si>
  <si>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</si>
  <si>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</si>
  <si>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</si>
  <si>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</si>
  <si>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</si>
  <si>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</si>
  <si>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</si>
  <si>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</si>
  <si>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</si>
  <si>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</si>
  <si>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</si>
  <si>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</si>
  <si>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</si>
  <si>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</si>
  <si>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</si>
  <si>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</si>
  <si>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</si>
  <si>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</si>
  <si>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</si>
  <si>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</si>
  <si>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</si>
  <si>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</si>
  <si>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</si>
  <si>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</si>
  <si>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</si>
  <si>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</si>
  <si>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</si>
  <si>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</si>
  <si>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</si>
  <si>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</si>
  <si>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</si>
  <si>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</si>
  <si>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</si>
  <si>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</si>
  <si>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</si>
  <si>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</si>
  <si>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</si>
  <si>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</si>
  <si>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</si>
  <si>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</si>
  <si>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</si>
  <si>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</si>
  <si>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</si>
  <si>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</si>
  <si>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</si>
  <si>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</si>
  <si>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</si>
  <si>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</si>
  <si>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</si>
  <si>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</si>
  <si>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</si>
  <si>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</si>
  <si>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</si>
  <si>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</si>
  <si>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</si>
  <si>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</si>
  <si>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</si>
  <si>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</si>
  <si>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</si>
  <si>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</si>
  <si>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15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</si>
</sst>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4" sqref="A44:XFD44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3" t="s">
        <v>218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4" t="s">
        <v>3</v>
      </c>
      <c r="B4" s="207" t="s">
        <v>214</v>
      </c>
      <c r="C4" s="200" t="s">
        <v>215</v>
      </c>
      <c r="D4" s="200" t="s">
        <v>216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5"/>
      <c r="B5" s="208"/>
      <c r="C5" s="201"/>
      <c r="D5" s="201"/>
      <c r="E5" s="198" t="s">
        <v>5</v>
      </c>
      <c r="F5" s="198" t="s">
        <v>6</v>
      </c>
      <c r="G5" s="198" t="s">
        <v>7</v>
      </c>
      <c r="H5" s="198" t="s">
        <v>8</v>
      </c>
      <c r="I5" s="198" t="s">
        <v>9</v>
      </c>
      <c r="J5" s="198" t="s">
        <v>10</v>
      </c>
      <c r="K5" s="198" t="s">
        <v>11</v>
      </c>
      <c r="L5" s="198" t="s">
        <v>12</v>
      </c>
      <c r="M5" s="198" t="s">
        <v>13</v>
      </c>
      <c r="N5" s="198" t="s">
        <v>14</v>
      </c>
      <c r="O5" s="198" t="s">
        <v>15</v>
      </c>
      <c r="P5" s="198" t="s">
        <v>16</v>
      </c>
      <c r="Q5" s="198" t="s">
        <v>17</v>
      </c>
      <c r="R5" s="198" t="s">
        <v>18</v>
      </c>
      <c r="S5" s="198" t="s">
        <v>19</v>
      </c>
      <c r="T5" s="198" t="s">
        <v>20</v>
      </c>
      <c r="U5" s="198" t="s">
        <v>21</v>
      </c>
      <c r="V5" s="198" t="s">
        <v>22</v>
      </c>
      <c r="W5" s="198" t="s">
        <v>23</v>
      </c>
      <c r="X5" s="198" t="s">
        <v>24</v>
      </c>
      <c r="Y5" s="198" t="s">
        <v>25</v>
      </c>
    </row>
    <row r="6" spans="1:26" s="2" customFormat="1" ht="69.75" customHeight="1" thickBot="1" x14ac:dyDescent="0.3">
      <c r="A6" s="206"/>
      <c r="B6" s="209"/>
      <c r="C6" s="202"/>
      <c r="D6" s="20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226052</v>
      </c>
      <c r="D41" s="15">
        <f t="shared" si="0"/>
        <v>1.1289955250119865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3787</v>
      </c>
      <c r="W41" s="194">
        <v>9090</v>
      </c>
      <c r="X41" s="194">
        <v>18203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90178</v>
      </c>
      <c r="C42" s="23">
        <f>SUM(E42:Y42)</f>
        <v>207829.7</v>
      </c>
      <c r="D42" s="15">
        <f>C42/B42</f>
        <v>2.304660782008916</v>
      </c>
      <c r="E42" s="134">
        <v>14810</v>
      </c>
      <c r="F42" s="112">
        <v>6815</v>
      </c>
      <c r="G42" s="112">
        <v>15532</v>
      </c>
      <c r="H42" s="112">
        <v>12288</v>
      </c>
      <c r="I42" s="112">
        <v>6060</v>
      </c>
      <c r="J42" s="112">
        <v>15700</v>
      </c>
      <c r="K42" s="112">
        <v>7324</v>
      </c>
      <c r="L42" s="112">
        <v>11125</v>
      </c>
      <c r="M42" s="112">
        <v>9090</v>
      </c>
      <c r="N42" s="112">
        <v>3001</v>
      </c>
      <c r="O42" s="112">
        <v>6123</v>
      </c>
      <c r="P42" s="112">
        <v>8725</v>
      </c>
      <c r="Q42" s="112">
        <v>12310</v>
      </c>
      <c r="R42" s="112">
        <v>12739</v>
      </c>
      <c r="S42" s="112">
        <v>10112</v>
      </c>
      <c r="T42" s="112">
        <v>7778.7</v>
      </c>
      <c r="U42" s="112">
        <v>9102</v>
      </c>
      <c r="V42" s="112">
        <f>3787+80</f>
        <v>3867</v>
      </c>
      <c r="W42" s="112">
        <v>6843</v>
      </c>
      <c r="X42" s="112">
        <v>18315</v>
      </c>
      <c r="Y42" s="112">
        <v>10170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0.45038556816365671</v>
      </c>
      <c r="C44" s="32">
        <f>C42/C41</f>
        <v>0.91938890166864262</v>
      </c>
      <c r="D44" s="15">
        <f t="shared" si="14"/>
        <v>2.0413373932411707</v>
      </c>
      <c r="E44" s="117">
        <f t="shared" ref="E44:Y44" si="15">E42/E41</f>
        <v>0.9198757763975155</v>
      </c>
      <c r="F44" s="117">
        <f t="shared" si="15"/>
        <v>0.93870523415977958</v>
      </c>
      <c r="G44" s="117">
        <f t="shared" si="15"/>
        <v>0.99557720658932125</v>
      </c>
      <c r="H44" s="117">
        <f t="shared" si="15"/>
        <v>0.91008739446008002</v>
      </c>
      <c r="I44" s="117">
        <f t="shared" si="15"/>
        <v>0.96190476190476193</v>
      </c>
      <c r="J44" s="117">
        <f t="shared" si="15"/>
        <v>1.0001274047649382</v>
      </c>
      <c r="K44" s="117">
        <f t="shared" si="15"/>
        <v>0.67471211423307231</v>
      </c>
      <c r="L44" s="117">
        <f t="shared" si="15"/>
        <v>0.97280517663518717</v>
      </c>
      <c r="M44" s="117">
        <f t="shared" si="15"/>
        <v>0.88951952245816612</v>
      </c>
      <c r="N44" s="117">
        <f t="shared" si="15"/>
        <v>0.79538828518420357</v>
      </c>
      <c r="O44" s="117">
        <f>O42/O41</f>
        <v>0.87609100014308194</v>
      </c>
      <c r="P44" s="117">
        <f t="shared" si="15"/>
        <v>0.88131313131313127</v>
      </c>
      <c r="Q44" s="117">
        <f t="shared" si="15"/>
        <v>0.91626349088202452</v>
      </c>
      <c r="R44" s="117">
        <f t="shared" si="15"/>
        <v>0.98767250736548307</v>
      </c>
      <c r="S44" s="117">
        <f t="shared" si="15"/>
        <v>0.87777777777777777</v>
      </c>
      <c r="T44" s="117">
        <f>T42/T41</f>
        <v>0.76948263923236715</v>
      </c>
      <c r="U44" s="117">
        <f t="shared" si="15"/>
        <v>1</v>
      </c>
      <c r="V44" s="117">
        <f t="shared" si="15"/>
        <v>1.0211249009770267</v>
      </c>
      <c r="W44" s="117">
        <f t="shared" si="15"/>
        <v>0.75280528052805284</v>
      </c>
      <c r="X44" s="117">
        <f t="shared" si="15"/>
        <v>1.0061528319507773</v>
      </c>
      <c r="Y44" s="117">
        <f t="shared" si="15"/>
        <v>0.98978102189781025</v>
      </c>
      <c r="Z44" s="21"/>
    </row>
    <row r="45" spans="1:29" s="2" customFormat="1" ht="30" customHeight="1" x14ac:dyDescent="0.25">
      <c r="A45" s="18" t="s">
        <v>159</v>
      </c>
      <c r="B45" s="23">
        <v>37283</v>
      </c>
      <c r="C45" s="23">
        <f>SUM(E45:Y45)</f>
        <v>90984</v>
      </c>
      <c r="D45" s="15">
        <f>C45/B45</f>
        <v>2.4403615588874286</v>
      </c>
      <c r="E45" s="118">
        <v>13600</v>
      </c>
      <c r="F45" s="118">
        <v>3200</v>
      </c>
      <c r="G45" s="118">
        <v>6670</v>
      </c>
      <c r="H45" s="118">
        <v>3617</v>
      </c>
      <c r="I45" s="118">
        <v>1536</v>
      </c>
      <c r="J45" s="118">
        <v>7180</v>
      </c>
      <c r="K45" s="118">
        <v>3840</v>
      </c>
      <c r="L45" s="118">
        <v>4189</v>
      </c>
      <c r="M45" s="118">
        <v>3617</v>
      </c>
      <c r="N45" s="118">
        <v>679</v>
      </c>
      <c r="O45" s="118">
        <v>1389</v>
      </c>
      <c r="P45" s="118">
        <v>2090</v>
      </c>
      <c r="Q45" s="118">
        <v>7203</v>
      </c>
      <c r="R45" s="118">
        <v>6576</v>
      </c>
      <c r="S45" s="118">
        <v>4204</v>
      </c>
      <c r="T45" s="118">
        <v>1858</v>
      </c>
      <c r="U45" s="118">
        <v>3927</v>
      </c>
      <c r="V45" s="118">
        <v>1531</v>
      </c>
      <c r="W45" s="118">
        <v>1490</v>
      </c>
      <c r="X45" s="118">
        <v>8378</v>
      </c>
      <c r="Y45" s="118">
        <v>4210</v>
      </c>
      <c r="Z45" s="21"/>
    </row>
    <row r="46" spans="1:29" s="2" customFormat="1" ht="30" customHeight="1" x14ac:dyDescent="0.25">
      <c r="A46" s="18" t="s">
        <v>54</v>
      </c>
      <c r="B46" s="23">
        <v>39145</v>
      </c>
      <c r="C46" s="23">
        <f>SUM(E46:Y46)</f>
        <v>92870.7</v>
      </c>
      <c r="D46" s="15">
        <f t="shared" si="14"/>
        <v>2.3724792438370161</v>
      </c>
      <c r="E46" s="93">
        <v>727</v>
      </c>
      <c r="F46" s="93">
        <v>2765</v>
      </c>
      <c r="G46" s="93">
        <v>6991</v>
      </c>
      <c r="H46" s="93">
        <v>7756</v>
      </c>
      <c r="I46" s="93">
        <v>3016</v>
      </c>
      <c r="J46" s="93">
        <v>7300</v>
      </c>
      <c r="K46" s="93">
        <v>2058</v>
      </c>
      <c r="L46" s="93">
        <v>5152</v>
      </c>
      <c r="M46" s="93">
        <v>3266</v>
      </c>
      <c r="N46" s="93">
        <v>1860</v>
      </c>
      <c r="O46" s="93">
        <v>3981</v>
      </c>
      <c r="P46" s="93">
        <v>5300</v>
      </c>
      <c r="Q46" s="93">
        <v>3738</v>
      </c>
      <c r="R46" s="93">
        <v>5682</v>
      </c>
      <c r="S46" s="93">
        <v>4766</v>
      </c>
      <c r="T46" s="93">
        <v>4612.7</v>
      </c>
      <c r="U46" s="93">
        <v>3782</v>
      </c>
      <c r="V46" s="93">
        <v>2064</v>
      </c>
      <c r="W46" s="93">
        <v>4487</v>
      </c>
      <c r="X46" s="93">
        <v>8067</v>
      </c>
      <c r="Y46" s="93">
        <v>5500</v>
      </c>
      <c r="Z46" s="21"/>
    </row>
    <row r="47" spans="1:29" s="2" customFormat="1" ht="30" customHeight="1" x14ac:dyDescent="0.25">
      <c r="A47" s="18" t="s">
        <v>55</v>
      </c>
      <c r="B47" s="23">
        <v>200</v>
      </c>
      <c r="C47" s="23">
        <f>SUM(E47:Y47)</f>
        <v>600</v>
      </c>
      <c r="D47" s="15">
        <f t="shared" si="14"/>
        <v>3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100</v>
      </c>
      <c r="N47" s="118"/>
      <c r="O47" s="118"/>
      <c r="P47" s="118"/>
      <c r="Q47" s="118"/>
      <c r="R47" s="118"/>
      <c r="S47" s="118"/>
      <c r="T47" s="118"/>
      <c r="U47" s="118">
        <v>250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375</v>
      </c>
      <c r="D48" s="15">
        <f t="shared" si="14"/>
        <v>5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>
        <v>375</v>
      </c>
      <c r="Y48" s="118"/>
      <c r="Z48" s="21"/>
    </row>
    <row r="49" spans="1:26" s="2" customFormat="1" ht="30" customHeight="1" x14ac:dyDescent="0.25">
      <c r="A49" s="18" t="s">
        <v>57</v>
      </c>
      <c r="B49" s="23">
        <v>5079</v>
      </c>
      <c r="C49" s="23">
        <f>SUM(E49:Y49)</f>
        <v>11274</v>
      </c>
      <c r="D49" s="15">
        <f t="shared" si="14"/>
        <v>2.2197282929710571</v>
      </c>
      <c r="E49" s="93">
        <v>252</v>
      </c>
      <c r="F49" s="93">
        <v>130</v>
      </c>
      <c r="G49" s="93">
        <f>115+470</f>
        <v>585</v>
      </c>
      <c r="H49" s="93">
        <v>548</v>
      </c>
      <c r="I49" s="93">
        <v>517</v>
      </c>
      <c r="J49" s="93">
        <v>640</v>
      </c>
      <c r="K49" s="93">
        <v>50</v>
      </c>
      <c r="L49" s="93">
        <v>330</v>
      </c>
      <c r="M49" s="93">
        <v>1927</v>
      </c>
      <c r="N49" s="93">
        <v>220</v>
      </c>
      <c r="O49" s="93">
        <v>170</v>
      </c>
      <c r="P49" s="93">
        <v>465</v>
      </c>
      <c r="Q49" s="93">
        <v>592</v>
      </c>
      <c r="R49" s="93">
        <v>350</v>
      </c>
      <c r="S49" s="93">
        <f>63+950</f>
        <v>1013</v>
      </c>
      <c r="T49" s="93">
        <f>881+64</f>
        <v>945</v>
      </c>
      <c r="U49" s="93">
        <v>447</v>
      </c>
      <c r="V49" s="93">
        <v>40</v>
      </c>
      <c r="W49" s="93">
        <v>458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107</v>
      </c>
      <c r="C51" s="23">
        <f t="shared" si="16"/>
        <v>33765</v>
      </c>
      <c r="D51" s="15"/>
      <c r="E51" s="118">
        <v>6500</v>
      </c>
      <c r="F51" s="118">
        <v>1165</v>
      </c>
      <c r="G51" s="118">
        <v>2196</v>
      </c>
      <c r="H51" s="118">
        <v>1980</v>
      </c>
      <c r="I51" s="118">
        <v>2016</v>
      </c>
      <c r="J51" s="118">
        <v>4360</v>
      </c>
      <c r="K51" s="118">
        <v>1396</v>
      </c>
      <c r="L51" s="118">
        <v>472</v>
      </c>
      <c r="M51" s="118">
        <v>2280</v>
      </c>
      <c r="N51" s="118">
        <v>420</v>
      </c>
      <c r="O51" s="118">
        <v>480</v>
      </c>
      <c r="P51" s="118"/>
      <c r="Q51" s="118">
        <v>1294</v>
      </c>
      <c r="R51" s="118">
        <v>370</v>
      </c>
      <c r="S51" s="118"/>
      <c r="T51" s="118">
        <v>1091</v>
      </c>
      <c r="U51" s="118">
        <v>1519</v>
      </c>
      <c r="V51" s="118">
        <v>200</v>
      </c>
      <c r="W51" s="118">
        <v>1370</v>
      </c>
      <c r="X51" s="118">
        <v>2396</v>
      </c>
      <c r="Y51" s="118">
        <v>2260</v>
      </c>
      <c r="Z51" s="21"/>
    </row>
    <row r="52" spans="1:26" s="2" customFormat="1" ht="28.5" customHeight="1" outlineLevel="1" x14ac:dyDescent="0.25">
      <c r="A52" s="17" t="s">
        <v>162</v>
      </c>
      <c r="B52" s="23"/>
      <c r="C52" s="23">
        <f t="shared" si="16"/>
        <v>23005</v>
      </c>
      <c r="D52" s="15"/>
      <c r="E52" s="118"/>
      <c r="F52" s="118"/>
      <c r="G52" s="118">
        <v>1866</v>
      </c>
      <c r="H52" s="118"/>
      <c r="I52" s="118">
        <v>2016</v>
      </c>
      <c r="J52" s="118">
        <v>4150</v>
      </c>
      <c r="K52" s="118">
        <v>1396</v>
      </c>
      <c r="L52" s="118"/>
      <c r="M52" s="118">
        <v>1200</v>
      </c>
      <c r="N52" s="118"/>
      <c r="O52" s="118"/>
      <c r="P52" s="118"/>
      <c r="Q52" s="118">
        <v>1294</v>
      </c>
      <c r="R52" s="118">
        <v>370</v>
      </c>
      <c r="S52" s="118">
        <v>3162</v>
      </c>
      <c r="T52" s="118"/>
      <c r="U52" s="118">
        <v>1519</v>
      </c>
      <c r="V52" s="118"/>
      <c r="W52" s="118">
        <v>1370</v>
      </c>
      <c r="X52" s="118">
        <v>3042</v>
      </c>
      <c r="Y52" s="118">
        <v>1620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14"/>
        <v>1.0032727272727273</v>
      </c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>
        <v>170</v>
      </c>
      <c r="C54" s="23">
        <f t="shared" si="16"/>
        <v>2541</v>
      </c>
      <c r="D54" s="15">
        <f t="shared" si="14"/>
        <v>14.947058823529412</v>
      </c>
      <c r="E54" s="118">
        <v>170</v>
      </c>
      <c r="F54" s="118">
        <v>55</v>
      </c>
      <c r="G54" s="118">
        <v>547</v>
      </c>
      <c r="H54" s="118">
        <v>202</v>
      </c>
      <c r="I54" s="118">
        <v>5</v>
      </c>
      <c r="J54" s="118">
        <v>41</v>
      </c>
      <c r="K54" s="118">
        <v>226</v>
      </c>
      <c r="L54" s="118">
        <v>473</v>
      </c>
      <c r="M54" s="118">
        <v>149</v>
      </c>
      <c r="N54" s="118">
        <v>26</v>
      </c>
      <c r="O54" s="118">
        <v>27</v>
      </c>
      <c r="P54" s="118">
        <v>40</v>
      </c>
      <c r="Q54" s="118"/>
      <c r="R54" s="118">
        <v>209</v>
      </c>
      <c r="S54" s="118">
        <v>50</v>
      </c>
      <c r="T54" s="118">
        <v>23</v>
      </c>
      <c r="U54" s="118">
        <v>65</v>
      </c>
      <c r="V54" s="118">
        <v>2</v>
      </c>
      <c r="W54" s="118">
        <v>80</v>
      </c>
      <c r="X54" s="118">
        <v>151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3.090909090909091E-2</v>
      </c>
      <c r="C55" s="15">
        <f>C54/C53</f>
        <v>0.46049293222181947</v>
      </c>
      <c r="D55" s="15">
        <f t="shared" si="14"/>
        <v>14.898300748352982</v>
      </c>
      <c r="E55" s="117">
        <f t="shared" ref="E55:X55" si="17">E54/E53</f>
        <v>1.7346938775510203</v>
      </c>
      <c r="F55" s="117">
        <f t="shared" si="17"/>
        <v>0.3089887640449438</v>
      </c>
      <c r="G55" s="117">
        <f t="shared" si="17"/>
        <v>0.81157270029673589</v>
      </c>
      <c r="H55" s="117">
        <f t="shared" si="17"/>
        <v>0.55955678670360109</v>
      </c>
      <c r="I55" s="117">
        <f t="shared" si="17"/>
        <v>0.33333333333333331</v>
      </c>
      <c r="J55" s="117">
        <f t="shared" si="17"/>
        <v>0.26114649681528662</v>
      </c>
      <c r="K55" s="117">
        <f t="shared" si="17"/>
        <v>0.24432432432432433</v>
      </c>
      <c r="L55" s="117">
        <f t="shared" si="17"/>
        <v>0.61269430051813467</v>
      </c>
      <c r="M55" s="117">
        <f t="shared" si="17"/>
        <v>0.70952380952380956</v>
      </c>
      <c r="N55" s="117">
        <f t="shared" si="17"/>
        <v>0.70270270270270274</v>
      </c>
      <c r="O55" s="117">
        <f t="shared" si="17"/>
        <v>0.11440677966101695</v>
      </c>
      <c r="P55" s="117">
        <f t="shared" si="17"/>
        <v>0.15936254980079681</v>
      </c>
      <c r="Q55" s="117">
        <f t="shared" si="17"/>
        <v>0</v>
      </c>
      <c r="R55" s="117">
        <f t="shared" si="17"/>
        <v>0.46136865342163358</v>
      </c>
      <c r="S55" s="117">
        <f t="shared" si="17"/>
        <v>0.23584905660377359</v>
      </c>
      <c r="T55" s="117">
        <f t="shared" si="17"/>
        <v>0.51111111111111107</v>
      </c>
      <c r="U55" s="117">
        <f t="shared" si="17"/>
        <v>0.56521739130434778</v>
      </c>
      <c r="V55" s="117">
        <f t="shared" si="17"/>
        <v>0.4</v>
      </c>
      <c r="W55" s="117">
        <f t="shared" si="17"/>
        <v>0.22792022792022792</v>
      </c>
      <c r="X55" s="117">
        <f t="shared" si="17"/>
        <v>0.43266475644699143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6"/>
        <v>840</v>
      </c>
      <c r="D57" s="15">
        <f t="shared" si="14"/>
        <v>0.93333333333333335</v>
      </c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>
        <v>101</v>
      </c>
      <c r="C58" s="27">
        <f t="shared" si="16"/>
        <v>259.5</v>
      </c>
      <c r="D58" s="15">
        <f t="shared" si="14"/>
        <v>2.5693069306930694</v>
      </c>
      <c r="E58" s="93">
        <v>23</v>
      </c>
      <c r="F58" s="93"/>
      <c r="G58" s="93">
        <v>35</v>
      </c>
      <c r="H58" s="93"/>
      <c r="I58" s="93"/>
      <c r="J58" s="93">
        <v>3</v>
      </c>
      <c r="K58" s="93">
        <v>38</v>
      </c>
      <c r="L58" s="93">
        <v>30</v>
      </c>
      <c r="M58" s="93">
        <v>7</v>
      </c>
      <c r="N58" s="122"/>
      <c r="O58" s="93">
        <v>5</v>
      </c>
      <c r="P58" s="93">
        <v>11</v>
      </c>
      <c r="Q58" s="93"/>
      <c r="R58" s="93"/>
      <c r="S58" s="93">
        <v>10</v>
      </c>
      <c r="T58" s="93">
        <v>2.5</v>
      </c>
      <c r="U58" s="93"/>
      <c r="V58" s="93"/>
      <c r="W58" s="93"/>
      <c r="X58" s="93">
        <v>94</v>
      </c>
      <c r="Y58" s="93">
        <v>1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0.11222222222222222</v>
      </c>
      <c r="C59" s="9">
        <f>C58/C57</f>
        <v>0.30892857142857144</v>
      </c>
      <c r="D59" s="15">
        <f t="shared" si="14"/>
        <v>2.7528288543140027</v>
      </c>
      <c r="E59" s="115">
        <f>E58/E57</f>
        <v>1.9166666666666667</v>
      </c>
      <c r="F59" s="115">
        <f t="shared" ref="F59:Y59" si="18">F58/F57</f>
        <v>0</v>
      </c>
      <c r="G59" s="115">
        <f t="shared" si="18"/>
        <v>0.4861111111111111</v>
      </c>
      <c r="H59" s="115"/>
      <c r="I59" s="115">
        <f t="shared" si="18"/>
        <v>0</v>
      </c>
      <c r="J59" s="115">
        <f t="shared" si="18"/>
        <v>0.33333333333333331</v>
      </c>
      <c r="K59" s="115">
        <f t="shared" si="18"/>
        <v>0.31932773109243695</v>
      </c>
      <c r="L59" s="115">
        <f t="shared" si="18"/>
        <v>0.42857142857142855</v>
      </c>
      <c r="M59" s="115">
        <f t="shared" si="18"/>
        <v>0.21212121212121213</v>
      </c>
      <c r="N59" s="115">
        <f t="shared" si="18"/>
        <v>0</v>
      </c>
      <c r="O59" s="115">
        <f t="shared" si="18"/>
        <v>0.125</v>
      </c>
      <c r="P59" s="115">
        <f t="shared" si="18"/>
        <v>0.10091743119266056</v>
      </c>
      <c r="Q59" s="115"/>
      <c r="R59" s="115">
        <f t="shared" si="18"/>
        <v>0</v>
      </c>
      <c r="S59" s="115">
        <f t="shared" si="18"/>
        <v>0.2857142857142857</v>
      </c>
      <c r="T59" s="115">
        <f t="shared" si="18"/>
        <v>6.9444444444444448E-2</v>
      </c>
      <c r="U59" s="115"/>
      <c r="V59" s="115"/>
      <c r="W59" s="115">
        <f t="shared" si="18"/>
        <v>0</v>
      </c>
      <c r="X59" s="115">
        <f t="shared" si="18"/>
        <v>1.6206896551724137</v>
      </c>
      <c r="Y59" s="115">
        <f t="shared" si="18"/>
        <v>0.1</v>
      </c>
      <c r="Z59" s="20"/>
    </row>
    <row r="60" spans="1:26" s="2" customFormat="1" ht="30" customHeight="1" x14ac:dyDescent="0.25">
      <c r="A60" s="13" t="s">
        <v>188</v>
      </c>
      <c r="B60" s="27">
        <v>215</v>
      </c>
      <c r="C60" s="27">
        <f t="shared" si="16"/>
        <v>611.48</v>
      </c>
      <c r="D60" s="15">
        <f t="shared" si="14"/>
        <v>2.8440930232558141</v>
      </c>
      <c r="E60" s="93"/>
      <c r="F60" s="93"/>
      <c r="G60" s="93">
        <v>520</v>
      </c>
      <c r="H60" s="122"/>
      <c r="I60" s="93"/>
      <c r="J60" s="93"/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v>4927</v>
      </c>
      <c r="C62" s="27">
        <f>SUM(E62:Y62)</f>
        <v>22401</v>
      </c>
      <c r="D62" s="15">
        <f>C62/B62</f>
        <v>4.5465800690075096</v>
      </c>
      <c r="E62" s="118">
        <f>E64+E67+E68+E70+E74+E73+E75</f>
        <v>1200</v>
      </c>
      <c r="F62" s="118">
        <f>F64+F67+F68+F70+F74+F73+F75</f>
        <v>900</v>
      </c>
      <c r="G62" s="118">
        <f>G64+G67+G68+G70+G74+G73+G75</f>
        <v>1080</v>
      </c>
      <c r="H62" s="118">
        <f>H64+H67+H68+H70+H74+H73+H75</f>
        <v>1142</v>
      </c>
      <c r="I62" s="118">
        <f t="shared" ref="I62:Y62" si="19">I64+I67+I68+I70+I74+I73+I75</f>
        <v>949</v>
      </c>
      <c r="J62" s="118">
        <f t="shared" si="19"/>
        <v>5200</v>
      </c>
      <c r="K62" s="118">
        <f t="shared" si="19"/>
        <v>262</v>
      </c>
      <c r="L62" s="118">
        <f t="shared" si="19"/>
        <v>1007</v>
      </c>
      <c r="M62" s="118">
        <f t="shared" si="19"/>
        <v>1115</v>
      </c>
      <c r="N62" s="118">
        <f t="shared" si="19"/>
        <v>267</v>
      </c>
      <c r="O62" s="118"/>
      <c r="P62" s="118">
        <f t="shared" si="19"/>
        <v>297</v>
      </c>
      <c r="Q62" s="118">
        <f t="shared" si="19"/>
        <v>1966</v>
      </c>
      <c r="R62" s="118">
        <f t="shared" si="19"/>
        <v>304</v>
      </c>
      <c r="S62" s="118">
        <f t="shared" si="19"/>
        <v>1516</v>
      </c>
      <c r="T62" s="118">
        <f t="shared" si="19"/>
        <v>950</v>
      </c>
      <c r="U62" s="118">
        <f t="shared" si="19"/>
        <v>1577</v>
      </c>
      <c r="V62" s="118"/>
      <c r="W62" s="118">
        <f t="shared" si="19"/>
        <v>957</v>
      </c>
      <c r="X62" s="118">
        <f t="shared" si="19"/>
        <v>1362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f>B69+B71+B72</f>
        <v>6469</v>
      </c>
      <c r="C63" s="27">
        <f>SUM(E63:Y63)</f>
        <v>23096.7</v>
      </c>
      <c r="D63" s="15">
        <f t="shared" si="14"/>
        <v>3.5703663626526514</v>
      </c>
      <c r="E63" s="118">
        <f>E69+E71+E72</f>
        <v>110</v>
      </c>
      <c r="F63" s="118">
        <f t="shared" ref="F63:Y63" si="20">F69+F71+F72</f>
        <v>305</v>
      </c>
      <c r="G63" s="118">
        <f t="shared" si="20"/>
        <v>2368</v>
      </c>
      <c r="H63" s="118">
        <f t="shared" si="20"/>
        <v>1401</v>
      </c>
      <c r="I63" s="118">
        <f t="shared" si="20"/>
        <v>703</v>
      </c>
      <c r="J63" s="118">
        <f t="shared" si="20"/>
        <v>1580</v>
      </c>
      <c r="K63" s="118">
        <f t="shared" si="20"/>
        <v>463</v>
      </c>
      <c r="L63" s="118">
        <f t="shared" si="20"/>
        <v>1704.7</v>
      </c>
      <c r="M63" s="118">
        <f t="shared" si="20"/>
        <v>498</v>
      </c>
      <c r="N63" s="118">
        <f t="shared" si="20"/>
        <v>678</v>
      </c>
      <c r="O63" s="118">
        <f t="shared" si="20"/>
        <v>776</v>
      </c>
      <c r="P63" s="118">
        <f t="shared" si="20"/>
        <v>835</v>
      </c>
      <c r="Q63" s="118">
        <f t="shared" si="20"/>
        <v>1370</v>
      </c>
      <c r="R63" s="118">
        <f t="shared" si="20"/>
        <v>13</v>
      </c>
      <c r="S63" s="118">
        <f t="shared" si="20"/>
        <v>340</v>
      </c>
      <c r="T63" s="118">
        <f t="shared" si="20"/>
        <v>1803</v>
      </c>
      <c r="U63" s="118">
        <f t="shared" si="20"/>
        <v>701</v>
      </c>
      <c r="V63" s="118">
        <f t="shared" si="20"/>
        <v>552</v>
      </c>
      <c r="W63" s="118">
        <f t="shared" si="20"/>
        <v>508</v>
      </c>
      <c r="X63" s="118">
        <f t="shared" si="20"/>
        <v>4357</v>
      </c>
      <c r="Y63" s="118">
        <f t="shared" si="20"/>
        <v>2031</v>
      </c>
      <c r="Z63" s="21"/>
    </row>
    <row r="64" spans="1:26" s="2" customFormat="1" ht="30" customHeight="1" x14ac:dyDescent="0.25">
      <c r="A64" s="18" t="s">
        <v>62</v>
      </c>
      <c r="B64" s="23">
        <v>242</v>
      </c>
      <c r="C64" s="27">
        <f t="shared" si="16"/>
        <v>940</v>
      </c>
      <c r="D64" s="15">
        <f t="shared" si="14"/>
        <v>3.884297520661157</v>
      </c>
      <c r="E64" s="118"/>
      <c r="F64" s="118"/>
      <c r="G64" s="118">
        <v>490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1560</v>
      </c>
      <c r="C67" s="23">
        <f>SUM(E67:Y67)</f>
        <v>9913</v>
      </c>
      <c r="D67" s="15">
        <f t="shared" si="14"/>
        <v>6.3544871794871796</v>
      </c>
      <c r="E67" s="109">
        <v>1200</v>
      </c>
      <c r="F67" s="109">
        <v>300</v>
      </c>
      <c r="G67" s="109">
        <v>150</v>
      </c>
      <c r="H67" s="109">
        <v>90</v>
      </c>
      <c r="I67" s="109">
        <v>30</v>
      </c>
      <c r="J67" s="109">
        <v>2300</v>
      </c>
      <c r="K67" s="109"/>
      <c r="L67" s="109">
        <v>580</v>
      </c>
      <c r="M67" s="109"/>
      <c r="N67" s="109"/>
      <c r="O67" s="109"/>
      <c r="P67" s="109">
        <v>297</v>
      </c>
      <c r="Q67" s="109">
        <v>1346</v>
      </c>
      <c r="R67" s="109">
        <v>185</v>
      </c>
      <c r="S67" s="109">
        <v>1506</v>
      </c>
      <c r="T67" s="109"/>
      <c r="U67" s="109"/>
      <c r="V67" s="109"/>
      <c r="W67" s="109">
        <v>957</v>
      </c>
      <c r="X67" s="109">
        <v>822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1943</v>
      </c>
      <c r="C68" s="23">
        <f>SUM(E68:Y68)</f>
        <v>5668</v>
      </c>
      <c r="D68" s="15">
        <f t="shared" si="14"/>
        <v>2.917138445702522</v>
      </c>
      <c r="E68" s="109"/>
      <c r="F68" s="109">
        <v>500</v>
      </c>
      <c r="G68" s="109"/>
      <c r="H68" s="109">
        <v>775</v>
      </c>
      <c r="I68" s="109">
        <v>919</v>
      </c>
      <c r="J68" s="109">
        <v>650</v>
      </c>
      <c r="K68" s="109">
        <v>262</v>
      </c>
      <c r="L68" s="109">
        <v>70</v>
      </c>
      <c r="M68" s="109">
        <v>1115</v>
      </c>
      <c r="N68" s="109">
        <v>217</v>
      </c>
      <c r="O68" s="109"/>
      <c r="P68" s="109"/>
      <c r="Q68" s="109">
        <v>200</v>
      </c>
      <c r="R68" s="109">
        <v>70</v>
      </c>
      <c r="S68" s="109"/>
      <c r="T68" s="109">
        <v>890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85</v>
      </c>
      <c r="C69" s="23">
        <f t="shared" si="21"/>
        <v>6612</v>
      </c>
      <c r="D69" s="15"/>
      <c r="E69" s="109"/>
      <c r="F69" s="109">
        <v>25</v>
      </c>
      <c r="G69" s="109">
        <v>528</v>
      </c>
      <c r="H69" s="109">
        <v>430</v>
      </c>
      <c r="I69" s="109">
        <v>273</v>
      </c>
      <c r="J69" s="109">
        <v>120</v>
      </c>
      <c r="K69" s="109"/>
      <c r="L69" s="109">
        <v>181</v>
      </c>
      <c r="M69" s="109">
        <v>325</v>
      </c>
      <c r="N69" s="109">
        <v>332</v>
      </c>
      <c r="O69" s="109">
        <v>226</v>
      </c>
      <c r="P69" s="109">
        <v>250</v>
      </c>
      <c r="Q69" s="109">
        <v>100</v>
      </c>
      <c r="R69" s="109"/>
      <c r="S69" s="109"/>
      <c r="T69" s="109">
        <v>1327</v>
      </c>
      <c r="U69" s="109">
        <v>340</v>
      </c>
      <c r="V69" s="109">
        <v>500</v>
      </c>
      <c r="W69" s="109"/>
      <c r="X69" s="109">
        <v>1075</v>
      </c>
      <c r="Y69" s="109">
        <v>580</v>
      </c>
      <c r="Z69" s="21"/>
    </row>
    <row r="70" spans="1:26" s="2" customFormat="1" ht="30" customHeight="1" x14ac:dyDescent="0.25">
      <c r="A70" s="18" t="s">
        <v>68</v>
      </c>
      <c r="B70" s="23">
        <v>912</v>
      </c>
      <c r="C70" s="23">
        <f t="shared" si="21"/>
        <v>4562</v>
      </c>
      <c r="D70" s="15">
        <f t="shared" si="14"/>
        <v>5.0021929824561404</v>
      </c>
      <c r="E70" s="109"/>
      <c r="F70" s="109"/>
      <c r="G70" s="109">
        <v>40</v>
      </c>
      <c r="H70" s="109"/>
      <c r="I70" s="109"/>
      <c r="J70" s="109">
        <v>2250</v>
      </c>
      <c r="K70" s="109"/>
      <c r="L70" s="109">
        <v>357</v>
      </c>
      <c r="M70" s="109"/>
      <c r="N70" s="109">
        <v>50</v>
      </c>
      <c r="O70" s="109"/>
      <c r="P70" s="109"/>
      <c r="Q70" s="109">
        <v>230</v>
      </c>
      <c r="R70" s="109"/>
      <c r="S70" s="109"/>
      <c r="T70" s="109"/>
      <c r="U70" s="109">
        <v>1125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3924</v>
      </c>
      <c r="C71" s="23">
        <f t="shared" si="21"/>
        <v>12786.7</v>
      </c>
      <c r="D71" s="15">
        <f t="shared" si="14"/>
        <v>3.2585881753312949</v>
      </c>
      <c r="E71" s="109">
        <v>110</v>
      </c>
      <c r="F71" s="109">
        <v>113</v>
      </c>
      <c r="G71" s="109">
        <v>1840</v>
      </c>
      <c r="H71" s="109">
        <v>299</v>
      </c>
      <c r="I71" s="109">
        <v>371</v>
      </c>
      <c r="J71" s="109">
        <v>1100</v>
      </c>
      <c r="K71" s="109">
        <v>163</v>
      </c>
      <c r="L71" s="123">
        <v>1523.7</v>
      </c>
      <c r="M71" s="109">
        <v>30</v>
      </c>
      <c r="N71" s="109">
        <v>346</v>
      </c>
      <c r="O71" s="109">
        <v>359</v>
      </c>
      <c r="P71" s="109">
        <v>376</v>
      </c>
      <c r="Q71" s="109">
        <v>1029</v>
      </c>
      <c r="R71" s="109"/>
      <c r="S71" s="109">
        <v>214</v>
      </c>
      <c r="T71" s="109">
        <v>405</v>
      </c>
      <c r="U71" s="109">
        <v>361</v>
      </c>
      <c r="V71" s="109">
        <v>35</v>
      </c>
      <c r="W71" s="109">
        <v>180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2460</v>
      </c>
      <c r="C72" s="23">
        <f t="shared" si="21"/>
        <v>3698</v>
      </c>
      <c r="D72" s="15">
        <f t="shared" si="14"/>
        <v>1.5032520325203251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>
        <v>300</v>
      </c>
      <c r="L72" s="109"/>
      <c r="M72" s="109">
        <v>143</v>
      </c>
      <c r="N72" s="109"/>
      <c r="O72" s="109">
        <v>191</v>
      </c>
      <c r="P72" s="174">
        <v>209</v>
      </c>
      <c r="Q72" s="109">
        <v>241</v>
      </c>
      <c r="R72" s="109">
        <v>13</v>
      </c>
      <c r="S72" s="109">
        <v>126</v>
      </c>
      <c r="T72" s="109">
        <v>71</v>
      </c>
      <c r="U72" s="109"/>
      <c r="V72" s="109">
        <v>17</v>
      </c>
      <c r="W72" s="109">
        <v>328</v>
      </c>
      <c r="X72" s="109">
        <v>40</v>
      </c>
      <c r="Y72" s="109">
        <v>761</v>
      </c>
      <c r="Z72" s="21"/>
    </row>
    <row r="73" spans="1:26" s="2" customFormat="1" ht="30" customHeight="1" x14ac:dyDescent="0.25">
      <c r="A73" s="18" t="s">
        <v>71</v>
      </c>
      <c r="B73" s="23">
        <v>17</v>
      </c>
      <c r="C73" s="23">
        <f t="shared" si="21"/>
        <v>676</v>
      </c>
      <c r="D73" s="15"/>
      <c r="E73" s="109"/>
      <c r="F73" s="109">
        <v>100</v>
      </c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>
        <v>10</v>
      </c>
      <c r="T73" s="109"/>
      <c r="U73" s="109">
        <v>152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100</v>
      </c>
      <c r="C74" s="23">
        <f t="shared" si="21"/>
        <v>365</v>
      </c>
      <c r="D74" s="15">
        <f t="shared" si="14"/>
        <v>3.65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190</v>
      </c>
      <c r="R74" s="109">
        <v>35</v>
      </c>
      <c r="S74" s="109"/>
      <c r="T74" s="109">
        <v>60</v>
      </c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277</v>
      </c>
      <c r="D75" s="15">
        <f t="shared" si="14"/>
        <v>1.6294117647058823</v>
      </c>
      <c r="E75" s="109"/>
      <c r="F75" s="109"/>
      <c r="G75" s="109"/>
      <c r="H75" s="109">
        <v>277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29</v>
      </c>
      <c r="C77" s="19">
        <f t="shared" si="21"/>
        <v>122.2</v>
      </c>
      <c r="D77" s="15">
        <f t="shared" si="14"/>
        <v>4.2137931034482756</v>
      </c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>
        <v>16</v>
      </c>
      <c r="C79" s="23">
        <f>SUM(E79:Y79)</f>
        <v>85.2</v>
      </c>
      <c r="D79" s="15">
        <f t="shared" si="14"/>
        <v>5.3250000000000002</v>
      </c>
      <c r="E79" s="109"/>
      <c r="F79" s="109"/>
      <c r="G79" s="109"/>
      <c r="H79" s="109">
        <v>10</v>
      </c>
      <c r="I79" s="109"/>
      <c r="J79" s="109"/>
      <c r="K79" s="109"/>
      <c r="L79" s="109"/>
      <c r="M79" s="109"/>
      <c r="N79" s="109"/>
      <c r="O79" s="109"/>
      <c r="P79" s="175"/>
      <c r="Q79" s="175"/>
      <c r="R79" s="109">
        <v>36</v>
      </c>
      <c r="S79" s="109">
        <v>12</v>
      </c>
      <c r="T79" s="109">
        <v>3.2</v>
      </c>
      <c r="U79" s="109"/>
      <c r="V79" s="109"/>
      <c r="W79" s="109">
        <v>24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6903</v>
      </c>
      <c r="D86" s="15">
        <f t="shared" si="14"/>
        <v>2.4212556997544721</v>
      </c>
      <c r="E86" s="152">
        <f>(E42-E87)</f>
        <v>100</v>
      </c>
      <c r="F86" s="152">
        <f t="shared" ref="F86:Y86" si="22">(F42-F87)</f>
        <v>555</v>
      </c>
      <c r="G86" s="152">
        <f t="shared" si="22"/>
        <v>31</v>
      </c>
      <c r="H86" s="152">
        <f t="shared" si="22"/>
        <v>1000</v>
      </c>
      <c r="I86" s="152">
        <f t="shared" si="22"/>
        <v>65</v>
      </c>
      <c r="J86" s="152">
        <f t="shared" si="22"/>
        <v>0</v>
      </c>
      <c r="K86" s="152">
        <f t="shared" si="22"/>
        <v>147</v>
      </c>
      <c r="L86" s="152">
        <f t="shared" si="22"/>
        <v>60</v>
      </c>
      <c r="M86" s="152">
        <f t="shared" si="22"/>
        <v>400</v>
      </c>
      <c r="N86" s="152">
        <f t="shared" si="22"/>
        <v>291</v>
      </c>
      <c r="O86" s="152">
        <f t="shared" si="22"/>
        <v>599</v>
      </c>
      <c r="P86" s="152">
        <f t="shared" si="22"/>
        <v>414</v>
      </c>
      <c r="Q86" s="152">
        <f t="shared" si="22"/>
        <v>439</v>
      </c>
      <c r="R86" s="152">
        <f t="shared" si="22"/>
        <v>307</v>
      </c>
      <c r="S86" s="152">
        <f t="shared" si="22"/>
        <v>310</v>
      </c>
      <c r="T86" s="152">
        <f t="shared" si="22"/>
        <v>569</v>
      </c>
      <c r="U86" s="152">
        <f t="shared" si="22"/>
        <v>0</v>
      </c>
      <c r="V86" s="152">
        <f t="shared" si="22"/>
        <v>160</v>
      </c>
      <c r="W86" s="152">
        <f t="shared" si="22"/>
        <v>946</v>
      </c>
      <c r="X86" s="152">
        <f t="shared" si="22"/>
        <v>160</v>
      </c>
      <c r="Y86" s="152">
        <f t="shared" si="22"/>
        <v>350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/>
      <c r="E87" s="112">
        <v>14710</v>
      </c>
      <c r="F87" s="112">
        <v>6260</v>
      </c>
      <c r="G87" s="112">
        <v>15501</v>
      </c>
      <c r="H87" s="112">
        <v>11288</v>
      </c>
      <c r="I87" s="112">
        <v>5995</v>
      </c>
      <c r="J87" s="112">
        <v>15700</v>
      </c>
      <c r="K87" s="112">
        <v>7177</v>
      </c>
      <c r="L87" s="112">
        <v>11065</v>
      </c>
      <c r="M87" s="112">
        <v>8690</v>
      </c>
      <c r="N87" s="112">
        <v>2710</v>
      </c>
      <c r="O87" s="112">
        <v>5524</v>
      </c>
      <c r="P87" s="112">
        <v>8311</v>
      </c>
      <c r="Q87" s="112">
        <v>11871</v>
      </c>
      <c r="R87" s="112">
        <v>12432</v>
      </c>
      <c r="S87" s="112">
        <v>9802</v>
      </c>
      <c r="T87" s="112">
        <v>7209.7</v>
      </c>
      <c r="U87" s="112">
        <v>9102</v>
      </c>
      <c r="V87" s="112">
        <v>3707</v>
      </c>
      <c r="W87" s="112">
        <v>5897</v>
      </c>
      <c r="X87" s="112">
        <v>18155</v>
      </c>
      <c r="Y87" s="112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256127.90000000002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89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20.25" hidden="1" customHeight="1" x14ac:dyDescent="0.25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2023-05-15T04:53:39Z</cp:lastPrinted>
  <dcterms:created xsi:type="dcterms:W3CDTF">2017-06-08T05:54:08Z</dcterms:created>
  <dcterms:modified xsi:type="dcterms:W3CDTF">2023-05-15T06:10:55Z</dcterms:modified>
</cp:coreProperties>
</file>