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alatr_finotdel05\Desktop\Отчеты\Расходы по программам\Свод программ на 2024\"/>
    </mc:Choice>
  </mc:AlternateContent>
  <bookViews>
    <workbookView xWindow="120" yWindow="120" windowWidth="9720" windowHeight="7320"/>
  </bookViews>
  <sheets>
    <sheet name="Лист1" sheetId="3" r:id="rId1"/>
  </sheets>
  <definedNames>
    <definedName name="_xlnm._FilterDatabase" localSheetId="0" hidden="1">Лист1!$A$4:$N$199</definedName>
    <definedName name="_xlnm.Print_Area" localSheetId="0">Лист1!$B$1:$N$199</definedName>
  </definedNames>
  <calcPr calcId="162913"/>
</workbook>
</file>

<file path=xl/calcChain.xml><?xml version="1.0" encoding="utf-8"?>
<calcChain xmlns="http://schemas.openxmlformats.org/spreadsheetml/2006/main">
  <c r="N129" i="3" l="1"/>
  <c r="M129" i="3"/>
  <c r="M128" i="3"/>
  <c r="L128" i="3"/>
  <c r="K128" i="3"/>
  <c r="J128" i="3"/>
  <c r="I128" i="3"/>
  <c r="H128" i="3"/>
  <c r="G128" i="3"/>
  <c r="F128" i="3"/>
  <c r="N128" i="3" s="1"/>
  <c r="E128" i="3"/>
  <c r="D128" i="3"/>
  <c r="N135" i="3"/>
  <c r="M135" i="3"/>
  <c r="L36" i="3"/>
  <c r="N38" i="3"/>
  <c r="M38" i="3"/>
  <c r="N9" i="3"/>
  <c r="M9" i="3"/>
  <c r="E7" i="3" l="1"/>
  <c r="F7" i="3"/>
  <c r="G7" i="3"/>
  <c r="H7" i="3"/>
  <c r="I7" i="3"/>
  <c r="J7" i="3"/>
  <c r="K7" i="3"/>
  <c r="L7" i="3"/>
  <c r="E15" i="3"/>
  <c r="F15" i="3"/>
  <c r="G15" i="3"/>
  <c r="H15" i="3"/>
  <c r="I15" i="3"/>
  <c r="J15" i="3"/>
  <c r="K15" i="3"/>
  <c r="L15" i="3"/>
  <c r="D15" i="3"/>
  <c r="N16" i="3"/>
  <c r="M16" i="3"/>
  <c r="L6" i="3" l="1"/>
  <c r="H6" i="3"/>
  <c r="K6" i="3"/>
  <c r="F6" i="3"/>
  <c r="I6" i="3"/>
  <c r="E6" i="3"/>
  <c r="J6" i="3"/>
  <c r="M15" i="3"/>
  <c r="G6" i="3"/>
  <c r="N15" i="3"/>
  <c r="N126" i="3"/>
  <c r="M126" i="3"/>
  <c r="E125" i="3"/>
  <c r="F125" i="3"/>
  <c r="G125" i="3"/>
  <c r="H125" i="3"/>
  <c r="I125" i="3"/>
  <c r="J125" i="3"/>
  <c r="K125" i="3"/>
  <c r="L125" i="3"/>
  <c r="D125" i="3"/>
  <c r="L179" i="3" l="1"/>
  <c r="K179" i="3"/>
  <c r="G179" i="3"/>
  <c r="F179" i="3"/>
  <c r="D179" i="3"/>
  <c r="N180" i="3"/>
  <c r="M180" i="3"/>
  <c r="N175" i="3"/>
  <c r="M175" i="3"/>
  <c r="N161" i="3"/>
  <c r="M161" i="3"/>
  <c r="N160" i="3"/>
  <c r="M160" i="3"/>
  <c r="N159" i="3"/>
  <c r="M159" i="3"/>
  <c r="N158" i="3"/>
  <c r="M158" i="3"/>
  <c r="N157" i="3"/>
  <c r="M157" i="3"/>
  <c r="N156" i="3"/>
  <c r="M156" i="3"/>
  <c r="L155" i="3"/>
  <c r="K155" i="3"/>
  <c r="J155" i="3"/>
  <c r="G155" i="3"/>
  <c r="F155" i="3"/>
  <c r="D155" i="3"/>
  <c r="L138" i="3"/>
  <c r="K138" i="3"/>
  <c r="J138" i="3"/>
  <c r="G138" i="3"/>
  <c r="F138" i="3"/>
  <c r="D138" i="3"/>
  <c r="N141" i="3"/>
  <c r="M141" i="3"/>
  <c r="N140" i="3" l="1"/>
  <c r="M140" i="3"/>
  <c r="N139" i="3"/>
  <c r="M139" i="3"/>
  <c r="L121" i="3"/>
  <c r="K121" i="3"/>
  <c r="J121" i="3"/>
  <c r="G121" i="3"/>
  <c r="F121" i="3"/>
  <c r="D121" i="3"/>
  <c r="N122" i="3"/>
  <c r="M122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L99" i="3"/>
  <c r="K99" i="3"/>
  <c r="J99" i="3"/>
  <c r="G99" i="3"/>
  <c r="F99" i="3"/>
  <c r="D99" i="3"/>
  <c r="N78" i="3" l="1"/>
  <c r="M78" i="3"/>
  <c r="N55" i="3"/>
  <c r="M55" i="3"/>
  <c r="N13" i="3" l="1"/>
  <c r="M13" i="3"/>
  <c r="N11" i="3" l="1"/>
  <c r="N12" i="3"/>
  <c r="N14" i="3"/>
  <c r="N19" i="3"/>
  <c r="N20" i="3"/>
  <c r="N21" i="3"/>
  <c r="N23" i="3"/>
  <c r="N24" i="3"/>
  <c r="N26" i="3"/>
  <c r="N29" i="3"/>
  <c r="N30" i="3"/>
  <c r="N31" i="3"/>
  <c r="N32" i="3"/>
  <c r="N33" i="3"/>
  <c r="N35" i="3"/>
  <c r="N37" i="3"/>
  <c r="N39" i="3"/>
  <c r="N41" i="3"/>
  <c r="N44" i="3"/>
  <c r="N45" i="3"/>
  <c r="N46" i="3"/>
  <c r="N47" i="3"/>
  <c r="N49" i="3"/>
  <c r="N50" i="3"/>
  <c r="N53" i="3"/>
  <c r="N54" i="3"/>
  <c r="N56" i="3"/>
  <c r="N57" i="3"/>
  <c r="N58" i="3"/>
  <c r="N59" i="3"/>
  <c r="N62" i="3"/>
  <c r="N63" i="3"/>
  <c r="N64" i="3"/>
  <c r="N66" i="3"/>
  <c r="N68" i="3"/>
  <c r="N71" i="3"/>
  <c r="N72" i="3"/>
  <c r="N73" i="3"/>
  <c r="N74" i="3"/>
  <c r="N75" i="3"/>
  <c r="N76" i="3"/>
  <c r="N77" i="3"/>
  <c r="N79" i="3"/>
  <c r="N80" i="3"/>
  <c r="N81" i="3"/>
  <c r="N83" i="3"/>
  <c r="N85" i="3"/>
  <c r="N88" i="3"/>
  <c r="N89" i="3"/>
  <c r="N91" i="3"/>
  <c r="N94" i="3"/>
  <c r="N95" i="3"/>
  <c r="N97" i="3"/>
  <c r="N123" i="3"/>
  <c r="N124" i="3"/>
  <c r="N127" i="3"/>
  <c r="N131" i="3"/>
  <c r="N133" i="3"/>
  <c r="N134" i="3"/>
  <c r="N136" i="3"/>
  <c r="N143" i="3"/>
  <c r="N144" i="3"/>
  <c r="N146" i="3"/>
  <c r="N147" i="3"/>
  <c r="N149" i="3"/>
  <c r="N152" i="3"/>
  <c r="N153" i="3"/>
  <c r="N163" i="3"/>
  <c r="N165" i="3"/>
  <c r="N168" i="3"/>
  <c r="N170" i="3"/>
  <c r="N171" i="3"/>
  <c r="N174" i="3"/>
  <c r="N176" i="3"/>
  <c r="N177" i="3"/>
  <c r="N178" i="3"/>
  <c r="N182" i="3"/>
  <c r="N185" i="3"/>
  <c r="N186" i="3"/>
  <c r="N187" i="3"/>
  <c r="N188" i="3"/>
  <c r="N190" i="3"/>
  <c r="N192" i="3"/>
  <c r="N193" i="3"/>
  <c r="N194" i="3"/>
  <c r="N195" i="3"/>
  <c r="N198" i="3"/>
  <c r="N8" i="3"/>
  <c r="N10" i="3"/>
  <c r="M11" i="3"/>
  <c r="M12" i="3"/>
  <c r="M14" i="3"/>
  <c r="M19" i="3"/>
  <c r="M20" i="3"/>
  <c r="M21" i="3"/>
  <c r="M23" i="3"/>
  <c r="M24" i="3"/>
  <c r="M26" i="3"/>
  <c r="M29" i="3"/>
  <c r="M30" i="3"/>
  <c r="M31" i="3"/>
  <c r="M32" i="3"/>
  <c r="M33" i="3"/>
  <c r="M35" i="3"/>
  <c r="M37" i="3"/>
  <c r="M39" i="3"/>
  <c r="M41" i="3"/>
  <c r="M44" i="3"/>
  <c r="M45" i="3"/>
  <c r="M46" i="3"/>
  <c r="M47" i="3"/>
  <c r="M49" i="3"/>
  <c r="M50" i="3"/>
  <c r="M53" i="3"/>
  <c r="M54" i="3"/>
  <c r="M56" i="3"/>
  <c r="M57" i="3"/>
  <c r="M58" i="3"/>
  <c r="M59" i="3"/>
  <c r="M62" i="3"/>
  <c r="M63" i="3"/>
  <c r="M64" i="3"/>
  <c r="M66" i="3"/>
  <c r="M68" i="3"/>
  <c r="M71" i="3"/>
  <c r="M72" i="3"/>
  <c r="M73" i="3"/>
  <c r="M74" i="3"/>
  <c r="M75" i="3"/>
  <c r="M76" i="3"/>
  <c r="M77" i="3"/>
  <c r="M79" i="3"/>
  <c r="M80" i="3"/>
  <c r="M81" i="3"/>
  <c r="M83" i="3"/>
  <c r="M85" i="3"/>
  <c r="M88" i="3"/>
  <c r="M89" i="3"/>
  <c r="M91" i="3"/>
  <c r="M94" i="3"/>
  <c r="M95" i="3"/>
  <c r="M97" i="3"/>
  <c r="M123" i="3"/>
  <c r="M124" i="3"/>
  <c r="M127" i="3"/>
  <c r="M131" i="3"/>
  <c r="M133" i="3"/>
  <c r="M134" i="3"/>
  <c r="M136" i="3"/>
  <c r="M143" i="3"/>
  <c r="M144" i="3"/>
  <c r="M146" i="3"/>
  <c r="M147" i="3"/>
  <c r="M149" i="3"/>
  <c r="M152" i="3"/>
  <c r="M153" i="3"/>
  <c r="M163" i="3"/>
  <c r="M165" i="3"/>
  <c r="M168" i="3"/>
  <c r="M170" i="3"/>
  <c r="M171" i="3"/>
  <c r="M174" i="3"/>
  <c r="M176" i="3"/>
  <c r="M177" i="3"/>
  <c r="M178" i="3"/>
  <c r="M182" i="3"/>
  <c r="M185" i="3"/>
  <c r="M186" i="3"/>
  <c r="M187" i="3"/>
  <c r="M188" i="3"/>
  <c r="M190" i="3"/>
  <c r="M192" i="3"/>
  <c r="M193" i="3"/>
  <c r="M194" i="3"/>
  <c r="M195" i="3"/>
  <c r="M198" i="3"/>
  <c r="M8" i="3"/>
  <c r="M10" i="3"/>
  <c r="D7" i="3"/>
  <c r="D6" i="3" s="1"/>
  <c r="D18" i="3"/>
  <c r="E18" i="3"/>
  <c r="F18" i="3"/>
  <c r="G18" i="3"/>
  <c r="H18" i="3"/>
  <c r="I18" i="3"/>
  <c r="D22" i="3"/>
  <c r="E22" i="3"/>
  <c r="F22" i="3"/>
  <c r="G22" i="3"/>
  <c r="H22" i="3"/>
  <c r="I22" i="3"/>
  <c r="D25" i="3"/>
  <c r="E25" i="3"/>
  <c r="F25" i="3"/>
  <c r="G25" i="3"/>
  <c r="H25" i="3"/>
  <c r="I25" i="3"/>
  <c r="D28" i="3"/>
  <c r="E28" i="3"/>
  <c r="F28" i="3"/>
  <c r="G28" i="3"/>
  <c r="H28" i="3"/>
  <c r="I28" i="3"/>
  <c r="D34" i="3"/>
  <c r="E34" i="3"/>
  <c r="F34" i="3"/>
  <c r="G34" i="3"/>
  <c r="H34" i="3"/>
  <c r="I34" i="3"/>
  <c r="D36" i="3"/>
  <c r="E36" i="3"/>
  <c r="F36" i="3"/>
  <c r="G36" i="3"/>
  <c r="H36" i="3"/>
  <c r="I36" i="3"/>
  <c r="D40" i="3"/>
  <c r="E40" i="3"/>
  <c r="F40" i="3"/>
  <c r="G40" i="3"/>
  <c r="H40" i="3"/>
  <c r="I40" i="3"/>
  <c r="D43" i="3"/>
  <c r="E43" i="3"/>
  <c r="F43" i="3"/>
  <c r="G43" i="3"/>
  <c r="H43" i="3"/>
  <c r="I43" i="3"/>
  <c r="D48" i="3"/>
  <c r="E48" i="3"/>
  <c r="F48" i="3"/>
  <c r="G48" i="3"/>
  <c r="H48" i="3"/>
  <c r="I48" i="3"/>
  <c r="D52" i="3"/>
  <c r="D51" i="3" s="1"/>
  <c r="E52" i="3"/>
  <c r="E51" i="3" s="1"/>
  <c r="F52" i="3"/>
  <c r="F51" i="3" s="1"/>
  <c r="G52" i="3"/>
  <c r="G51" i="3" s="1"/>
  <c r="H52" i="3"/>
  <c r="H51" i="3" s="1"/>
  <c r="I52" i="3"/>
  <c r="I51" i="3" s="1"/>
  <c r="D61" i="3"/>
  <c r="E61" i="3"/>
  <c r="F61" i="3"/>
  <c r="G61" i="3"/>
  <c r="H61" i="3"/>
  <c r="I61" i="3"/>
  <c r="D65" i="3"/>
  <c r="E65" i="3"/>
  <c r="F65" i="3"/>
  <c r="G65" i="3"/>
  <c r="H65" i="3"/>
  <c r="I65" i="3"/>
  <c r="D67" i="3"/>
  <c r="E67" i="3"/>
  <c r="F67" i="3"/>
  <c r="G67" i="3"/>
  <c r="H67" i="3"/>
  <c r="I67" i="3"/>
  <c r="D70" i="3"/>
  <c r="E70" i="3"/>
  <c r="F70" i="3"/>
  <c r="G70" i="3"/>
  <c r="H70" i="3"/>
  <c r="I70" i="3"/>
  <c r="D82" i="3"/>
  <c r="E82" i="3"/>
  <c r="F82" i="3"/>
  <c r="G82" i="3"/>
  <c r="H82" i="3"/>
  <c r="I82" i="3"/>
  <c r="D84" i="3"/>
  <c r="E84" i="3"/>
  <c r="F84" i="3"/>
  <c r="G84" i="3"/>
  <c r="H84" i="3"/>
  <c r="I84" i="3"/>
  <c r="D87" i="3"/>
  <c r="E87" i="3"/>
  <c r="F87" i="3"/>
  <c r="G87" i="3"/>
  <c r="H87" i="3"/>
  <c r="I87" i="3"/>
  <c r="D90" i="3"/>
  <c r="E90" i="3"/>
  <c r="F90" i="3"/>
  <c r="G90" i="3"/>
  <c r="H90" i="3"/>
  <c r="I90" i="3"/>
  <c r="D93" i="3"/>
  <c r="E93" i="3"/>
  <c r="F93" i="3"/>
  <c r="G93" i="3"/>
  <c r="H93" i="3"/>
  <c r="I93" i="3"/>
  <c r="D96" i="3"/>
  <c r="E96" i="3"/>
  <c r="F96" i="3"/>
  <c r="G96" i="3"/>
  <c r="H96" i="3"/>
  <c r="I96" i="3"/>
  <c r="E99" i="3"/>
  <c r="H99" i="3"/>
  <c r="I99" i="3"/>
  <c r="E121" i="3"/>
  <c r="H121" i="3"/>
  <c r="I121" i="3"/>
  <c r="D130" i="3"/>
  <c r="E130" i="3"/>
  <c r="F130" i="3"/>
  <c r="G130" i="3"/>
  <c r="H130" i="3"/>
  <c r="I130" i="3"/>
  <c r="D132" i="3"/>
  <c r="E132" i="3"/>
  <c r="F132" i="3"/>
  <c r="G132" i="3"/>
  <c r="H132" i="3"/>
  <c r="I132" i="3"/>
  <c r="D142" i="3"/>
  <c r="E142" i="3"/>
  <c r="F142" i="3"/>
  <c r="G142" i="3"/>
  <c r="H142" i="3"/>
  <c r="I142" i="3"/>
  <c r="D145" i="3"/>
  <c r="E145" i="3"/>
  <c r="F145" i="3"/>
  <c r="G145" i="3"/>
  <c r="H145" i="3"/>
  <c r="I145" i="3"/>
  <c r="D148" i="3"/>
  <c r="E148" i="3"/>
  <c r="F148" i="3"/>
  <c r="G148" i="3"/>
  <c r="H148" i="3"/>
  <c r="I148" i="3"/>
  <c r="D151" i="3"/>
  <c r="E151" i="3"/>
  <c r="E150" i="3" s="1"/>
  <c r="F151" i="3"/>
  <c r="F150" i="3" s="1"/>
  <c r="G151" i="3"/>
  <c r="G150" i="3" s="1"/>
  <c r="H151" i="3"/>
  <c r="H150" i="3" s="1"/>
  <c r="I151" i="3"/>
  <c r="I150" i="3" s="1"/>
  <c r="E155" i="3"/>
  <c r="H155" i="3"/>
  <c r="I155" i="3"/>
  <c r="D162" i="3"/>
  <c r="E162" i="3"/>
  <c r="F162" i="3"/>
  <c r="G162" i="3"/>
  <c r="H162" i="3"/>
  <c r="I162" i="3"/>
  <c r="D164" i="3"/>
  <c r="E164" i="3"/>
  <c r="F164" i="3"/>
  <c r="G164" i="3"/>
  <c r="H164" i="3"/>
  <c r="I164" i="3"/>
  <c r="D167" i="3"/>
  <c r="E167" i="3"/>
  <c r="F167" i="3"/>
  <c r="G167" i="3"/>
  <c r="H167" i="3"/>
  <c r="I167" i="3"/>
  <c r="D169" i="3"/>
  <c r="E169" i="3"/>
  <c r="F169" i="3"/>
  <c r="G169" i="3"/>
  <c r="H169" i="3"/>
  <c r="I169" i="3"/>
  <c r="D173" i="3"/>
  <c r="E173" i="3"/>
  <c r="F173" i="3"/>
  <c r="G173" i="3"/>
  <c r="H173" i="3"/>
  <c r="I173" i="3"/>
  <c r="D181" i="3"/>
  <c r="E181" i="3"/>
  <c r="F181" i="3"/>
  <c r="G181" i="3"/>
  <c r="H181" i="3"/>
  <c r="I181" i="3"/>
  <c r="D184" i="3"/>
  <c r="E184" i="3"/>
  <c r="F184" i="3"/>
  <c r="G184" i="3"/>
  <c r="H184" i="3"/>
  <c r="I184" i="3"/>
  <c r="D191" i="3"/>
  <c r="E191" i="3"/>
  <c r="E189" i="3" s="1"/>
  <c r="F191" i="3"/>
  <c r="F189" i="3" s="1"/>
  <c r="G191" i="3"/>
  <c r="G189" i="3" s="1"/>
  <c r="H191" i="3"/>
  <c r="H189" i="3" s="1"/>
  <c r="I191" i="3"/>
  <c r="I189" i="3" s="1"/>
  <c r="D197" i="3"/>
  <c r="E197" i="3"/>
  <c r="E196" i="3" s="1"/>
  <c r="F197" i="3"/>
  <c r="F196" i="3" s="1"/>
  <c r="G197" i="3"/>
  <c r="G196" i="3" s="1"/>
  <c r="H197" i="3"/>
  <c r="H196" i="3" s="1"/>
  <c r="I197" i="3"/>
  <c r="I196" i="3" s="1"/>
  <c r="L197" i="3"/>
  <c r="L196" i="3" s="1"/>
  <c r="K197" i="3"/>
  <c r="K196" i="3" s="1"/>
  <c r="L189" i="3"/>
  <c r="K189" i="3"/>
  <c r="L184" i="3"/>
  <c r="K184" i="3"/>
  <c r="L181" i="3"/>
  <c r="K181" i="3"/>
  <c r="L173" i="3"/>
  <c r="K173" i="3"/>
  <c r="K172" i="3" s="1"/>
  <c r="L169" i="3"/>
  <c r="K169" i="3"/>
  <c r="L167" i="3"/>
  <c r="K167" i="3"/>
  <c r="L164" i="3"/>
  <c r="K164" i="3"/>
  <c r="L162" i="3"/>
  <c r="K162" i="3"/>
  <c r="L151" i="3"/>
  <c r="L150" i="3" s="1"/>
  <c r="K151" i="3"/>
  <c r="K150" i="3" s="1"/>
  <c r="L148" i="3"/>
  <c r="K148" i="3"/>
  <c r="L145" i="3"/>
  <c r="K145" i="3"/>
  <c r="L142" i="3"/>
  <c r="K142" i="3"/>
  <c r="L132" i="3"/>
  <c r="K132" i="3"/>
  <c r="L130" i="3"/>
  <c r="K130" i="3"/>
  <c r="L96" i="3"/>
  <c r="K96" i="3"/>
  <c r="L93" i="3"/>
  <c r="K93" i="3"/>
  <c r="L90" i="3"/>
  <c r="K90" i="3"/>
  <c r="L87" i="3"/>
  <c r="K87" i="3"/>
  <c r="L84" i="3"/>
  <c r="K84" i="3"/>
  <c r="L82" i="3"/>
  <c r="K82" i="3"/>
  <c r="L70" i="3"/>
  <c r="K70" i="3"/>
  <c r="L67" i="3"/>
  <c r="K67" i="3"/>
  <c r="L65" i="3"/>
  <c r="K65" i="3"/>
  <c r="L61" i="3"/>
  <c r="K61" i="3"/>
  <c r="L52" i="3"/>
  <c r="L51" i="3" s="1"/>
  <c r="K52" i="3"/>
  <c r="K51" i="3" s="1"/>
  <c r="L48" i="3"/>
  <c r="K48" i="3"/>
  <c r="L43" i="3"/>
  <c r="K43" i="3"/>
  <c r="L40" i="3"/>
  <c r="K40" i="3"/>
  <c r="K36" i="3"/>
  <c r="L34" i="3"/>
  <c r="K34" i="3"/>
  <c r="L28" i="3"/>
  <c r="K28" i="3"/>
  <c r="L25" i="3"/>
  <c r="K25" i="3"/>
  <c r="L22" i="3"/>
  <c r="K22" i="3"/>
  <c r="L18" i="3"/>
  <c r="K18" i="3"/>
  <c r="J197" i="3"/>
  <c r="J196" i="3" s="1"/>
  <c r="J191" i="3"/>
  <c r="J189" i="3" s="1"/>
  <c r="J184" i="3"/>
  <c r="J181" i="3"/>
  <c r="J179" i="3" s="1"/>
  <c r="J173" i="3"/>
  <c r="J169" i="3"/>
  <c r="J167" i="3"/>
  <c r="J164" i="3"/>
  <c r="J162" i="3"/>
  <c r="J151" i="3"/>
  <c r="J150" i="3" s="1"/>
  <c r="J148" i="3"/>
  <c r="J145" i="3"/>
  <c r="J142" i="3"/>
  <c r="J132" i="3"/>
  <c r="J130" i="3"/>
  <c r="J96" i="3"/>
  <c r="J93" i="3"/>
  <c r="J90" i="3"/>
  <c r="J87" i="3"/>
  <c r="J84" i="3"/>
  <c r="J82" i="3"/>
  <c r="J70" i="3"/>
  <c r="J67" i="3"/>
  <c r="J65" i="3"/>
  <c r="J61" i="3"/>
  <c r="J52" i="3"/>
  <c r="J51" i="3" s="1"/>
  <c r="J48" i="3"/>
  <c r="J43" i="3"/>
  <c r="J40" i="3"/>
  <c r="J36" i="3"/>
  <c r="J34" i="3"/>
  <c r="J28" i="3"/>
  <c r="J25" i="3"/>
  <c r="J22" i="3"/>
  <c r="J18" i="3"/>
  <c r="D172" i="3" l="1"/>
  <c r="L137" i="3"/>
  <c r="M191" i="3"/>
  <c r="J137" i="3"/>
  <c r="L172" i="3"/>
  <c r="G172" i="3"/>
  <c r="F172" i="3"/>
  <c r="K137" i="3"/>
  <c r="D137" i="3"/>
  <c r="G137" i="3"/>
  <c r="F137" i="3"/>
  <c r="N22" i="3"/>
  <c r="N36" i="3"/>
  <c r="K98" i="3"/>
  <c r="F166" i="3"/>
  <c r="H183" i="3"/>
  <c r="H179" i="3" s="1"/>
  <c r="N167" i="3"/>
  <c r="K154" i="3"/>
  <c r="J183" i="3"/>
  <c r="J172" i="3" s="1"/>
  <c r="M48" i="3"/>
  <c r="K92" i="3"/>
  <c r="H172" i="3"/>
  <c r="N164" i="3"/>
  <c r="H154" i="3"/>
  <c r="M145" i="3"/>
  <c r="N138" i="3"/>
  <c r="I92" i="3"/>
  <c r="M164" i="3"/>
  <c r="M138" i="3"/>
  <c r="D42" i="3"/>
  <c r="M36" i="3"/>
  <c r="M22" i="3"/>
  <c r="J42" i="3"/>
  <c r="J69" i="3"/>
  <c r="N48" i="3"/>
  <c r="N184" i="3"/>
  <c r="N173" i="3"/>
  <c r="M155" i="3"/>
  <c r="N132" i="3"/>
  <c r="M121" i="3"/>
  <c r="N99" i="3"/>
  <c r="N87" i="3"/>
  <c r="M70" i="3"/>
  <c r="M65" i="3"/>
  <c r="N61" i="3"/>
  <c r="H42" i="3"/>
  <c r="N142" i="3"/>
  <c r="N189" i="3"/>
  <c r="N145" i="3"/>
  <c r="M142" i="3"/>
  <c r="G86" i="3"/>
  <c r="I86" i="3"/>
  <c r="I42" i="3"/>
  <c r="G42" i="3"/>
  <c r="J27" i="3"/>
  <c r="M184" i="3"/>
  <c r="D154" i="3"/>
  <c r="M151" i="3"/>
  <c r="M132" i="3"/>
  <c r="M125" i="3"/>
  <c r="N121" i="3"/>
  <c r="M99" i="3"/>
  <c r="M87" i="3"/>
  <c r="N70" i="3"/>
  <c r="F42" i="3"/>
  <c r="M40" i="3"/>
  <c r="M34" i="3"/>
  <c r="M25" i="3"/>
  <c r="N28" i="3"/>
  <c r="N150" i="3"/>
  <c r="N125" i="3"/>
  <c r="M148" i="3"/>
  <c r="E86" i="3"/>
  <c r="G60" i="3"/>
  <c r="N40" i="3"/>
  <c r="H27" i="3"/>
  <c r="D27" i="3"/>
  <c r="N25" i="3"/>
  <c r="M6" i="3"/>
  <c r="N34" i="3"/>
  <c r="N196" i="3"/>
  <c r="F154" i="3"/>
  <c r="N130" i="3"/>
  <c r="N96" i="3"/>
  <c r="N90" i="3"/>
  <c r="N84" i="3"/>
  <c r="M82" i="3"/>
  <c r="M67" i="3"/>
  <c r="N65" i="3"/>
  <c r="N51" i="3"/>
  <c r="I166" i="3"/>
  <c r="E166" i="3"/>
  <c r="M167" i="3"/>
  <c r="I154" i="3"/>
  <c r="E154" i="3"/>
  <c r="N148" i="3"/>
  <c r="N6" i="3"/>
  <c r="L92" i="3"/>
  <c r="L98" i="3"/>
  <c r="M197" i="3"/>
  <c r="M181" i="3"/>
  <c r="N162" i="3"/>
  <c r="M130" i="3"/>
  <c r="M96" i="3"/>
  <c r="F92" i="3"/>
  <c r="M90" i="3"/>
  <c r="F86" i="3"/>
  <c r="M84" i="3"/>
  <c r="N82" i="3"/>
  <c r="N67" i="3"/>
  <c r="M51" i="3"/>
  <c r="I27" i="3"/>
  <c r="E98" i="3"/>
  <c r="E60" i="3"/>
  <c r="D196" i="3"/>
  <c r="M196" i="3" s="1"/>
  <c r="D189" i="3"/>
  <c r="H166" i="3"/>
  <c r="D166" i="3"/>
  <c r="D150" i="3"/>
  <c r="M150" i="3" s="1"/>
  <c r="H98" i="3"/>
  <c r="D98" i="3"/>
  <c r="H92" i="3"/>
  <c r="D92" i="3"/>
  <c r="H86" i="3"/>
  <c r="D86" i="3"/>
  <c r="F69" i="3"/>
  <c r="H60" i="3"/>
  <c r="D60" i="3"/>
  <c r="E42" i="3"/>
  <c r="G17" i="3"/>
  <c r="I17" i="3"/>
  <c r="E17" i="3"/>
  <c r="M162" i="3"/>
  <c r="M61" i="3"/>
  <c r="M28" i="3"/>
  <c r="N197" i="3"/>
  <c r="N181" i="3"/>
  <c r="I98" i="3"/>
  <c r="I60" i="3"/>
  <c r="F17" i="3"/>
  <c r="I172" i="3"/>
  <c r="E172" i="3"/>
  <c r="G166" i="3"/>
  <c r="G154" i="3"/>
  <c r="I137" i="3"/>
  <c r="E137" i="3"/>
  <c r="E92" i="3"/>
  <c r="G92" i="3"/>
  <c r="G69" i="3"/>
  <c r="I69" i="3"/>
  <c r="E69" i="3"/>
  <c r="F27" i="3"/>
  <c r="H17" i="3"/>
  <c r="D17" i="3"/>
  <c r="M7" i="3"/>
  <c r="M173" i="3"/>
  <c r="M169" i="3"/>
  <c r="M93" i="3"/>
  <c r="M52" i="3"/>
  <c r="N7" i="3"/>
  <c r="N169" i="3"/>
  <c r="N93" i="3"/>
  <c r="N52" i="3"/>
  <c r="G98" i="3"/>
  <c r="H137" i="3"/>
  <c r="F98" i="3"/>
  <c r="H69" i="3"/>
  <c r="D69" i="3"/>
  <c r="F60" i="3"/>
  <c r="G27" i="3"/>
  <c r="E27" i="3"/>
  <c r="M43" i="3"/>
  <c r="M18" i="3"/>
  <c r="N191" i="3"/>
  <c r="N155" i="3"/>
  <c r="N151" i="3"/>
  <c r="N43" i="3"/>
  <c r="N18" i="3"/>
  <c r="E183" i="3"/>
  <c r="E179" i="3" s="1"/>
  <c r="G183" i="3"/>
  <c r="I183" i="3"/>
  <c r="I179" i="3" s="1"/>
  <c r="F183" i="3"/>
  <c r="J60" i="3"/>
  <c r="J86" i="3"/>
  <c r="J98" i="3"/>
  <c r="J166" i="3"/>
  <c r="J17" i="3"/>
  <c r="J92" i="3"/>
  <c r="J154" i="3"/>
  <c r="K183" i="3"/>
  <c r="K166" i="3"/>
  <c r="L183" i="3"/>
  <c r="L154" i="3"/>
  <c r="K69" i="3"/>
  <c r="L27" i="3"/>
  <c r="L42" i="3"/>
  <c r="L69" i="3"/>
  <c r="L166" i="3"/>
  <c r="K17" i="3"/>
  <c r="L17" i="3"/>
  <c r="K42" i="3"/>
  <c r="K60" i="3"/>
  <c r="K86" i="3"/>
  <c r="K27" i="3"/>
  <c r="L60" i="3"/>
  <c r="L86" i="3"/>
  <c r="N137" i="3" l="1"/>
  <c r="N179" i="3"/>
  <c r="M137" i="3"/>
  <c r="M42" i="3"/>
  <c r="M17" i="3"/>
  <c r="N42" i="3"/>
  <c r="M154" i="3"/>
  <c r="M86" i="3"/>
  <c r="M172" i="3"/>
  <c r="M60" i="3"/>
  <c r="N166" i="3"/>
  <c r="M27" i="3"/>
  <c r="H199" i="3"/>
  <c r="N92" i="3"/>
  <c r="N86" i="3"/>
  <c r="E199" i="3"/>
  <c r="N172" i="3"/>
  <c r="I199" i="3"/>
  <c r="M98" i="3"/>
  <c r="N98" i="3"/>
  <c r="N27" i="3"/>
  <c r="N17" i="3"/>
  <c r="M166" i="3"/>
  <c r="F199" i="3"/>
  <c r="N183" i="3"/>
  <c r="N60" i="3"/>
  <c r="M92" i="3"/>
  <c r="D183" i="3"/>
  <c r="M179" i="3" s="1"/>
  <c r="M189" i="3"/>
  <c r="J199" i="3"/>
  <c r="N154" i="3"/>
  <c r="G199" i="3"/>
  <c r="M69" i="3"/>
  <c r="N69" i="3"/>
  <c r="L199" i="3"/>
  <c r="K199" i="3"/>
  <c r="M183" i="3" l="1"/>
  <c r="D199" i="3"/>
  <c r="M199" i="3" s="1"/>
  <c r="N199" i="3"/>
</calcChain>
</file>

<file path=xl/sharedStrings.xml><?xml version="1.0" encoding="utf-8"?>
<sst xmlns="http://schemas.openxmlformats.org/spreadsheetml/2006/main" count="465" uniqueCount="450">
  <si>
    <t xml:space="preserve">Муниципальная программа "Развитие потенциала муниципального управления" </t>
  </si>
  <si>
    <t>Подпрограмма "Совершенствование муниципального управления в сфере юстиции" муниципальной программы  "Развитие потенциала муниципального управления"</t>
  </si>
  <si>
    <t>Обеспечение реализации муниципальной программы "Развитие потенциала государственного управления"</t>
  </si>
  <si>
    <t>932.0505.   А2Э0100200</t>
  </si>
  <si>
    <t>966.0113.   А410273570</t>
  </si>
  <si>
    <t>966.0113.   А420273610</t>
  </si>
  <si>
    <t>966.0113.   А420273620</t>
  </si>
  <si>
    <t>932.0503.   А510277400</t>
  </si>
  <si>
    <t>932.0503.   А510277420</t>
  </si>
  <si>
    <t>957.0801.  Ц41024А410</t>
  </si>
  <si>
    <t>957.0801.  Ц410370760</t>
  </si>
  <si>
    <t>957.0113.   Ц410440750</t>
  </si>
  <si>
    <t>957.0801.   Ц410740390</t>
  </si>
  <si>
    <t>957.0804.   Ц4Э0100200</t>
  </si>
  <si>
    <t>974.1105.   Ц510171390</t>
  </si>
  <si>
    <t>974.0703.   Ц520170340</t>
  </si>
  <si>
    <t>974.0709.   Ц610172260</t>
  </si>
  <si>
    <t>966.0113.   Ц610172270</t>
  </si>
  <si>
    <t>974.0702.   Ц710170550</t>
  </si>
  <si>
    <t>957.0703.   Ц710170560</t>
  </si>
  <si>
    <t>974.0701.   Ц710170670</t>
  </si>
  <si>
    <t>974.0709.   Ц7Э0100200</t>
  </si>
  <si>
    <t>974.0709.   Ц7Э0100600</t>
  </si>
  <si>
    <t>903.0309.   Ц8Э0100600</t>
  </si>
  <si>
    <t>932.0409.   Ч210474770</t>
  </si>
  <si>
    <t>903.0111.   Ч410173430</t>
  </si>
  <si>
    <t>992.1301.   Ч410573490</t>
  </si>
  <si>
    <t>Муниципальная  программа "Формирование современной городской среды на территории Чувашской Республики"</t>
  </si>
  <si>
    <t>Подпрограмма "Благоустройство дворовых и общественых территорий" муниципальной программы "Формирование современной городской среды на территории Чувашской Республики"</t>
  </si>
  <si>
    <t xml:space="preserve">Муниципальная программа "Развитие культуры и туризма" </t>
  </si>
  <si>
    <t>Подпрограмма "Развитие культуры в Чувашской Республике" муниципальной программы "Развитие культуры и туризма"</t>
  </si>
  <si>
    <t>Обеспечение реализации муниципальной "Развитие культуры и туризма"</t>
  </si>
  <si>
    <t>Муниципальная  программа "Развитие физической культуры и спорта"</t>
  </si>
  <si>
    <t>Подпрограмма "Развитие физической культуры и массового спорта" муниципальной программы "Развитие физической культуры и спорта"</t>
  </si>
  <si>
    <t>Подпрограмма "Развитие спорта высших достижений и системы подготовки спортивного резерва" муниципальной программы "Развитие физической культуры и спорта"</t>
  </si>
  <si>
    <t>Муниципальная программа "Содействие занятости населения"</t>
  </si>
  <si>
    <t>Подпрограмма "Активная политика занятости населения и социальная поддержка безработных граждан" муниципальной программы "Содействие занятости населения"</t>
  </si>
  <si>
    <t xml:space="preserve">Муниципальная программа  "Развитие сельского хозяйства и регулирование рынка сельскохозяйственной продукции, сырья и продовольствия" </t>
  </si>
  <si>
    <t>Подпрограмма "Развитие ветеринарии" муниципальной программы  "Развитие сельского хозяйства и регулирование рынка сельскохозяйственной продукции, сырья и продовольствия"</t>
  </si>
  <si>
    <t>Подпрограмма "Безопасный труд" муниципальной программы "Содействие занятости населения</t>
  </si>
  <si>
    <t xml:space="preserve">Муниципальная программа "Развитие образования" </t>
  </si>
  <si>
    <t>Подпрограмма "Муниципальная поддержка развития образования" муниципальной программы "Развитие образования"</t>
  </si>
  <si>
    <t>Подпрограмма "Молодежь Чувашской Республики" муниципальной программы "Развитие образования"</t>
  </si>
  <si>
    <t>Обеспечение реализации муниципальной программы  "Развитие образования"</t>
  </si>
  <si>
    <t xml:space="preserve">Муниципальная программа  "Повышение безопасности жизнедеятельности населения и территорий Чувашской Республики" </t>
  </si>
  <si>
    <t>Подпрограмма "Профилактика терроризма и экстремистской деятельности в Чувашской Республике"муниципальной программы "Повышение безопасности жизнедеятельности населения и территорий Чувашской Республики"</t>
  </si>
  <si>
    <t>Подпрограмма "Построение (развитие) аппаратно-программного комплекса "Безопасный город" на территории Чувашской Республики" муниципальной программы "Повышение безопасности жизнедеятельности населения и территорий Чувашской Республики"</t>
  </si>
  <si>
    <t>Обеспечение реализации муниципальной программы  "Повышение безопасности жизнедеятельности населения и территорий Чувашской Республики"</t>
  </si>
  <si>
    <t>Наименование программы</t>
  </si>
  <si>
    <t>касса</t>
  </si>
  <si>
    <t>1.</t>
  </si>
  <si>
    <t>2.</t>
  </si>
  <si>
    <t>3.</t>
  </si>
  <si>
    <t>4.1</t>
  </si>
  <si>
    <t>Всего  консолидированный бюджет</t>
  </si>
  <si>
    <t>Всего по программам:</t>
  </si>
  <si>
    <t>целевая статья</t>
  </si>
  <si>
    <t>Республиканский  бюджет</t>
  </si>
  <si>
    <t>Федеральный  бюджет</t>
  </si>
  <si>
    <t>2.1</t>
  </si>
  <si>
    <t>план</t>
  </si>
  <si>
    <t>3.2</t>
  </si>
  <si>
    <t>3.1</t>
  </si>
  <si>
    <t>5.1</t>
  </si>
  <si>
    <t>2.2</t>
  </si>
  <si>
    <t>1.1</t>
  </si>
  <si>
    <t>6.1</t>
  </si>
  <si>
    <t>Муниципальная программа "Модернизация и развитие сферы жилищно-коммунального хозяйства"</t>
  </si>
  <si>
    <t>Муниципальная программа "Обеспечение граждан в Чувашской Республике доступным и комфортным жильем"</t>
  </si>
  <si>
    <t>Подпрограмма "Поддержка строительства жилья в Чувашской Республике"муниципальной программы "Обеспечение граждан в Чувашской Республике доступным и комфортным жильем"</t>
  </si>
  <si>
    <t>2.3</t>
  </si>
  <si>
    <t>Обеспечение реализации муниципальной программы "Обеспечение граждан в Чувашской Республике доступным и комфортным жильем"</t>
  </si>
  <si>
    <t>Муниципальная программа "Обеспечение общественного порядка и противодействие преступности"</t>
  </si>
  <si>
    <t>Подпрограмма "Профилактика правонарушений" муниципальная программы "Обеспечение общественного порядка и противодействие преступности"</t>
  </si>
  <si>
    <t>Подпрограмма "Профилактика незаконного потребления наркотических средств и психотропных веществ, наркомании в Чувашской Республике" муниципальной программы "Обеспечение общественного порядка и противодействие преступности"</t>
  </si>
  <si>
    <t>Подпрограмма "Предупреждение детской беспризорности, безнадзорности и правонарушений несовершеннолетних" муниципальной программы "Обеспечение общественного порядка и противодействие преступности"</t>
  </si>
  <si>
    <t>3.3</t>
  </si>
  <si>
    <t>3.4</t>
  </si>
  <si>
    <t>Обеспечение реализации муниципальной программы "Обеспечение общественного порядка и противодействие преступности"</t>
  </si>
  <si>
    <t>Муниципальная программа "Развитие земельных и имущественных отношений"</t>
  </si>
  <si>
    <t>Подпрограмма "Управление муниципальным имуществом" муниципальной программы "Развитие земельных и имущественных отношений"</t>
  </si>
  <si>
    <t>Подпрограмма "Формирование эффективного государственного сектора экономики Чувашской Республики"муниципальной программы "Развитие земельных и имущественных отношений"</t>
  </si>
  <si>
    <t>Муниципальная программа "Развитие транспортной системы"</t>
  </si>
  <si>
    <t>Подпрограмма "Безопасные и качественные автомобильные дороги" муниципальной программы "Развитие транспортной системы"</t>
  </si>
  <si>
    <t xml:space="preserve">Муниципальная программа "Управление общественными финансами и муниципальным долгом" </t>
  </si>
  <si>
    <t>Подпрограмма "Совершенствование бюджетной политики и обеспечение сбалансированности бюджета" муниципальной программы "Управление общественными финансами и муниципальным долгом"</t>
  </si>
  <si>
    <t>Обеспечение реализации муниципальной программы "Управление общественными финансами и муниципальным долгом"</t>
  </si>
  <si>
    <r>
      <t xml:space="preserve">Основное мероприятие "Профилактика и предупреждение бытовой преступности, а также преступлений, совершенных в состоянии алкогольного опьянения" </t>
    </r>
    <r>
      <rPr>
        <sz val="11"/>
        <color indexed="8"/>
        <rFont val="Times New Roman"/>
        <family val="1"/>
        <charset val="204"/>
      </rPr>
      <t>Реализация мероприятий, направленных на профилактику и предупреждение бытовой преступности, а также преступлений, совершенных в состоянии алкогольного и наркотического опьянения</t>
    </r>
  </si>
  <si>
    <r>
      <t>Основное мероприятие "Совершенствование системы мер по сокращению спроса на наркотики</t>
    </r>
    <r>
      <rPr>
        <sz val="11"/>
        <color indexed="8"/>
        <rFont val="Times New Roman"/>
        <family val="1"/>
        <charset val="204"/>
      </rPr>
      <t>"                     Комплексные меры противодействия злоупотреблению наркотическими средствами и их незаконному обороту в Чувашской Республике</t>
    </r>
  </si>
  <si>
    <r>
      <t xml:space="preserve">Основное мероприятие "Создание условий для максимального вовлечения в хозяйственный оборот муниципального имущества, в том числе земельных участков"             </t>
    </r>
    <r>
      <rPr>
        <sz val="11"/>
        <color indexed="8"/>
        <rFont val="Times New Roman"/>
        <family val="1"/>
        <charset val="204"/>
      </rPr>
      <t xml:space="preserve"> Проведение кадастровых работ в отношении объектов капитального строительства, находящихся в муниципальной собственности, и внесение сведений в Единый государственный реестр недвижимости</t>
    </r>
  </si>
  <si>
    <r>
      <t xml:space="preserve">Основное мероприятие "Создание условий для максимального вовлечения в хозяйственный оборот муниципального имущества, в том числе земельных участков"            </t>
    </r>
    <r>
      <rPr>
        <sz val="11"/>
        <color indexed="8"/>
        <rFont val="Times New Roman"/>
        <family val="1"/>
        <charset val="204"/>
      </rPr>
      <t>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  </r>
  </si>
  <si>
    <r>
      <t>Основное мероприятие "Эффективное управление муниципальным имуществом"</t>
    </r>
    <r>
      <rPr>
        <sz val="11"/>
        <color indexed="8"/>
        <rFont val="Times New Roman"/>
        <family val="1"/>
        <charset val="204"/>
      </rPr>
      <t>Вовлечение в хозяйственный оборот объектов казны Чувашской Республики на условиях приоритетности рыночных механизмов и прозрачности процедур передачи объектов в пользование</t>
    </r>
  </si>
  <si>
    <r>
      <t>Основное мероприятие "Эффективное управление муниципальным имуществом"</t>
    </r>
    <r>
      <rPr>
        <sz val="11"/>
        <color indexed="8"/>
        <rFont val="Times New Roman"/>
        <family val="1"/>
        <charset val="204"/>
      </rPr>
      <t>Обеспечение гарантий прав на муниципальное имущество, в том числе на землю, и защита прав и законных интересов собственников, землепользователей, землевладельцев и арендаторов земельных участков</t>
    </r>
  </si>
  <si>
    <r>
      <t xml:space="preserve">Основное мероприятие "Содействие благоустройству населенных пунктов Чувашской Республики"                          </t>
    </r>
    <r>
      <rPr>
        <sz val="11"/>
        <color indexed="8"/>
        <rFont val="Times New Roman"/>
        <family val="1"/>
        <charset val="204"/>
      </rPr>
      <t>Реализация мероприятий по благоустройству территории</t>
    </r>
  </si>
  <si>
    <r>
      <t xml:space="preserve">Основное мероприятие "Физкультурно-оздоровительная и спортивно-массовая работа с населением"                   </t>
    </r>
    <r>
      <rPr>
        <sz val="11"/>
        <color indexed="8"/>
        <rFont val="Times New Roman"/>
        <family val="1"/>
        <charset val="204"/>
      </rPr>
      <t>Организация и проведение официальных физкультурных мероприятий</t>
    </r>
  </si>
  <si>
    <r>
      <t xml:space="preserve">Основное мероприятие "Содержание спортивных школ"    </t>
    </r>
    <r>
      <rPr>
        <sz val="11"/>
        <color indexed="8"/>
        <rFont val="Times New Roman"/>
        <family val="1"/>
        <charset val="204"/>
      </rPr>
      <t>Обеспечение деятельности муниципальных детско-юношеских спортивных школ</t>
    </r>
  </si>
  <si>
    <r>
      <t xml:space="preserve">Основное мероприятие "Мероприятия в области содействия занятости населения Чувашской Республики"  </t>
    </r>
    <r>
      <rPr>
        <sz val="11"/>
        <color indexed="8"/>
        <rFont val="Times New Roman"/>
        <family val="1"/>
        <charset val="204"/>
      </rPr>
      <t>Организация временного трудоустройства несовершеннолетних граждан в возрасте от 14 до 18 лет в свободное от учебы время</t>
    </r>
  </si>
  <si>
    <r>
      <t xml:space="preserve">Основное мероприятие "Мероприятия в области содействия занятости населения Чувашской Республики"  </t>
    </r>
    <r>
      <rPr>
        <sz val="11"/>
        <color indexed="8"/>
        <rFont val="Times New Roman"/>
        <family val="1"/>
        <charset val="204"/>
      </rPr>
      <t>Организация временного трудоустройства безработных  граждан, испытывающих трудности в поиске работы</t>
    </r>
  </si>
  <si>
    <r>
      <t xml:space="preserve">Основное мероприятие "Организационно-техническое обеспечение охраны труда и здоровья работающих" </t>
    </r>
    <r>
      <rPr>
        <sz val="11"/>
        <color indexed="8"/>
        <rFont val="Times New Roman"/>
        <family val="1"/>
        <charset val="204"/>
      </rPr>
      <t>Осуществление государственных полномочий Чувашской Республики в сфере трудовых отношений, за счет субвенции, предоставляемой из республиканского бюджета Чувашской Республики</t>
    </r>
  </si>
  <si>
    <r>
      <t xml:space="preserve">Основное мероприятие "Обеспечение деятельности организаций в сфере образования" </t>
    </r>
    <r>
      <rPr>
        <sz val="11"/>
        <color indexed="8"/>
        <rFont val="Times New Roman"/>
        <family val="1"/>
        <charset val="204"/>
      </rPr>
      <t>Обеспечение деятельности муниципальных общеобразовательных организаций</t>
    </r>
  </si>
  <si>
    <r>
      <t xml:space="preserve">Основное мероприятие "Обеспечение деятельности организаций в сфере образования" </t>
    </r>
    <r>
      <rPr>
        <sz val="11"/>
        <color indexed="8"/>
        <rFont val="Times New Roman"/>
        <family val="1"/>
        <charset val="204"/>
      </rPr>
      <t>Обеспечение деятельности муниципальных организаций дополнительного образования</t>
    </r>
  </si>
  <si>
    <r>
      <t xml:space="preserve">Основное мероприятие "Обеспечение деятельности организаций в сфере образования" </t>
    </r>
    <r>
      <rPr>
        <sz val="11"/>
        <color indexed="8"/>
        <rFont val="Times New Roman"/>
        <family val="1"/>
        <charset val="204"/>
      </rPr>
      <t>Обеспечение деятельности детских дошкольных образовательных организаций</t>
    </r>
  </si>
  <si>
    <r>
      <t xml:space="preserve">Основное мероприятие "Финансовое обеспечение получения дошкольного образования, начального общего, основного общего, среднего общего образования"              </t>
    </r>
    <r>
      <rPr>
        <sz val="11"/>
        <color indexed="8"/>
        <rFont val="Times New Roman"/>
        <family val="1"/>
        <charset val="204"/>
      </rPr>
  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субвенции, предоставляемой из республиканского бюджета Чувашской Республики</t>
    </r>
  </si>
  <si>
    <r>
      <t xml:space="preserve">Основное мероприятие "Финансовое обеспечение получения дошкольного образования, начального общего, основного общего, среднего общего образования"             </t>
    </r>
    <r>
      <rPr>
        <sz val="11"/>
        <color indexed="8"/>
        <rFont val="Times New Roman"/>
        <family val="1"/>
        <charset val="204"/>
      </rPr>
  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 за счет субвенции, предоставляемой из республиканского бюджета Чувашской Республики</t>
    </r>
  </si>
  <si>
    <r>
      <t>Основное мероприятие "Реализация проектов и мероприятий по инновационному развитию системы образования"</t>
    </r>
    <r>
      <rPr>
        <sz val="11"/>
        <color indexed="8"/>
        <rFont val="Times New Roman"/>
        <family val="1"/>
        <charset val="204"/>
      </rPr>
      <t>Проведение мероприятий в области образования для детей и молодежи</t>
    </r>
  </si>
  <si>
    <r>
      <t>Основное мероприятие "Меры социальной поддержки"</t>
    </r>
    <r>
      <rPr>
        <sz val="11"/>
        <color indexed="8"/>
        <rFont val="Times New Roman"/>
        <family val="1"/>
        <charset val="204"/>
      </rPr>
  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 за счет субвенции, предоставляемой из республиканского бюджета Чувашской Республики</t>
    </r>
  </si>
  <si>
    <r>
      <t xml:space="preserve">Основное мероприятие "Государственная поддержка талантливой и одаренной молодежи"                                   </t>
    </r>
    <r>
      <rPr>
        <sz val="11"/>
        <color indexed="8"/>
        <rFont val="Times New Roman"/>
        <family val="1"/>
        <charset val="204"/>
      </rPr>
      <t xml:space="preserve">Поддержка талантливой и одаренной молодежи </t>
    </r>
  </si>
  <si>
    <r>
      <t xml:space="preserve">Основное мероприятие "Общепрограммные расходы"            </t>
    </r>
    <r>
      <rPr>
        <sz val="11"/>
        <color indexed="8"/>
        <rFont val="Times New Roman"/>
        <family val="1"/>
        <charset val="204"/>
      </rPr>
      <t>Обеспечение функций муниципальных органов</t>
    </r>
  </si>
  <si>
    <r>
      <t xml:space="preserve">Основное мероприятие "Общепрограммные расходы"          </t>
    </r>
    <r>
      <rPr>
        <sz val="11"/>
        <color indexed="8"/>
        <rFont val="Times New Roman"/>
        <family val="1"/>
        <charset val="204"/>
      </rPr>
      <t>Обеспечение функций муниципальных учреждений</t>
    </r>
  </si>
  <si>
    <r>
      <t xml:space="preserve">Основное мероприятие "Общепрограммные расходы"             </t>
    </r>
    <r>
      <rPr>
        <sz val="11"/>
        <color indexed="8"/>
        <rFont val="Times New Roman"/>
        <family val="1"/>
        <charset val="204"/>
      </rPr>
      <t>Осуществление государственных полномочий Чувашской Республики по организации и осуществлению деятельности по опеке и попечительству за счет субвенции, предоставляемой из республиканского бюджета Чувашской Республики</t>
    </r>
  </si>
  <si>
    <r>
      <t xml:space="preserve">Основное мероприятие "Предупреждение и ликвидация болезней животных"      </t>
    </r>
    <r>
      <rPr>
        <sz val="11"/>
        <color indexed="8"/>
        <rFont val="Times New Roman"/>
        <family val="1"/>
        <charset val="204"/>
      </rPr>
      <t>Осуществление государственных полномочий Чувашской Республики по организации и проведению на территории Чувашской Республики мероприятий по отлову и содержанию безнадзорных животных</t>
    </r>
  </si>
  <si>
    <r>
      <t xml:space="preserve">Основное мероприятие "Мероприятия, реализуемые с привлечением межбюджетных трансфертов бюджетам другого уровня"                             </t>
    </r>
    <r>
      <rPr>
        <sz val="11"/>
        <color indexed="8"/>
        <rFont val="Times New Roman"/>
        <family val="1"/>
        <charset val="204"/>
      </rPr>
      <t>Капитальный ремонт и ремонт автомобильных дорог общего пользования местного значения в границах городского округа</t>
    </r>
  </si>
  <si>
    <r>
      <t xml:space="preserve">Основное мероприятие "Развитие бюджетного планирования, формирование республиканского бюджета Чувашской Республики на очередной финансовый год и плановый период"             </t>
    </r>
    <r>
      <rPr>
        <sz val="11"/>
        <color indexed="8"/>
        <rFont val="Times New Roman"/>
        <family val="1"/>
        <charset val="204"/>
      </rPr>
      <t>Резервный фонд администрации муниципального образования Чувашской Республики</t>
    </r>
  </si>
  <si>
    <r>
      <t xml:space="preserve">Основное мероприятие "Реализация мер по оптимизации муниципального долга и своевременному исполнению долговых обязательств"  </t>
    </r>
    <r>
      <rPr>
        <sz val="11"/>
        <color indexed="8"/>
        <rFont val="Times New Roman"/>
        <family val="1"/>
        <charset val="204"/>
      </rPr>
      <t>Процентные платежи по государственному долгу Чувашской Республики</t>
    </r>
  </si>
  <si>
    <r>
  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  </r>
    <r>
      <rPr>
        <sz val="11"/>
        <color indexed="8"/>
        <rFont val="Times New Roman"/>
        <family val="1"/>
        <charset val="204"/>
      </rPr>
  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  </r>
  </si>
  <si>
    <r>
      <t>932.0505.  А110317740</t>
    </r>
    <r>
      <rPr>
        <sz val="12"/>
        <color indexed="60"/>
        <rFont val="Times New Roman"/>
        <family val="1"/>
        <charset val="204"/>
      </rPr>
      <t xml:space="preserve">  R81</t>
    </r>
  </si>
  <si>
    <r>
      <t xml:space="preserve">932.0505.  А210312980 </t>
    </r>
    <r>
      <rPr>
        <sz val="12"/>
        <color indexed="60"/>
        <rFont val="Times New Roman"/>
        <family val="1"/>
        <charset val="204"/>
      </rPr>
      <t>R14</t>
    </r>
  </si>
  <si>
    <r>
      <t xml:space="preserve">932.1004.   А22011А820 </t>
    </r>
    <r>
      <rPr>
        <sz val="12"/>
        <color indexed="60"/>
        <rFont val="Times New Roman"/>
        <family val="1"/>
        <charset val="204"/>
      </rPr>
      <t>R58</t>
    </r>
  </si>
  <si>
    <r>
      <t xml:space="preserve">974.0104.  А330111980 </t>
    </r>
    <r>
      <rPr>
        <sz val="12"/>
        <color indexed="60"/>
        <rFont val="Times New Roman"/>
        <family val="1"/>
        <charset val="204"/>
      </rPr>
      <t>R17</t>
    </r>
  </si>
  <si>
    <r>
      <t xml:space="preserve">903.1006.   Ц630112440 </t>
    </r>
    <r>
      <rPr>
        <sz val="12"/>
        <color indexed="60"/>
        <rFont val="Times New Roman"/>
        <family val="1"/>
        <charset val="204"/>
      </rPr>
      <t>R16</t>
    </r>
  </si>
  <si>
    <r>
      <t xml:space="preserve">974.0701.   Ц710212000 </t>
    </r>
    <r>
      <rPr>
        <sz val="12"/>
        <color indexed="60"/>
        <rFont val="Times New Roman"/>
        <family val="1"/>
        <charset val="204"/>
      </rPr>
      <t>R19</t>
    </r>
  </si>
  <si>
    <r>
      <t>974.0702.   Ц710212010</t>
    </r>
    <r>
      <rPr>
        <sz val="12"/>
        <color indexed="60"/>
        <rFont val="Times New Roman"/>
        <family val="1"/>
        <charset val="204"/>
      </rPr>
      <t xml:space="preserve"> R20</t>
    </r>
  </si>
  <si>
    <r>
      <t xml:space="preserve">974.1004.   Ц711412040 </t>
    </r>
    <r>
      <rPr>
        <sz val="12"/>
        <color indexed="60"/>
        <rFont val="Times New Roman"/>
        <family val="1"/>
        <charset val="204"/>
      </rPr>
      <t>R22</t>
    </r>
  </si>
  <si>
    <r>
      <t xml:space="preserve">932.0405.   Ц970112750 </t>
    </r>
    <r>
      <rPr>
        <sz val="12"/>
        <color indexed="10"/>
        <rFont val="Times New Roman"/>
        <family val="1"/>
        <charset val="204"/>
      </rPr>
      <t>R23</t>
    </r>
  </si>
  <si>
    <t xml:space="preserve">903.0104.  Ч5Э0100200  966.0113. Ч5Э0100200 </t>
  </si>
  <si>
    <t xml:space="preserve"> 974.0709.   Ц710971850</t>
  </si>
  <si>
    <r>
      <t>Основное мероприятие "Меры социальной поддержки"</t>
    </r>
    <r>
      <rPr>
        <sz val="11"/>
        <color indexed="8"/>
        <rFont val="Times New Roman"/>
        <family val="1"/>
        <charset val="204"/>
      </rPr>
      <t>Организация льготного питания для отдельных категорий учащихся в муниципальных общеобразовательных организациях</t>
    </r>
  </si>
  <si>
    <t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Чувашской Республики" муниципальной программы "Повышение</t>
  </si>
  <si>
    <t>Подпрограмма "Безопасность дорожного движения" муниципальной программы "Развитие транспортной системы"</t>
  </si>
  <si>
    <t>Подпрограмма "Модернизация коммунальной инфраструктуры на территории Чувашской Республики" государственной программы Чувашской Республики "Модернизация и развитие сферы жилищно-коммунального хозяйства"</t>
  </si>
  <si>
    <t>Муниципальная программа "Социальная поддержка граждан"</t>
  </si>
  <si>
    <r>
      <t>974 0104 Ц3Э0111990</t>
    </r>
    <r>
      <rPr>
        <sz val="12"/>
        <color rgb="FFFF0000"/>
        <rFont val="Times New Roman"/>
        <family val="1"/>
        <charset val="204"/>
      </rPr>
      <t xml:space="preserve"> R18-2</t>
    </r>
  </si>
  <si>
    <t>Подпрограмма Обеспечение реализации государственной программы Чувашской Республики "Социальная поддержка граждан"</t>
  </si>
  <si>
    <t>957.0603.   Ч330373200</t>
  </si>
  <si>
    <t>Муниципальная программа "Развитие потенциала природно-сырьевых ресурсов и повышение экологической безопасности"</t>
  </si>
  <si>
    <t>А1</t>
  </si>
  <si>
    <t>А2</t>
  </si>
  <si>
    <t>А11</t>
  </si>
  <si>
    <t>А21</t>
  </si>
  <si>
    <t>А22</t>
  </si>
  <si>
    <t>А2Э</t>
  </si>
  <si>
    <t>А3</t>
  </si>
  <si>
    <t>А31</t>
  </si>
  <si>
    <t>А32</t>
  </si>
  <si>
    <t>А33</t>
  </si>
  <si>
    <t>А3Э</t>
  </si>
  <si>
    <r>
      <t xml:space="preserve">932.0104.   А3Э0113800   </t>
    </r>
    <r>
      <rPr>
        <sz val="12"/>
        <color rgb="FFFF0000"/>
        <rFont val="Times New Roman"/>
        <family val="1"/>
        <charset val="204"/>
      </rPr>
      <t>R11</t>
    </r>
  </si>
  <si>
    <t>A4</t>
  </si>
  <si>
    <t>A41</t>
  </si>
  <si>
    <t>966.0412.  A410277590</t>
  </si>
  <si>
    <t>966.0412.   А410274790</t>
  </si>
  <si>
    <t>A42</t>
  </si>
  <si>
    <t>A5</t>
  </si>
  <si>
    <t>A51</t>
  </si>
  <si>
    <t>Ц3</t>
  </si>
  <si>
    <t>Ц31</t>
  </si>
  <si>
    <t>Ц3Э</t>
  </si>
  <si>
    <r>
      <t>903 1001 Ц310170520</t>
    </r>
    <r>
      <rPr>
        <sz val="12"/>
        <color rgb="FFFF0000"/>
        <rFont val="Times New Roman"/>
        <family val="1"/>
        <charset val="204"/>
      </rPr>
      <t xml:space="preserve"> </t>
    </r>
  </si>
  <si>
    <t>Ц4</t>
  </si>
  <si>
    <t>Ц41</t>
  </si>
  <si>
    <t>Ц4Э</t>
  </si>
  <si>
    <t>Ц5</t>
  </si>
  <si>
    <t>Ц51</t>
  </si>
  <si>
    <t>Ц6</t>
  </si>
  <si>
    <t>Ц61</t>
  </si>
  <si>
    <t>Ц63</t>
  </si>
  <si>
    <t>Ц7</t>
  </si>
  <si>
    <t>Ц71</t>
  </si>
  <si>
    <t>Ц7Э</t>
  </si>
  <si>
    <r>
      <t xml:space="preserve">974. 0702.  Ц7114S1560 </t>
    </r>
    <r>
      <rPr>
        <sz val="12"/>
        <color rgb="FFFF0000"/>
        <rFont val="Times New Roman"/>
        <family val="1"/>
        <charset val="204"/>
      </rPr>
      <t>R261</t>
    </r>
  </si>
  <si>
    <t>Ц72</t>
  </si>
  <si>
    <t>Ц8</t>
  </si>
  <si>
    <t>Ц81</t>
  </si>
  <si>
    <t>Ц83</t>
  </si>
  <si>
    <t>Ц85</t>
  </si>
  <si>
    <t>Ц8Э</t>
  </si>
  <si>
    <t>Ц9</t>
  </si>
  <si>
    <t>Ц97</t>
  </si>
  <si>
    <t>Ч2</t>
  </si>
  <si>
    <t>Ч21</t>
  </si>
  <si>
    <r>
      <t xml:space="preserve">932.0409.   Ч2103S4200 </t>
    </r>
    <r>
      <rPr>
        <sz val="12"/>
        <color rgb="FFFF0000"/>
        <rFont val="Times New Roman"/>
        <family val="1"/>
        <charset val="204"/>
      </rPr>
      <t>R03</t>
    </r>
  </si>
  <si>
    <r>
      <t>932.0409.   Ч2103S4210</t>
    </r>
    <r>
      <rPr>
        <sz val="12"/>
        <color rgb="FFFF0000"/>
        <rFont val="Times New Roman"/>
        <family val="1"/>
        <charset val="204"/>
      </rPr>
      <t xml:space="preserve"> R04</t>
    </r>
  </si>
  <si>
    <t>Ч23</t>
  </si>
  <si>
    <t>903. 932.0409.   Ч230174360</t>
  </si>
  <si>
    <t>Ч3</t>
  </si>
  <si>
    <t>Ч33</t>
  </si>
  <si>
    <t>Ч4</t>
  </si>
  <si>
    <t>Ч41</t>
  </si>
  <si>
    <t>Ч4Э</t>
  </si>
  <si>
    <t>Ч5</t>
  </si>
  <si>
    <t>Ч54</t>
  </si>
  <si>
    <t>930 932.992.0103.   Ч5Э0173770</t>
  </si>
  <si>
    <t>Ч5Э</t>
  </si>
  <si>
    <t>4</t>
  </si>
  <si>
    <t>4.2</t>
  </si>
  <si>
    <t>5</t>
  </si>
  <si>
    <t>6.2</t>
  </si>
  <si>
    <t>7</t>
  </si>
  <si>
    <t>7.1</t>
  </si>
  <si>
    <t>7.2</t>
  </si>
  <si>
    <t>8.1</t>
  </si>
  <si>
    <t>8.2</t>
  </si>
  <si>
    <t>9</t>
  </si>
  <si>
    <t>9.1</t>
  </si>
  <si>
    <t>9.2</t>
  </si>
  <si>
    <t>10</t>
  </si>
  <si>
    <t>10.1</t>
  </si>
  <si>
    <t>10.2</t>
  </si>
  <si>
    <t>10.3</t>
  </si>
  <si>
    <t>11</t>
  </si>
  <si>
    <t>11.1</t>
  </si>
  <si>
    <t>11.2</t>
  </si>
  <si>
    <t>11.3</t>
  </si>
  <si>
    <t>11.4</t>
  </si>
  <si>
    <t>12</t>
  </si>
  <si>
    <t>12.1</t>
  </si>
  <si>
    <t>13.</t>
  </si>
  <si>
    <t>13.1</t>
  </si>
  <si>
    <t>13.2</t>
  </si>
  <si>
    <t>14</t>
  </si>
  <si>
    <t>14.1</t>
  </si>
  <si>
    <t>15</t>
  </si>
  <si>
    <t>15.1</t>
  </si>
  <si>
    <t>15.2</t>
  </si>
  <si>
    <t>16</t>
  </si>
  <si>
    <t>16.2</t>
  </si>
  <si>
    <r>
      <t xml:space="preserve">957.0801. Ц4115S7090  </t>
    </r>
    <r>
      <rPr>
        <sz val="12"/>
        <color rgb="FFFF0000"/>
        <rFont val="Times New Roman"/>
        <family val="1"/>
        <charset val="204"/>
      </rPr>
      <t>R84</t>
    </r>
  </si>
  <si>
    <r>
      <t xml:space="preserve"> 957 974.0703.   Ц7101S7080  </t>
    </r>
    <r>
      <rPr>
        <sz val="12"/>
        <color rgb="FFFF0000"/>
        <rFont val="Times New Roman"/>
        <family val="1"/>
        <charset val="204"/>
      </rPr>
      <t>R85</t>
    </r>
  </si>
  <si>
    <r>
      <t>966.0501.  А110372770</t>
    </r>
    <r>
      <rPr>
        <sz val="12"/>
        <color indexed="60"/>
        <rFont val="Times New Roman"/>
        <family val="1"/>
        <charset val="204"/>
      </rPr>
      <t xml:space="preserve">  </t>
    </r>
  </si>
  <si>
    <t>992.0107.   Ч5Э0173790</t>
  </si>
  <si>
    <t>932.0409.   Ч210374200</t>
  </si>
  <si>
    <r>
      <t xml:space="preserve">903.932.957.966.974.992   Ч410455491         </t>
    </r>
    <r>
      <rPr>
        <sz val="12"/>
        <color rgb="FFFF0000"/>
        <rFont val="Times New Roman"/>
        <family val="1"/>
        <charset val="204"/>
      </rPr>
      <t>ф</t>
    </r>
  </si>
  <si>
    <t>957.1006.   Ч5Э0173450</t>
  </si>
  <si>
    <t>Основное мероприятие " Поощрение региональной и муниципальных управленческих команд Чувашской Республики за счет средств дотации (гранта) в форме межбюджетного трансферта, предоставляемой из федерального бюджета бюджетам субъектов Российской Федерации за достижение показателей"</t>
  </si>
  <si>
    <r>
      <t>Основное мероприятие "Поощрение победителей регионального этапа Всероссийского конкурса "Лучшая муниципальная практика"</t>
    </r>
    <r>
      <rPr>
        <sz val="11"/>
        <color indexed="8"/>
        <rFont val="Times New Roman"/>
        <family val="1"/>
        <charset val="204"/>
      </rPr>
      <t>федерального бюджета</t>
    </r>
  </si>
  <si>
    <t>Ц76</t>
  </si>
  <si>
    <t>Подпрограмма "Патриотическое воспитание и допризывная подготовка молодежи Чувашской Республики" муниципальной программы "Развитие образования"</t>
  </si>
  <si>
    <r>
      <t>966.0113.   А4102L5110</t>
    </r>
    <r>
      <rPr>
        <sz val="12"/>
        <color rgb="FFFF0000"/>
        <rFont val="Times New Roman"/>
        <family val="1"/>
        <charset val="204"/>
      </rPr>
      <t xml:space="preserve">        R280</t>
    </r>
  </si>
  <si>
    <r>
      <t xml:space="preserve">903.0104.   Ц7Э0111990  </t>
    </r>
    <r>
      <rPr>
        <sz val="12"/>
        <color indexed="10"/>
        <rFont val="Times New Roman"/>
        <family val="1"/>
        <charset val="204"/>
      </rPr>
      <t xml:space="preserve"> R18</t>
    </r>
  </si>
  <si>
    <t>Ц77</t>
  </si>
  <si>
    <t>Ч32</t>
  </si>
  <si>
    <t>Ч9</t>
  </si>
  <si>
    <t>Ч91</t>
  </si>
  <si>
    <t>932.0412.   Ч910173040</t>
  </si>
  <si>
    <t>Основное мероприятие "Укрепление материально-технической базы муниципальных образовательных организаций (в части обеспечения в отношении объектов капитального ремонта требований к антитеррористической защищенности объектов (территорий), установленных законодательством)</t>
  </si>
  <si>
    <t>Подпрограмма "Региональный проект по модернизации школьных систем образования" муниципальной программы "Развитие образования"</t>
  </si>
  <si>
    <t>Подпрограмма "Обеспечение экологической безопасности на территории Чувашской Республики" муниципальной программы "Развитие потенциала природно-сырьевых ресурсов и повышение экологической безопасности"</t>
  </si>
  <si>
    <t>Основное мероприятие Разработка местных нормативов градостроительного проектирования, градостроительства, планировки и застройки территории</t>
  </si>
  <si>
    <t>Подпрограмма "Градостроительная деятельность" муниципальной программы "Развитие строительного комплекса и архитектуры"</t>
  </si>
  <si>
    <t xml:space="preserve">Муниципальная программа "Муниципальная программа "Развитие строительного комплекса и архитектуры"" </t>
  </si>
  <si>
    <t>932.0503.   А510277430</t>
  </si>
  <si>
    <r>
      <t xml:space="preserve">957 1001 Ц310122570    </t>
    </r>
    <r>
      <rPr>
        <sz val="12"/>
        <color rgb="FFFF0000"/>
        <rFont val="Times New Roman"/>
        <family val="1"/>
        <charset val="204"/>
      </rPr>
      <t xml:space="preserve"> R327 </t>
    </r>
  </si>
  <si>
    <r>
      <t>903 1003 Ц310170510</t>
    </r>
    <r>
      <rPr>
        <sz val="12"/>
        <color rgb="FFFF0000"/>
        <rFont val="Times New Roman"/>
        <family val="1"/>
        <charset val="204"/>
      </rPr>
      <t xml:space="preserve"> </t>
    </r>
  </si>
  <si>
    <t xml:space="preserve">957.0801. Ц411579830 </t>
  </si>
  <si>
    <t>Местный бюджет,</t>
  </si>
  <si>
    <t>Ч22</t>
  </si>
  <si>
    <t>903.0113.   Ч5Э0173910</t>
  </si>
  <si>
    <r>
      <t xml:space="preserve">932.0503.   А5102S2710  </t>
    </r>
    <r>
      <rPr>
        <sz val="12"/>
        <color rgb="FFFF0000"/>
        <rFont val="Times New Roman"/>
        <family val="1"/>
        <charset val="204"/>
      </rPr>
      <t>R274 R356 R360</t>
    </r>
  </si>
  <si>
    <r>
      <t xml:space="preserve">932.0505. A51F254240   </t>
    </r>
    <r>
      <rPr>
        <sz val="12"/>
        <color rgb="FFFF0000"/>
        <rFont val="Times New Roman"/>
        <family val="1"/>
        <charset val="204"/>
      </rPr>
      <t>23-54240  R168</t>
    </r>
  </si>
  <si>
    <r>
      <t xml:space="preserve">932.0503.  А5102S6570 </t>
    </r>
    <r>
      <rPr>
        <sz val="12"/>
        <color rgb="FFFF0000"/>
        <rFont val="Times New Roman"/>
        <family val="1"/>
        <charset val="204"/>
      </rPr>
      <t xml:space="preserve"> ИП</t>
    </r>
  </si>
  <si>
    <t>Ц32</t>
  </si>
  <si>
    <r>
      <t xml:space="preserve">966 1006 Ц320177850    </t>
    </r>
    <r>
      <rPr>
        <sz val="12"/>
        <color rgb="FFFF0000"/>
        <rFont val="Times New Roman"/>
        <family val="1"/>
        <charset val="204"/>
      </rPr>
      <t xml:space="preserve">  </t>
    </r>
  </si>
  <si>
    <t>Подпрограмма "Поддержка социально ориентированных некоммерческих организаций в Чувашской Республике" государственной программы Чувашской Республики "Социальная поддержка граждан"</t>
  </si>
  <si>
    <r>
      <t xml:space="preserve">957.0801. Ц4115S5450    </t>
    </r>
    <r>
      <rPr>
        <sz val="12"/>
        <color rgb="FFFF0000"/>
        <rFont val="Times New Roman"/>
        <family val="1"/>
        <charset val="204"/>
      </rPr>
      <t>R193</t>
    </r>
  </si>
  <si>
    <r>
      <t>957.0801. Ц4115S9830</t>
    </r>
    <r>
      <rPr>
        <sz val="12"/>
        <color rgb="FFFF0000"/>
        <rFont val="Times New Roman"/>
        <family val="1"/>
        <charset val="204"/>
      </rPr>
      <t xml:space="preserve"> R172</t>
    </r>
  </si>
  <si>
    <r>
      <t xml:space="preserve">974. 0701. 0702.  Ц7103S5010 </t>
    </r>
    <r>
      <rPr>
        <sz val="12"/>
        <color rgb="FFFF0000"/>
        <rFont val="Times New Roman"/>
        <family val="1"/>
        <charset val="204"/>
      </rPr>
      <t>R361-1 R361-2</t>
    </r>
  </si>
  <si>
    <r>
      <t xml:space="preserve">974.0702.   Ц7703S1660    </t>
    </r>
    <r>
      <rPr>
        <sz val="12"/>
        <color rgb="FFFF0000"/>
        <rFont val="Times New Roman"/>
        <family val="1"/>
        <charset val="204"/>
      </rPr>
      <t>R334</t>
    </r>
  </si>
  <si>
    <t xml:space="preserve"> 932.0408.   Ч220174290</t>
  </si>
  <si>
    <t>Основное мероприятие "Проведение мероприятий по изучению и оптимизации маршрутной сети"</t>
  </si>
  <si>
    <r>
      <t xml:space="preserve">974.0703./0701/0702   Ч4104SA720  </t>
    </r>
    <r>
      <rPr>
        <sz val="12"/>
        <color rgb="FFFF0000"/>
        <rFont val="Times New Roman"/>
        <family val="1"/>
        <charset val="204"/>
      </rPr>
      <t>R163</t>
    </r>
  </si>
  <si>
    <r>
      <t xml:space="preserve">932.   0503.   Ч540717600  </t>
    </r>
    <r>
      <rPr>
        <sz val="12"/>
        <color rgb="FFFF0000"/>
        <rFont val="Times New Roman"/>
        <family val="1"/>
        <charset val="204"/>
      </rPr>
      <t>R82</t>
    </r>
  </si>
  <si>
    <r>
      <t xml:space="preserve">Основное мероприятие "Обеспечение граждан доступным жильем"   </t>
    </r>
    <r>
      <rPr>
        <sz val="11"/>
        <color indexed="8"/>
        <rFont val="Times New Roman"/>
        <family val="1"/>
        <charset val="204"/>
      </rPr>
      <t>Обеспечение жилыми помещениями многодетных семей, имеющих пять и более несовершеннолетних детей и состоящих на учете в качестве нуждающихся в жилых помещениях</t>
    </r>
  </si>
  <si>
    <t>932.1004. A210312940 R294</t>
  </si>
  <si>
    <r>
      <t xml:space="preserve">932.1004.  A2103L4970        </t>
    </r>
    <r>
      <rPr>
        <sz val="12"/>
        <color indexed="60"/>
        <rFont val="Times New Roman"/>
        <family val="1"/>
        <charset val="204"/>
      </rPr>
      <t>24-54970-00000-00000</t>
    </r>
  </si>
  <si>
    <r>
      <t xml:space="preserve">932.1004.   А22011А820 </t>
    </r>
    <r>
      <rPr>
        <sz val="12"/>
        <color indexed="60"/>
        <rFont val="Times New Roman"/>
        <family val="1"/>
        <charset val="204"/>
      </rPr>
      <t>R271</t>
    </r>
  </si>
  <si>
    <t>932.0314.  А310170380</t>
  </si>
  <si>
    <t>932.0314.  А310170390</t>
  </si>
  <si>
    <t>932.0314.  А310272550</t>
  </si>
  <si>
    <t>932.0314.   А310376280</t>
  </si>
  <si>
    <t>932.0314.   А310672560</t>
  </si>
  <si>
    <t>932.0314.   А320272630</t>
  </si>
  <si>
    <t>932.0314.  А330179930</t>
  </si>
  <si>
    <r>
      <t xml:space="preserve">932.0503. A51F255550   </t>
    </r>
    <r>
      <rPr>
        <sz val="12"/>
        <color rgb="FFFF0000"/>
        <rFont val="Times New Roman"/>
        <family val="1"/>
        <charset val="204"/>
      </rPr>
      <t>2455550X121310000000</t>
    </r>
  </si>
  <si>
    <t>957.0801. Ц410711070</t>
  </si>
  <si>
    <r>
      <t xml:space="preserve">957.0801.  Ц41A154540   </t>
    </r>
    <r>
      <rPr>
        <sz val="12"/>
        <color rgb="FFFF0000"/>
        <rFont val="Times New Roman"/>
        <family val="1"/>
        <charset val="204"/>
      </rPr>
      <t>24-54540-00000-00000</t>
    </r>
  </si>
  <si>
    <t>Ц46</t>
  </si>
  <si>
    <t>957.0801.   Ц4602S2350       R332</t>
  </si>
  <si>
    <t>Подпрограмма "Строительство (реконструкция) и модернизация муниципальных учреждений культуры клубного типа" государственной программы Чувашской Республики "Развитие культуры и туризма"</t>
  </si>
  <si>
    <t>974.0703.   Ц510279820</t>
  </si>
  <si>
    <t>Ц52</t>
  </si>
  <si>
    <r>
      <t xml:space="preserve">974.0702. Ц710553030        </t>
    </r>
    <r>
      <rPr>
        <sz val="12"/>
        <color rgb="FFFF0000"/>
        <rFont val="Times New Roman"/>
        <family val="1"/>
        <charset val="204"/>
      </rPr>
      <t>24-53030-00000-00000</t>
    </r>
  </si>
  <si>
    <t>974.0702.   Ц710371660</t>
  </si>
  <si>
    <r>
      <t xml:space="preserve">974.0702.   Ц7114L3040        </t>
    </r>
    <r>
      <rPr>
        <sz val="12"/>
        <color rgb="FFFF0000"/>
        <rFont val="Times New Roman"/>
        <family val="1"/>
        <charset val="204"/>
      </rPr>
      <t>24-53040-00000-00002</t>
    </r>
  </si>
  <si>
    <t>974.0701. Ц711474550</t>
  </si>
  <si>
    <t>974.0702. Ц711474540</t>
  </si>
  <si>
    <r>
      <t xml:space="preserve">974.1003.   Ц711412060 </t>
    </r>
    <r>
      <rPr>
        <sz val="12"/>
        <color indexed="60"/>
        <rFont val="Times New Roman"/>
        <family val="1"/>
        <charset val="204"/>
      </rPr>
      <t>R21</t>
    </r>
  </si>
  <si>
    <r>
      <t xml:space="preserve">974.0702. Ц71142029П           </t>
    </r>
    <r>
      <rPr>
        <sz val="12"/>
        <color rgb="FFFF0000"/>
        <rFont val="Times New Roman"/>
        <family val="1"/>
        <charset val="204"/>
      </rPr>
      <t xml:space="preserve">  R326</t>
    </r>
  </si>
  <si>
    <r>
      <t xml:space="preserve">974.0709. Ц711116400                </t>
    </r>
    <r>
      <rPr>
        <sz val="12"/>
        <color rgb="FFFF0000"/>
        <rFont val="Times New Roman"/>
        <family val="1"/>
        <charset val="204"/>
      </rPr>
      <t>R36</t>
    </r>
  </si>
  <si>
    <t>974.0703. Ц71E275150</t>
  </si>
  <si>
    <t>974.0709.   Ц720312170</t>
  </si>
  <si>
    <t>957.0709.   Ц720372140</t>
  </si>
  <si>
    <t xml:space="preserve">957/974.0709.   Ц720272130  </t>
  </si>
  <si>
    <t>932.0309.   Ц810475960</t>
  </si>
  <si>
    <t>932.0310.   Ц810170940</t>
  </si>
  <si>
    <t>932.0314.   Ц830476030</t>
  </si>
  <si>
    <t>932.0314.   Ц830570340</t>
  </si>
  <si>
    <t>932.0314.   Ц850276252</t>
  </si>
  <si>
    <t>903.0309.   Ц850576320</t>
  </si>
  <si>
    <t>932.0405.   Ц970172750</t>
  </si>
  <si>
    <r>
      <t>932.0409.   Ч2103S4220</t>
    </r>
    <r>
      <rPr>
        <sz val="12"/>
        <color rgb="FFFF0000"/>
        <rFont val="Times New Roman"/>
        <family val="1"/>
        <charset val="204"/>
      </rPr>
      <t xml:space="preserve"> И03</t>
    </r>
  </si>
  <si>
    <t>932.0602.   Ч32017935Э</t>
  </si>
  <si>
    <r>
      <t xml:space="preserve">Основное мероприятие "Организация экологических мероприятий                    </t>
    </r>
    <r>
      <rPr>
        <sz val="11"/>
        <color indexed="8"/>
        <rFont val="Times New Roman"/>
        <family val="1"/>
        <charset val="204"/>
      </rPr>
      <t>Организация экологических мероприятий</t>
    </r>
  </si>
  <si>
    <t xml:space="preserve">992.0106.   Ч4Э0100200  </t>
  </si>
  <si>
    <r>
      <t xml:space="preserve">992.0105.   Ч540151200          </t>
    </r>
    <r>
      <rPr>
        <sz val="12"/>
        <color rgb="FFFF0000"/>
        <rFont val="Times New Roman"/>
        <family val="1"/>
        <charset val="204"/>
      </rPr>
      <t>24-51200-00000-00000</t>
    </r>
  </si>
  <si>
    <r>
      <t xml:space="preserve">918.0304. Ч540223520               </t>
    </r>
    <r>
      <rPr>
        <sz val="12"/>
        <color rgb="FFFF0000"/>
        <rFont val="Times New Roman"/>
        <family val="1"/>
        <charset val="204"/>
      </rPr>
      <t>R350</t>
    </r>
  </si>
  <si>
    <r>
      <t xml:space="preserve">918.0304. Ч540259300              </t>
    </r>
    <r>
      <rPr>
        <sz val="12"/>
        <color rgb="FFFF0000"/>
        <rFont val="Times New Roman"/>
        <family val="1"/>
        <charset val="204"/>
      </rPr>
      <t>24-59000-00000-00301</t>
    </r>
  </si>
  <si>
    <t>6.3</t>
  </si>
  <si>
    <t>7.3</t>
  </si>
  <si>
    <t>10.4</t>
  </si>
  <si>
    <t>10.5</t>
  </si>
  <si>
    <t>13.3</t>
  </si>
  <si>
    <t>14.2</t>
  </si>
  <si>
    <t>16.1</t>
  </si>
  <si>
    <t>17</t>
  </si>
  <si>
    <t>17_1</t>
  </si>
  <si>
    <t xml:space="preserve">Исполнение муниципальных программ города Алатыря Чувашской Республики </t>
  </si>
  <si>
    <r>
      <rPr>
        <b/>
        <sz val="11"/>
        <color indexed="8"/>
        <rFont val="Times New Roman"/>
        <family val="1"/>
        <charset val="204"/>
      </rPr>
      <t>Основное мероприятие "Обеспечение качества жилищно-коммунальных услуг"</t>
    </r>
    <r>
      <rPr>
        <sz val="11"/>
        <color indexed="8"/>
        <rFont val="Times New Roman"/>
        <family val="1"/>
        <charset val="204"/>
      </rPr>
      <t>,   Погашение просроченной задолженности за потребленный муниципальными теплоснабжающими организациями природный газ</t>
    </r>
  </si>
  <si>
    <r>
      <rPr>
        <b/>
        <sz val="11"/>
        <color indexed="8"/>
        <rFont val="Times New Roman"/>
        <family val="1"/>
        <charset val="204"/>
      </rPr>
      <t>Основное мероприятие "Обеспечение качества жилищно-коммунальных услуг"</t>
    </r>
    <r>
      <rPr>
        <sz val="11"/>
        <color indexed="8"/>
        <rFont val="Times New Roman"/>
        <family val="1"/>
        <charset val="204"/>
      </rPr>
      <t>,   Мероприятия, направленные на развитие и модернизацию объектов коммунальной инфраструктуры</t>
    </r>
  </si>
  <si>
    <r>
      <rPr>
        <b/>
        <sz val="11"/>
        <color indexed="8"/>
        <rFont val="Times New Roman"/>
        <family val="1"/>
        <charset val="204"/>
      </rPr>
  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Осуществление функций по использованию муниципального жилищного фонда, содержание муниципального жилищного фонда, в том числе муниципальных нежилых помещений, не обремененных договорными обязательствами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</si>
  <si>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 Обеспечение мероприятий по капитальному ремонту многоквартирных домов, находящихся в муниципальной собственности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</si>
  <si>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 Проведение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</t>
    </r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</si>
  <si>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муниципальной программы Чувашской Республики "Обеспечение граждан в Чувашской Республике доступным и комфортным жильем"</t>
  </si>
  <si>
    <r>
      <t xml:space="preserve"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                                                                         </t>
    </r>
    <r>
      <rPr>
        <sz val="11"/>
        <color indexed="8"/>
        <rFont val="Times New Roman"/>
        <family val="1"/>
        <charset val="204"/>
      </rPr>
  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  </r>
  </si>
  <si>
    <r>
      <t xml:space="preserve">Основное мероприятие "Общепрограммные расходы"                                                        </t>
    </r>
    <r>
      <rPr>
        <sz val="11"/>
        <color indexed="8"/>
        <rFont val="Times New Roman"/>
        <family val="1"/>
        <charset val="204"/>
      </rPr>
      <t>Обеспечение функций муниципальных органов</t>
    </r>
  </si>
  <si>
    <r>
      <t>932.966.                   0501.  А110372950</t>
    </r>
    <r>
      <rPr>
        <sz val="12"/>
        <color indexed="60"/>
        <rFont val="Times New Roman"/>
        <family val="1"/>
        <charset val="204"/>
      </rPr>
      <t xml:space="preserve">  </t>
    </r>
  </si>
  <si>
    <r>
      <t>903, 932, 966.                          0502.  А110175350</t>
    </r>
    <r>
      <rPr>
        <sz val="12"/>
        <color indexed="60"/>
        <rFont val="Times New Roman"/>
        <family val="1"/>
        <charset val="204"/>
      </rPr>
      <t xml:space="preserve">  </t>
    </r>
  </si>
  <si>
    <r>
      <t>932.0501.  A110374750</t>
    </r>
    <r>
      <rPr>
        <sz val="12"/>
        <color indexed="60"/>
        <rFont val="Times New Roman"/>
        <family val="1"/>
        <charset val="204"/>
      </rPr>
      <t xml:space="preserve"> 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</si>
  <si>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 Капитальный ремонт жилищного фонда, в том числе многоквартирных домов</t>
    </r>
  </si>
  <si>
    <r>
      <t xml:space="preserve">Основное мероприятие "Содействие благоустройству населенных пунктов Чувашской Республики"                          </t>
    </r>
    <r>
      <rPr>
        <sz val="11"/>
        <color indexed="8"/>
        <rFont val="Times New Roman"/>
        <family val="1"/>
        <charset val="204"/>
      </rPr>
      <t>Организация и содержание мест захоронений</t>
    </r>
  </si>
  <si>
    <r>
      <t xml:space="preserve">Основное мероприятие "Содействие благоустройству населенных пунктов Чувашской Республики"                          </t>
    </r>
    <r>
      <rPr>
        <sz val="11"/>
        <color indexed="8"/>
        <rFont val="Times New Roman"/>
        <family val="1"/>
        <charset val="204"/>
      </rPr>
      <t>Реализация инициативных проектов</t>
    </r>
  </si>
  <si>
    <r>
      <t xml:space="preserve">Основное мероприятие "Содействие благоустройству населенных пунктов Чувашской Республики"                             </t>
    </r>
    <r>
      <rPr>
        <sz val="11"/>
        <color indexed="8"/>
        <rFont val="Times New Roman"/>
        <family val="1"/>
        <charset val="204"/>
      </rPr>
      <t>Уличное освещение</t>
    </r>
  </si>
  <si>
    <r>
      <t xml:space="preserve">Основное мероприятие "Содействие благоустройству населенных пунктов Чувашской Республики"                            </t>
    </r>
    <r>
      <rPr>
        <sz val="11"/>
        <color indexed="8"/>
        <rFont val="Times New Roman"/>
        <family val="1"/>
        <charset val="204"/>
      </rPr>
      <t>Реализация мероприятий по благоустройству дворовых территорий и тротуаров</t>
    </r>
  </si>
  <si>
    <r>
      <t xml:space="preserve">Основное мероприятие "Предоставление субсидий (грантов) социально ориентированным некоммерческим организациям" </t>
    </r>
    <r>
      <rPr>
        <sz val="11"/>
        <color indexed="8"/>
        <rFont val="Times New Roman"/>
        <family val="1"/>
        <charset val="204"/>
      </rPr>
      <t xml:space="preserve">Мероприятия по поддержке социально ориентированных некоммерческих организаций </t>
    </r>
    <r>
      <rPr>
        <b/>
        <sz val="11"/>
        <color indexed="8"/>
        <rFont val="Times New Roman"/>
        <family val="1"/>
        <charset val="204"/>
      </rPr>
      <t xml:space="preserve">   </t>
    </r>
  </si>
  <si>
    <r>
      <t xml:space="preserve">Основное мероприятие "Общепрограммные расходы"     </t>
    </r>
    <r>
      <rPr>
        <sz val="11"/>
        <color indexed="8"/>
        <rFont val="Times New Roman"/>
        <family val="1"/>
        <charset val="204"/>
      </rPr>
      <t>Организация и осуществление деятельности по опеке и попечительству</t>
    </r>
  </si>
  <si>
    <r>
      <t xml:space="preserve">957.0801. Ц4115S6340  </t>
    </r>
    <r>
      <rPr>
        <sz val="12"/>
        <color rgb="FFFF0000"/>
        <rFont val="Times New Roman"/>
        <family val="1"/>
        <charset val="204"/>
      </rPr>
      <t>R24-358</t>
    </r>
    <r>
      <rPr>
        <sz val="12"/>
        <color indexed="8"/>
        <rFont val="Times New Roman"/>
        <family val="1"/>
        <charset val="204"/>
      </rPr>
      <t xml:space="preserve"> </t>
    </r>
  </si>
  <si>
    <r>
      <rPr>
        <b/>
        <sz val="11"/>
        <color indexed="8"/>
        <rFont val="Times New Roman"/>
        <family val="1"/>
        <charset val="204"/>
      </rPr>
      <t>Основное мероприятие "Развитие муниципальных учреждений культуры"</t>
    </r>
    <r>
      <rPr>
        <sz val="11"/>
        <color indexed="8"/>
        <rFont val="Times New Roman"/>
        <family val="1"/>
        <charset val="204"/>
      </rPr>
      <t xml:space="preserve">   Обеспечение уровня заработной платы работников муниципальных учреждений культуры, установленного Указом Президента Российской Федерации от 7 мая 2012 года № 597 "О мероприятиях по реализации государственной социальной политики"</t>
    </r>
  </si>
  <si>
    <r>
      <rPr>
        <b/>
        <sz val="11"/>
        <color indexed="8"/>
        <rFont val="Times New Roman"/>
        <family val="1"/>
        <charset val="204"/>
      </rPr>
      <t>Основное мероприятие "Развитие муниципальных учреждений культуры"</t>
    </r>
    <r>
      <rPr>
        <sz val="11"/>
        <color indexed="8"/>
        <rFont val="Times New Roman"/>
        <family val="1"/>
        <charset val="204"/>
      </rPr>
      <t xml:space="preserve">                                   Укрепление материально-технической базы муниципальных библиотек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</si>
  <si>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"Сохранение и развитие народного творчества"  </t>
    </r>
    <r>
      <rPr>
        <sz val="11"/>
        <color indexed="8"/>
        <rFont val="Times New Roman"/>
        <family val="1"/>
        <charset val="204"/>
      </rPr>
      <t xml:space="preserve">                    Обеспечение деятельности учреждений в сфере культурно-досугового обслуживания населения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</si>
  <si>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"Сохранение и развитие народного творчества"  </t>
    </r>
    <r>
      <rPr>
        <sz val="11"/>
        <color indexed="8"/>
        <rFont val="Times New Roman"/>
        <family val="1"/>
        <charset val="204"/>
      </rPr>
      <t xml:space="preserve">             Создание условий для развития народного творчества и культурно-досуговой деятельности населения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</si>
  <si>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"Проведение мероприятий в сфере культуры и искусства, архивного дела"  </t>
    </r>
    <r>
      <rPr>
        <sz val="11"/>
        <color indexed="8"/>
        <rFont val="Times New Roman"/>
        <family val="1"/>
        <charset val="204"/>
      </rPr>
      <t xml:space="preserve">                                 Укрепление материально-технической базы муниципальных музеев</t>
    </r>
  </si>
  <si>
    <r>
      <rPr>
        <b/>
        <sz val="11"/>
        <color indexed="8"/>
        <rFont val="Times New Roman"/>
        <family val="1"/>
        <charset val="204"/>
      </rPr>
      <t>Основное мероприятие "Развитие библиотечного дела"</t>
    </r>
    <r>
      <rPr>
        <sz val="11"/>
        <color indexed="8"/>
        <rFont val="Times New Roman"/>
        <family val="1"/>
        <charset val="204"/>
      </rPr>
      <t xml:space="preserve">  Обеспечение деятельности муниципальных библиотек</t>
    </r>
  </si>
  <si>
    <r>
      <rPr>
        <b/>
        <sz val="11"/>
        <color indexed="8"/>
        <rFont val="Times New Roman"/>
        <family val="1"/>
        <charset val="204"/>
      </rPr>
      <t>Основное мероприятие "Развитие музейного дела"</t>
    </r>
    <r>
      <rPr>
        <sz val="11"/>
        <color indexed="8"/>
        <rFont val="Times New Roman"/>
        <family val="1"/>
        <charset val="204"/>
      </rPr>
      <t xml:space="preserve">         Обеспечение деятельности муниципальных музеев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</si>
  <si>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"Развитие архивного дела" </t>
    </r>
    <r>
      <rPr>
        <sz val="11"/>
        <color indexed="8"/>
        <rFont val="Times New Roman"/>
        <family val="1"/>
        <charset val="204"/>
      </rPr>
      <t xml:space="preserve">        Обеспечение деятельности муниципальных архивных учреждений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</si>
  <si>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"Развитие муниципальных учреждений культуры" </t>
    </r>
    <r>
      <rPr>
        <sz val="11"/>
        <color indexed="8"/>
        <rFont val="Times New Roman"/>
        <family val="1"/>
        <charset val="204"/>
      </rPr>
      <t xml:space="preserve">                                 Укрепление материально-технической базы муниципальных библиотек</t>
    </r>
  </si>
  <si>
    <r>
      <t xml:space="preserve">Основное мероприятие "Развитие спортивной инфраструктуры"                   </t>
    </r>
    <r>
      <rPr>
        <sz val="11"/>
        <color indexed="8"/>
        <rFont val="Times New Roman"/>
        <family val="1"/>
        <charset val="204"/>
      </rPr>
      <t>Укрепление материально-технической базы мунициальных учреждений в сфере физической культуры и спорта</t>
    </r>
  </si>
  <si>
    <r>
      <t xml:space="preserve">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                                    </t>
    </r>
    <r>
      <rPr>
        <sz val="11"/>
        <color indexed="8"/>
        <rFont val="Times New Roman"/>
        <family val="1"/>
        <charset val="204"/>
      </rPr>
  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  </r>
  </si>
  <si>
    <r>
      <t xml:space="preserve">957, 974.0703.   Ц7101S6360 </t>
    </r>
    <r>
      <rPr>
        <sz val="12"/>
        <color indexed="60"/>
        <rFont val="Times New Roman"/>
        <family val="1"/>
        <charset val="204"/>
      </rPr>
      <t>R24-357</t>
    </r>
  </si>
  <si>
    <r>
      <t>Основное мероприятие "Обеспечение деятельности организаций в сфере образования"</t>
    </r>
    <r>
      <rPr>
        <sz val="11"/>
        <color indexed="8"/>
        <rFont val="Times New Roman"/>
        <family val="1"/>
        <charset val="204"/>
      </rPr>
      <t xml:space="preserve">         Обеспечение уровня заработной платы педагогических работников муниципальных организаций дополнительного образования детей, установленного Указом Президента Российской Федерации от 1 июня 2012 года № 761 "О Национальной стратегии действий в интересах детей на 2012 - 2017 годы"</t>
    </r>
  </si>
  <si>
    <r>
      <t xml:space="preserve">Основное мероприятие "Укрепление материально-технической базы объектов образования"                    </t>
    </r>
    <r>
      <rPr>
        <sz val="11"/>
        <color indexed="8"/>
        <rFont val="Times New Roman"/>
        <family val="1"/>
        <charset val="204"/>
      </rPr>
      <t>Укрепление материально-технической базы муниципальных образовательных организаций</t>
    </r>
  </si>
  <si>
    <r>
      <t xml:space="preserve">Основное мероприятие "Укрепление материально-технической базы объектов образования"                                       </t>
    </r>
    <r>
      <rPr>
        <sz val="11"/>
        <color indexed="8"/>
        <rFont val="Times New Roman"/>
        <family val="1"/>
        <charset val="204"/>
      </rPr>
      <t xml:space="preserve"> Реализация мероприятий по обеспечению антитеррористической защищенности объектов (территорий), пожарной безопасности и оснащение медицинских блоков муниципальных образовательных организаций</t>
    </r>
  </si>
  <si>
    <r>
      <t xml:space="preserve">974. 0702.  Ц7130S4130 </t>
    </r>
    <r>
      <rPr>
        <sz val="12"/>
        <color rgb="FFFF0000"/>
        <rFont val="Times New Roman"/>
        <family val="1"/>
        <charset val="204"/>
      </rPr>
      <t>R24-360</t>
    </r>
  </si>
  <si>
    <r>
      <t xml:space="preserve">Основное мероприятие "Модернизация инфраструктуры муниципальных образовательных организаций"  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Модернизация территорий общеобразовательных организаций</t>
    </r>
  </si>
  <si>
    <r>
      <rPr>
        <b/>
        <sz val="11"/>
        <color indexed="8"/>
        <rFont val="Times New Roman"/>
        <family val="1"/>
        <charset val="204"/>
      </rPr>
      <t>Основное мероприятие "Меры социальной поддержки"</t>
    </r>
    <r>
      <rPr>
        <sz val="11"/>
        <color indexed="8"/>
        <rFont val="Times New Roman"/>
        <family val="1"/>
        <charset val="204"/>
      </rPr>
      <t xml:space="preserve">         Осуществление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  </r>
  </si>
  <si>
    <r>
      <t xml:space="preserve">Основное мероприятие "Меры социальной поддержки"                                     </t>
    </r>
    <r>
      <rPr>
        <sz val="11"/>
        <color indexed="8"/>
        <rFont val="Times New Roman"/>
        <family val="1"/>
        <charset val="204"/>
      </rPr>
      <t>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</t>
    </r>
  </si>
  <si>
    <r>
      <t xml:space="preserve">Основное мероприятие "Меры социальной поддержки"                                                      </t>
    </r>
    <r>
      <rPr>
        <sz val="11"/>
        <color indexed="8"/>
        <rFont val="Times New Roman"/>
        <family val="1"/>
        <charset val="204"/>
      </rPr>
  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</t>
    </r>
  </si>
  <si>
    <r>
      <t xml:space="preserve">Основное мероприятие "Меры социальной поддержки"                                             </t>
    </r>
    <r>
      <rPr>
        <sz val="11"/>
        <color indexed="8"/>
        <rFont val="Times New Roman"/>
        <family val="1"/>
        <charset val="204"/>
      </rPr>
      <t xml:space="preserve">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  </r>
  </si>
  <si>
    <r>
      <t xml:space="preserve">Основное мероприятие "Меры социальной поддержки"                                              </t>
    </r>
    <r>
      <rPr>
        <sz val="11"/>
        <color indexed="8"/>
        <rFont val="Times New Roman"/>
        <family val="1"/>
        <charset val="204"/>
      </rPr>
      <t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</t>
    </r>
  </si>
  <si>
    <r>
      <t xml:space="preserve">Реализация мероприятий регионального проекта "Успех каждого ребенка"        </t>
    </r>
    <r>
      <rPr>
        <sz val="11"/>
        <color indexed="8"/>
        <rFont val="Times New Roman"/>
        <family val="1"/>
        <charset val="204"/>
      </rPr>
      <t>Персонифицированное финансирование дополнительного образования детей</t>
    </r>
  </si>
  <si>
    <r>
      <t xml:space="preserve">Основное мероприятие "Обеспечение деятельности организаций в сфере образования"                     </t>
    </r>
    <r>
      <rPr>
        <sz val="11"/>
        <color indexed="8"/>
        <rFont val="Times New Roman"/>
        <family val="1"/>
        <charset val="204"/>
      </rPr>
      <t>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</t>
    </r>
  </si>
  <si>
    <r>
      <t xml:space="preserve">Основное мероприятие "Стипендии, гранты, премии и денежные поощрения" </t>
    </r>
    <r>
      <rPr>
        <sz val="11"/>
        <color indexed="8"/>
        <rFont val="Times New Roman"/>
        <family val="1"/>
        <charset val="204"/>
      </rPr>
      <t xml:space="preserve">                     Ежегодные денежные поощрения и гранты Главы Чувашской Республики для поддержки инноваций в сфере образования</t>
    </r>
  </si>
  <si>
    <r>
      <t xml:space="preserve">Основное мероприятие "Организация отдыха детей"                                           </t>
    </r>
    <r>
      <rPr>
        <sz val="11"/>
        <color indexed="8"/>
        <rFont val="Times New Roman"/>
        <family val="1"/>
        <charset val="204"/>
      </rPr>
      <t>Приобретение путевок в детские оздоровительные лагеря</t>
    </r>
  </si>
  <si>
    <r>
      <rPr>
        <sz val="11"/>
        <color indexed="8"/>
        <rFont val="Times New Roman"/>
        <family val="1"/>
        <charset val="204"/>
      </rPr>
      <t>Основное мероприятие "Организация отдыха детей"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Организация отдыха детей в загородных, пришкольных и других лагерях</t>
    </r>
  </si>
  <si>
    <r>
      <t xml:space="preserve">974.0702.       Ц76EВ51790                 </t>
    </r>
    <r>
      <rPr>
        <sz val="12"/>
        <color rgb="FFFF0000"/>
        <rFont val="Times New Roman"/>
        <family val="1"/>
        <charset val="204"/>
      </rPr>
      <t>24-51790-00000-00000</t>
    </r>
  </si>
  <si>
    <r>
      <t>Региональный проект "Патриотическое воспитание граждан Российской Федерации"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</r>
  </si>
  <si>
    <r>
      <t xml:space="preserve">Основное мероприятие "Обеспечение деятельности муниципальных учреждений, реализующих на территории Чувашской Республики государственную политику в области пожарной безопасности"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Выполнение мероприятий по обеспечению пожарной безопасности на территории поселений и городских округов</t>
    </r>
  </si>
  <si>
    <r>
      <t xml:space="preserve">Основное мероприятие "Развитие гражданской обороны, повышение уровня готовности территориальной подсистемы Чувашской Республики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    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Предупреждение и ликвидация чрезвычайных ситуаций и последствий стихийных бедствий</t>
    </r>
  </si>
  <si>
    <r>
      <t>Основное мероприятие "Развитие гражданской обороны, повышение уровня готовности территориальной подсистемы Чувашской Республики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Установка автономных дымовых пожарных извещателей в местах проживания отдельных категорий граждан</t>
    </r>
  </si>
  <si>
    <r>
      <t xml:space="preserve">932.0310.   Ц8104S4420       </t>
    </r>
    <r>
      <rPr>
        <sz val="12"/>
        <color rgb="FFFF0000"/>
        <rFont val="Times New Roman"/>
        <family val="1"/>
        <charset val="204"/>
      </rPr>
      <t>R24-383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</si>
  <si>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"Обеспечение управления оперативной обстановкой в муниципальном образовании"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Содержание и развитие единой дежурно-диспетчерской службы (ЕДДС)</t>
    </r>
  </si>
  <si>
    <r>
      <rPr>
        <b/>
        <sz val="11"/>
        <color indexed="8"/>
        <rFont val="Times New Roman"/>
        <family val="1"/>
        <charset val="204"/>
      </rPr>
      <t>Основное мероприятие "Обеспечение безопасности населения и муниципальной (коммунальной) инфраструктуры"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Модернизация и обслуживание ранее установленных сегментов аппаратно-программного комплекса "Безопасный город", в том числе систем видеонаблюдения и видеофиксации преступлений и административных правонарушений</t>
    </r>
  </si>
  <si>
    <r>
      <t xml:space="preserve">Основное мероприятие "Мероприятия по профилактике и соблюдению правопорядка на улицах и в других общественных местах"                                  </t>
    </r>
    <r>
      <rPr>
        <sz val="11"/>
        <color indexed="8"/>
        <rFont val="Times New Roman"/>
        <family val="1"/>
        <charset val="204"/>
      </rPr>
      <t>Организация работы по добровольной сдаче на возмездной (компенсационной) основе органам внутренних дел незарегистрированных предметов вооружения, боеприпасов, взрывчатых веществ и взрывных устройств, незаконно хранящихся у населения</t>
    </r>
  </si>
  <si>
    <r>
      <t xml:space="preserve">Основное мероприятие "Информационная работа по профилактике терроризма и экстремистской деятельности"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>Приобретение (изготовление) информационных материалов</t>
    </r>
  </si>
  <si>
    <r>
      <t xml:space="preserve">Основное мероприятие "Общепрограммные расходы"                                         </t>
    </r>
    <r>
      <rPr>
        <sz val="11"/>
        <color indexed="8"/>
        <rFont val="Times New Roman"/>
        <family val="1"/>
        <charset val="204"/>
      </rPr>
      <t>Обеспечение деятельности (оказание услуг) муниципальных учреждений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</si>
  <si>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"Предупреждение и ликвидация болезней животных" </t>
    </r>
    <r>
      <rPr>
        <sz val="11"/>
        <color indexed="8"/>
        <rFont val="Times New Roman"/>
        <family val="1"/>
        <charset val="204"/>
      </rPr>
      <t xml:space="preserve">   Организация мероприятий при осуществлении деятельности по обращению с животными без владельцев</t>
    </r>
  </si>
  <si>
    <t>932.0409.   Ч210374210</t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</si>
  <si>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"Мероприятия, реализуемые с привлечением межбюджетных трансфертов бюджетам другого уровня" </t>
    </r>
    <r>
      <rPr>
        <sz val="11"/>
        <color indexed="8"/>
        <rFont val="Times New Roman"/>
        <family val="1"/>
        <charset val="204"/>
      </rPr>
      <t xml:space="preserve">                               Капитальный ремонт и ремонт дворовых территорий многоквартирных домов, проездов к дворовым территориям многоквартирных домов населенных пунктов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</si>
  <si>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"Мероприятия, реализуемые с привлечением межбюджетных трансфертов бюджетам другого уровня"   </t>
    </r>
    <r>
      <rPr>
        <sz val="11"/>
        <color indexed="8"/>
        <rFont val="Times New Roman"/>
        <family val="1"/>
        <charset val="204"/>
      </rPr>
      <t xml:space="preserve">                          Капитальный ремонт и ремонт дворовых территорий многоквартирных домов, проездов к дворовым территориям многоквартирных домов населенных пунктов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</si>
  <si>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"Мероприятия, реализуемые с привлечением межбюджетных трансфертов бюджетам другого уровня"  </t>
    </r>
    <r>
      <rPr>
        <sz val="11"/>
        <color indexed="8"/>
        <rFont val="Times New Roman"/>
        <family val="1"/>
        <charset val="204"/>
      </rPr>
      <t xml:space="preserve">                                  Строительство и реконструкция автомобильных дорог в городских округах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</si>
  <si>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"Мероприятия, реализуемые с привлечением межбюджетных трансфертов бюджетам другого уровня"  </t>
    </r>
    <r>
      <rPr>
        <sz val="11"/>
        <color indexed="8"/>
        <rFont val="Times New Roman"/>
        <family val="1"/>
        <charset val="204"/>
      </rPr>
      <t xml:space="preserve">                                             Капитальный ремонт и ремонт автомобильных дорог общего пользования местного значения в границах городского округа</t>
    </r>
  </si>
  <si>
    <r>
      <t xml:space="preserve">Основное мероприятие "Реализация мероприятий, направленных на обеспечение безопасности дорожного движения"                                                                   </t>
    </r>
    <r>
      <rPr>
        <sz val="11"/>
        <color indexed="8"/>
        <rFont val="Times New Roman"/>
        <family val="1"/>
        <charset val="204"/>
      </rPr>
      <t>Строительство, содержание, модернизация и ремонт технических средств организации дорожного движения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</si>
  <si>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"Мероприятия, реализуемые с привлечением межбюджетных трансфертов бюджетам другого уровня"      </t>
    </r>
    <r>
      <rPr>
        <sz val="11"/>
        <color indexed="8"/>
        <rFont val="Times New Roman"/>
        <family val="1"/>
        <charset val="204"/>
      </rPr>
      <t xml:space="preserve">                          Содержание автомобильных дорог общего пользования местного значения в границах городского округа</t>
    </r>
  </si>
  <si>
    <r>
      <t xml:space="preserve">Основное мероприятие "Функционирование и развитие системы особо охраняемых природных территорий, сохранение биоразнообразия и регулирование использования объектов животного мира"                                                          </t>
    </r>
    <r>
      <rPr>
        <sz val="11"/>
        <color indexed="8"/>
        <rFont val="Times New Roman"/>
        <family val="1"/>
        <charset val="204"/>
      </rPr>
      <t>Сохранение и изучение биологического разнообразия на создаваемых и существующих особо охраняемых природных территориях и объектах местного значения</t>
    </r>
  </si>
  <si>
    <r>
      <t xml:space="preserve">Основное мероприятие "Осуществление мер финансовой поддержки бюджетов муниципальных районов, муниципальных округов, городских округов и поселений, направленных на обеспечение их сбалансированности и повышение уровня бюджетной обеспеченности"   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Частичная компенсация дополнительных расходов на повышение оплаты труда отдельных категорий работников в связи с увеличением минимального размера оплаты труда</t>
    </r>
  </si>
  <si>
    <r>
      <t xml:space="preserve">957.974.992/ 0703/1103/0113   </t>
    </r>
    <r>
      <rPr>
        <sz val="12"/>
        <color indexed="8"/>
        <rFont val="Times New Roman"/>
        <family val="1"/>
        <charset val="204"/>
      </rPr>
      <t xml:space="preserve">Ч410436530  </t>
    </r>
    <r>
      <rPr>
        <sz val="12"/>
        <color rgb="FFFF0000"/>
        <rFont val="Times New Roman"/>
        <family val="1"/>
        <charset val="204"/>
      </rPr>
      <t>R24-355</t>
    </r>
  </si>
  <si>
    <r>
      <t xml:space="preserve">Основное мероприятие "Осуществление мер финансовой поддержки бюджетов муниципальных районов, муниципальных округов, городских округов и поселений, направленных на обеспечение их сбалансированности и повышение уровня бюджетной обеспеченности"                                                                       </t>
    </r>
    <r>
      <rPr>
        <sz val="11"/>
        <color indexed="8"/>
        <rFont val="Times New Roman"/>
        <family val="1"/>
        <charset val="204"/>
      </rPr>
      <t>Реализация вопросов местного значения в сфере образования, физической культуры и спорта</t>
    </r>
  </si>
  <si>
    <t>Ч42</t>
  </si>
  <si>
    <t>992.0113.   Ч421076080</t>
  </si>
  <si>
    <r>
      <t xml:space="preserve">Основное мероприятие "Централизация функций органов местного самоуправления и муниципальных учреждений по ведению бюджетного и бухгалтерского учета и составлению отчетности"           </t>
    </r>
    <r>
      <rPr>
        <sz val="11"/>
        <color indexed="8"/>
        <rFont val="Times New Roman"/>
        <family val="1"/>
        <charset val="204"/>
      </rPr>
      <t xml:space="preserve">                                         Обеспечение деятельности централизованных бухгалтерий муниципальных образований</t>
    </r>
  </si>
  <si>
    <t>Подпрограмма "Повышение эффективности бюджетных расходов" муниципальной программы "Управление общественными финансами и муниципальным долгом"</t>
  </si>
  <si>
    <r>
      <t xml:space="preserve">Основное мероприятие "Общепрограммные расходы"                                                    </t>
    </r>
    <r>
      <rPr>
        <sz val="11"/>
        <color indexed="8"/>
        <rFont val="Times New Roman"/>
        <family val="1"/>
        <charset val="204"/>
      </rPr>
      <t>Обеспечение функций муниципальных органов</t>
    </r>
  </si>
  <si>
    <r>
      <t xml:space="preserve"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   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</si>
  <si>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    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</t>
    </r>
  </si>
  <si>
    <t xml:space="preserve"> 903,966.0113 Ч5Э0100600</t>
  </si>
  <si>
    <r>
      <t xml:space="preserve">Основное мероприятие "Общепрограммные расходы"                                              </t>
    </r>
    <r>
      <rPr>
        <sz val="11"/>
        <color indexed="8"/>
        <rFont val="Times New Roman"/>
        <family val="1"/>
        <charset val="204"/>
      </rPr>
      <t>Обеспечение функций муниципальных органов</t>
    </r>
  </si>
  <si>
    <r>
      <t xml:space="preserve">Основное мероприятие "Общепрограммные расходы"                                        </t>
    </r>
    <r>
      <rPr>
        <sz val="11"/>
        <color indexed="8"/>
        <rFont val="Times New Roman"/>
        <family val="1"/>
        <charset val="204"/>
      </rPr>
      <t>Обеспечение деятельности (оказание услуг) муниципальных учреждений</t>
    </r>
  </si>
  <si>
    <r>
      <t xml:space="preserve">Основное мероприятие "Общепрограммные расходы"                                                </t>
    </r>
    <r>
      <rPr>
        <sz val="11"/>
        <color indexed="8"/>
        <rFont val="Times New Roman"/>
        <family val="1"/>
        <charset val="204"/>
      </rPr>
      <t>Выполнение других обязательств муниципального образования Чувашской Республики</t>
    </r>
  </si>
  <si>
    <r>
      <t xml:space="preserve">Основное мероприятие "Общепрограммные расходы"                                           </t>
    </r>
    <r>
      <rPr>
        <sz val="11"/>
        <color indexed="8"/>
        <rFont val="Times New Roman"/>
        <family val="1"/>
        <charset val="204"/>
      </rPr>
      <t>Членские взносы в Совет муниципальных образований</t>
    </r>
  </si>
  <si>
    <r>
      <t xml:space="preserve">Основное мероприятие "Общепрограммные расходы"                                                </t>
    </r>
    <r>
      <rPr>
        <sz val="11"/>
        <color indexed="8"/>
        <rFont val="Times New Roman"/>
        <family val="1"/>
        <charset val="204"/>
      </rPr>
      <t>Организация и проведение выборов в законодательные (представительные) органы муниципального образования</t>
    </r>
  </si>
  <si>
    <r>
      <t xml:space="preserve">Основное мероприятие "Общепрограммные расходы"                                            </t>
    </r>
    <r>
      <rPr>
        <sz val="11"/>
        <color indexed="8"/>
        <rFont val="Times New Roman"/>
        <family val="1"/>
        <charset val="204"/>
      </rPr>
      <t>Прочие выплаты по обязательствам муниципального образования Чувашской Республики</t>
    </r>
  </si>
  <si>
    <r>
      <t xml:space="preserve">Основное мероприятие "Обеспечение граждан доступным жильем"                </t>
    </r>
    <r>
      <rPr>
        <sz val="11"/>
        <color indexed="8"/>
        <rFont val="Times New Roman"/>
        <family val="1"/>
        <charset val="204"/>
      </rPr>
      <t xml:space="preserve">Осуществление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граждан, проживающих в сельской местности, нуждающихся в жилых помещениях и имеющих право на государственную поддержку в форме социальных выплат на строительство (приобретение) жилых помещений в сельской местности в рамках устойчивого развития сельских территорий       </t>
    </r>
  </si>
  <si>
    <r>
      <t xml:space="preserve">Основное мероприятие "Обеспечение граждан доступным жильем" </t>
    </r>
    <r>
      <rPr>
        <sz val="11"/>
        <color indexed="8"/>
        <rFont val="Times New Roman"/>
        <family val="1"/>
        <charset val="204"/>
      </rPr>
      <t xml:space="preserve">        Предоставление социальных выплат молодым семьям на строительство (приобретение) жилья в рамках реализации мероприятий по обеспечению жильем молодых семей</t>
    </r>
  </si>
  <si>
    <r>
      <t xml:space="preserve"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  </r>
  </si>
  <si>
    <r>
      <t xml:space="preserve">Основное мероприятие "Дальнейшее развитие многоуровневой системы профилактики правонарушений"                                                               </t>
    </r>
    <r>
      <rPr>
        <sz val="11"/>
        <color indexed="8"/>
        <rFont val="Times New Roman"/>
        <family val="1"/>
        <charset val="204"/>
      </rPr>
      <t>Материальное стимулирование деятельности народных дружинников</t>
    </r>
  </si>
  <si>
    <r>
      <t xml:space="preserve">Основное мероприятие "Дальнейшее развитие многоуровневой системы профилактики правонарушений"                                                                   </t>
    </r>
    <r>
      <rPr>
        <sz val="11"/>
        <color indexed="8"/>
        <rFont val="Times New Roman"/>
        <family val="1"/>
        <charset val="204"/>
      </rPr>
      <t>Материально-техническое обеспечение деятельности народных дружинников</t>
    </r>
  </si>
  <si>
    <r>
      <t xml:space="preserve"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                    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>Реализация мероприятий, направленных на предупреждение рецидивной преступности, ресоциализацию и адаптацию лиц, освободившихся из мест лишения свободы</t>
    </r>
  </si>
  <si>
    <r>
      <t xml:space="preserve">Основное мероприятие "Информационно-методическое обеспечение профилактики правонарушений и повышение уровня правовой культуры населения"     </t>
    </r>
    <r>
      <rPr>
        <sz val="11"/>
        <color indexed="8"/>
        <rFont val="Times New Roman"/>
        <family val="1"/>
        <charset val="204"/>
      </rPr>
      <t>Обеспечение создания и размещения в средствах массовой информации информационных материалов, направленных на предупреждение отдельных видов преступлений, социальной рекламы</t>
    </r>
  </si>
  <si>
    <r>
      <t xml:space="preserve"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    </t>
    </r>
    <r>
      <rPr>
        <sz val="11"/>
        <color indexed="8"/>
        <rFont val="Times New Roman"/>
        <family val="1"/>
        <charset val="204"/>
      </rPr>
      <t>Мероприятия, направленные на снижение количества преступлений, совершаемых несовершеннолетними гражданами</t>
    </r>
  </si>
  <si>
    <r>
      <t xml:space="preserve"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    </t>
    </r>
    <r>
      <rPr>
        <sz val="11"/>
        <color indexed="8"/>
        <rFont val="Times New Roman"/>
        <family val="1"/>
        <charset val="204"/>
      </rPr>
      <t>Создание комиссий по делам несовершеннолетних и защите их прав и организация деятельности таких комиссий</t>
    </r>
  </si>
  <si>
    <r>
      <t xml:space="preserve">Основное мероприятие "Общепрограммные расходы"                                       </t>
    </r>
    <r>
      <rPr>
        <sz val="11"/>
        <color indexed="8"/>
        <rFont val="Times New Roman"/>
        <family val="1"/>
        <charset val="204"/>
      </rPr>
      <t>Обеспечение деятельности административных комиссий для рассмотрения дел об административных правонарушениях</t>
    </r>
  </si>
  <si>
    <r>
      <t xml:space="preserve">Основное мероприятие "Создание условий для максимального вовлечения в хозяйственный оборот муниципального имущества, в том числе земельных участков"                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>Проведение комплексных кадастровых работ на территории Чувашской Республики</t>
    </r>
  </si>
  <si>
    <r>
      <t xml:space="preserve">Основное мероприятие "Создание условий для максимального вовлечения в хозяйственный оборот муниципального имущества, в том числе земельных участков"             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>Формирование земельных участков, предназначенных для предоставления многодетным семьям в собственность бесплатно</t>
    </r>
  </si>
  <si>
    <r>
      <t xml:space="preserve">Реализация мероприятий регионального проекта "Формирование комфортной городской среды"                        </t>
    </r>
    <r>
      <rPr>
        <sz val="11"/>
        <color indexed="8"/>
        <rFont val="Times New Roman"/>
        <family val="1"/>
        <charset val="204"/>
      </rPr>
  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  </r>
  </si>
  <si>
    <r>
      <t xml:space="preserve">Реализация мероприятий регионального проекта "Формирование комфортной городской среды"         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>Реализация программ формирования современной городской среды</t>
    </r>
  </si>
  <si>
    <r>
      <t xml:space="preserve">Основное мероприятие "Реализация законодательства в области предоставления мер социальной поддержки отдельным категориям граждан"                                    </t>
    </r>
    <r>
      <rPr>
        <sz val="11"/>
        <color indexed="8"/>
        <rFont val="Times New Roman"/>
        <family val="1"/>
        <charset val="204"/>
      </rPr>
      <t xml:space="preserve">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территор"     </t>
    </r>
  </si>
  <si>
    <r>
      <t xml:space="preserve">Основное мероприятие "Реализация законодательства в области предоставления мер социальной поддержки отдельным категориям граждан"                                      </t>
    </r>
    <r>
      <rPr>
        <sz val="11"/>
        <color indexed="8"/>
        <rFont val="Times New Roman"/>
        <family val="1"/>
        <charset val="204"/>
      </rPr>
      <t>Оказание материальной помощи отдельным категориям граждан</t>
    </r>
  </si>
  <si>
    <r>
      <t xml:space="preserve">Основное мероприятие "Реализация законодательства в области предоставления мер социальной поддержки отдельным категориям граждан"                                       </t>
    </r>
    <r>
      <rPr>
        <sz val="11"/>
        <color indexed="8"/>
        <rFont val="Times New Roman"/>
        <family val="1"/>
        <charset val="204"/>
      </rPr>
      <t>Выплаты пенсии за выслугу лет муниципальным служащим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</si>
  <si>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"Развитие муниципальных учреждений культуры" </t>
    </r>
    <r>
      <rPr>
        <sz val="11"/>
        <color indexed="8"/>
        <rFont val="Times New Roman"/>
        <family val="1"/>
        <charset val="204"/>
      </rPr>
      <t>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мерах по реализ</t>
    </r>
  </si>
  <si>
    <r>
      <rPr>
        <b/>
        <sz val="11"/>
        <color indexed="8"/>
        <rFont val="Times New Roman"/>
        <family val="1"/>
        <charset val="204"/>
      </rPr>
      <t>Региональный проект "Культурная среда"</t>
    </r>
    <r>
      <rPr>
        <sz val="11"/>
        <color indexed="8"/>
        <rFont val="Times New Roman"/>
        <family val="1"/>
        <charset val="204"/>
      </rPr>
      <t xml:space="preserve">   Создание модельных муниципальных библиотек</t>
    </r>
  </si>
  <si>
    <r>
      <t xml:space="preserve">Основное мероприятие "Общепрограммные расходы"                                      </t>
    </r>
    <r>
      <rPr>
        <sz val="11"/>
        <color indexed="8"/>
        <rFont val="Times New Roman"/>
        <family val="1"/>
        <charset val="204"/>
      </rPr>
      <t>Обеспечение функций муниципальных органов</t>
    </r>
  </si>
  <si>
    <r>
      <rPr>
        <b/>
        <sz val="11"/>
        <color indexed="8"/>
        <rFont val="Times New Roman"/>
        <family val="1"/>
        <charset val="204"/>
      </rPr>
      <t>Основное мероприятие "Модернизация и развитие инфраструктуры муниципальных учреждений культуры клубного типа"</t>
    </r>
    <r>
      <rPr>
        <sz val="11"/>
        <color indexed="8"/>
        <rFont val="Times New Roman"/>
        <family val="1"/>
        <charset val="204"/>
      </rPr>
      <t xml:space="preserve">                                  Капитальный ремонт муниципальных учреждений культуры клубного типа</t>
    </r>
  </si>
  <si>
    <r>
      <t xml:space="preserve">974.0702.       Ц760250500                 </t>
    </r>
    <r>
      <rPr>
        <sz val="12"/>
        <color rgb="FFFF0000"/>
        <rFont val="Times New Roman"/>
        <family val="1"/>
        <charset val="204"/>
      </rPr>
      <t>24-50500-00000-00000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</si>
  <si>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"Развитие физической культуры и допризывной подготовки молодежи"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  </r>
  </si>
  <si>
    <t>932.0605.   Ч330174180         R376</t>
  </si>
  <si>
    <t>Основное мероприятие "Нормативно-правовое, методическое и информационно-аналитическое обеспечение деятельности в сфере сохранения и восстановления биологического разнообразия"   Реализация мероприятий по обеспечению контейнерами и бункерами для твердых коммунальных отходов (за счет местного бюджета)</t>
  </si>
  <si>
    <t>А13</t>
  </si>
  <si>
    <r>
      <t xml:space="preserve">932.0502.  A130326930   </t>
    </r>
    <r>
      <rPr>
        <sz val="12"/>
        <color rgb="FFFF0000"/>
        <rFont val="Times New Roman"/>
        <family val="1"/>
        <charset val="204"/>
      </rPr>
      <t xml:space="preserve">R24-351F  </t>
    </r>
  </si>
  <si>
    <r>
      <rPr>
        <b/>
        <sz val="11"/>
        <color indexed="8"/>
        <rFont val="Times New Roman"/>
        <family val="1"/>
        <charset val="204"/>
      </rPr>
      <t>Основное мероприятие "Водоотведение и очистка бытовых сточных вод"</t>
    </r>
    <r>
      <rPr>
        <sz val="11"/>
        <color indexed="8"/>
        <rFont val="Times New Roman"/>
        <family val="1"/>
        <charset val="204"/>
      </rPr>
      <t>,   Приобретение химических реагентов для нужд муниципального унитарного предприятия "Водоканал" города Алатыря Чувашской Республики в целях очистки питьевой воды</t>
    </r>
  </si>
  <si>
    <t>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 муниципальной программы "Модернизация и развитие сферы жилищно-коммунального хозяйства"</t>
  </si>
  <si>
    <t>по состоянию на 01.01.2025 года</t>
  </si>
  <si>
    <r>
      <t xml:space="preserve">903.0502.  А110120090 </t>
    </r>
    <r>
      <rPr>
        <sz val="12"/>
        <color rgb="FFFF0000"/>
        <rFont val="Times New Roman"/>
        <family val="1"/>
        <charset val="204"/>
      </rPr>
      <t xml:space="preserve">  </t>
    </r>
  </si>
  <si>
    <t xml:space="preserve">903.0502.  А110127660  </t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</si>
  <si>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"Обеспечение качества жилищно-коммунальных услуг"    </t>
    </r>
    <r>
      <rPr>
        <sz val="11"/>
        <color indexed="8"/>
        <rFont val="Times New Roman"/>
        <family val="1"/>
        <charset val="204"/>
      </rPr>
      <t>Погашение просроченной задолженности за потребленную электроэнергию</t>
    </r>
  </si>
  <si>
    <t>974.0104.  A330171980</t>
  </si>
  <si>
    <r>
      <rPr>
        <b/>
        <sz val="11"/>
        <color indexed="8"/>
        <rFont val="Times New Roman"/>
        <family val="1"/>
        <charset val="204"/>
      </rPr>
  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Мероприятия по созданию комиссий по делам несовершеннолетних и защите их прав и организации деятельности таких комиссий</t>
    </r>
  </si>
  <si>
    <t>903.0104.   Ц7Э0171990</t>
  </si>
  <si>
    <r>
      <t xml:space="preserve">Основное мероприятие "Общепрограммные расходы"             </t>
    </r>
    <r>
      <rPr>
        <sz val="11"/>
        <color indexed="8"/>
        <rFont val="Times New Roman"/>
        <family val="1"/>
        <charset val="204"/>
      </rPr>
      <t>Мероприятия по организации и осуществлению деятельности по опеке и попечительствуМероприятия по организации и осуществлению деятельности по опеке и попечительству</t>
    </r>
  </si>
  <si>
    <t>Ц78</t>
  </si>
  <si>
    <t>974.0709.   Ц780476830</t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</si>
  <si>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"Ежемесячная выплата стипендии главы администрации города Чебоксары студентам, обучающимся по целевому набору по очной форме обучения" муниципальной программы города Чебоксары "Развитие образования"                </t>
    </r>
    <r>
      <rPr>
        <sz val="11"/>
        <color indexed="8"/>
        <rFont val="Times New Roman"/>
        <family val="1"/>
        <charset val="204"/>
      </rPr>
      <t>Выплата ежемесячной стипендии гражданам, обучающимся по договорам о целевом обучении по очной, очно-заочной форме обучения по педагогическому направлению в образовательных учреждениях среднего профессионального и высшего образования</t>
    </r>
  </si>
  <si>
    <t>Подпрограмма "Обеспечение кадрами муниципальных образовательных организаций города Чебоксары"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</si>
</sst>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\ ##0.00"/>
  </numFmts>
  <fonts count="31" x14ac:knownFonts="1">
    <font>
      <sz val="10"/>
      <name val="Arial"/>
    </font>
    <font>
      <sz val="1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Arial Cyr"/>
      <family val="2"/>
    </font>
    <font>
      <sz val="10"/>
      <color indexed="8"/>
      <name val="Arial Cyr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Arial Cyr"/>
    </font>
    <font>
      <b/>
      <sz val="10"/>
      <color indexed="8"/>
      <name val="Arial CYR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0"/>
      <color rgb="FF000000"/>
      <name val="Arial Cyr"/>
    </font>
    <font>
      <sz val="12"/>
      <color rgb="FFFF000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theme="1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9" fontId="10" fillId="0" borderId="1">
      <alignment horizontal="center" vertical="top" shrinkToFit="1"/>
    </xf>
    <xf numFmtId="49" fontId="4" fillId="0" borderId="1">
      <alignment horizontal="center" vertical="top" shrinkToFit="1"/>
    </xf>
    <xf numFmtId="0" fontId="3" fillId="0" borderId="1">
      <alignment vertical="top" wrapText="1"/>
    </xf>
    <xf numFmtId="4" fontId="3" fillId="2" borderId="1">
      <alignment horizontal="right" vertical="top" shrinkToFit="1"/>
    </xf>
    <xf numFmtId="4" fontId="3" fillId="2" borderId="1">
      <alignment horizontal="right" vertical="top" shrinkToFit="1"/>
    </xf>
    <xf numFmtId="4" fontId="26" fillId="7" borderId="13">
      <alignment horizontal="right" vertical="top" shrinkToFit="1"/>
    </xf>
    <xf numFmtId="0" fontId="11" fillId="0" borderId="1">
      <alignment vertical="top" wrapText="1"/>
    </xf>
    <xf numFmtId="4" fontId="11" fillId="2" borderId="1">
      <alignment horizontal="right" vertical="top" shrinkToFit="1"/>
    </xf>
    <xf numFmtId="0" fontId="1" fillId="3" borderId="0"/>
    <xf numFmtId="0" fontId="30" fillId="0" borderId="0"/>
  </cellStyleXfs>
  <cellXfs count="137">
    <xf numFmtId="0" fontId="0" fillId="0" borderId="0" xfId="0"/>
    <xf numFmtId="0" fontId="6" fillId="0" borderId="0" xfId="0" applyFont="1"/>
    <xf numFmtId="0" fontId="5" fillId="0" borderId="0" xfId="0" applyFont="1"/>
    <xf numFmtId="0" fontId="7" fillId="0" borderId="0" xfId="0" applyFont="1" applyFill="1"/>
    <xf numFmtId="49" fontId="6" fillId="0" borderId="0" xfId="0" applyNumberFormat="1" applyFont="1" applyFill="1"/>
    <xf numFmtId="49" fontId="6" fillId="0" borderId="0" xfId="0" applyNumberFormat="1" applyFont="1"/>
    <xf numFmtId="49" fontId="7" fillId="0" borderId="0" xfId="0" applyNumberFormat="1" applyFont="1" applyFill="1"/>
    <xf numFmtId="49" fontId="7" fillId="0" borderId="0" xfId="0" applyNumberFormat="1" applyFont="1"/>
    <xf numFmtId="0" fontId="7" fillId="0" borderId="0" xfId="0" applyFont="1"/>
    <xf numFmtId="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4" fontId="5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/>
    <xf numFmtId="0" fontId="5" fillId="0" borderId="0" xfId="0" applyFont="1" applyFill="1"/>
    <xf numFmtId="49" fontId="5" fillId="0" borderId="0" xfId="0" applyNumberFormat="1" applyFont="1" applyFill="1"/>
    <xf numFmtId="0" fontId="9" fillId="0" borderId="0" xfId="0" applyFont="1"/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2" fontId="18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vertical="center" wrapText="1"/>
    </xf>
    <xf numFmtId="4" fontId="19" fillId="8" borderId="2" xfId="0" applyNumberFormat="1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4" fillId="8" borderId="2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vertical="center" wrapText="1"/>
    </xf>
    <xf numFmtId="0" fontId="19" fillId="10" borderId="2" xfId="0" applyFont="1" applyFill="1" applyBorder="1" applyAlignment="1">
      <alignment horizontal="center" vertical="center" wrapText="1"/>
    </xf>
    <xf numFmtId="4" fontId="19" fillId="10" borderId="2" xfId="0" applyNumberFormat="1" applyFont="1" applyFill="1" applyBorder="1" applyAlignment="1">
      <alignment horizontal="center" vertical="center" shrinkToFit="1"/>
    </xf>
    <xf numFmtId="4" fontId="20" fillId="10" borderId="2" xfId="0" applyNumberFormat="1" applyFont="1" applyFill="1" applyBorder="1" applyAlignment="1">
      <alignment horizontal="center" vertical="center"/>
    </xf>
    <xf numFmtId="2" fontId="18" fillId="11" borderId="2" xfId="0" applyNumberFormat="1" applyFont="1" applyFill="1" applyBorder="1" applyAlignment="1">
      <alignment horizontal="center" vertical="center" wrapText="1"/>
    </xf>
    <xf numFmtId="4" fontId="18" fillId="11" borderId="2" xfId="0" applyNumberFormat="1" applyFont="1" applyFill="1" applyBorder="1" applyAlignment="1">
      <alignment horizontal="center" vertical="center"/>
    </xf>
    <xf numFmtId="0" fontId="21" fillId="11" borderId="2" xfId="0" applyFont="1" applyFill="1" applyBorder="1" applyAlignment="1">
      <alignment horizontal="center" vertical="center"/>
    </xf>
    <xf numFmtId="4" fontId="19" fillId="10" borderId="2" xfId="9" applyNumberFormat="1" applyFont="1" applyFill="1" applyBorder="1" applyAlignment="1">
      <alignment horizontal="center" vertical="center" shrinkToFit="1"/>
    </xf>
    <xf numFmtId="4" fontId="20" fillId="10" borderId="2" xfId="0" applyNumberFormat="1" applyFont="1" applyFill="1" applyBorder="1" applyAlignment="1">
      <alignment horizontal="center" vertical="center" wrapText="1"/>
    </xf>
    <xf numFmtId="4" fontId="18" fillId="11" borderId="2" xfId="0" applyNumberFormat="1" applyFont="1" applyFill="1" applyBorder="1" applyAlignment="1">
      <alignment horizontal="center" vertical="center" wrapText="1"/>
    </xf>
    <xf numFmtId="4" fontId="18" fillId="11" borderId="2" xfId="0" applyNumberFormat="1" applyFont="1" applyFill="1" applyBorder="1" applyAlignment="1">
      <alignment horizontal="center" vertical="center" shrinkToFit="1"/>
    </xf>
    <xf numFmtId="4" fontId="6" fillId="0" borderId="0" xfId="0" applyNumberFormat="1" applyFont="1" applyFill="1" applyBorder="1"/>
    <xf numFmtId="0" fontId="12" fillId="8" borderId="2" xfId="0" applyFont="1" applyFill="1" applyBorder="1" applyAlignment="1">
      <alignment horizontal="center" vertical="center"/>
    </xf>
    <xf numFmtId="2" fontId="12" fillId="8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left" vertical="center" wrapText="1"/>
    </xf>
    <xf numFmtId="2" fontId="17" fillId="13" borderId="2" xfId="0" applyNumberFormat="1" applyFont="1" applyFill="1" applyBorder="1" applyAlignment="1">
      <alignment horizontal="center" vertical="center" wrapText="1"/>
    </xf>
    <xf numFmtId="4" fontId="17" fillId="8" borderId="2" xfId="0" applyNumberFormat="1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left" vertical="center" wrapText="1"/>
    </xf>
    <xf numFmtId="0" fontId="16" fillId="10" borderId="2" xfId="0" applyFont="1" applyFill="1" applyBorder="1" applyAlignment="1">
      <alignment horizontal="left" vertical="center" wrapText="1"/>
    </xf>
    <xf numFmtId="4" fontId="20" fillId="10" borderId="2" xfId="0" applyNumberFormat="1" applyFont="1" applyFill="1" applyBorder="1" applyAlignment="1">
      <alignment horizontal="center" vertical="center" shrinkToFit="1"/>
    </xf>
    <xf numFmtId="4" fontId="18" fillId="10" borderId="2" xfId="0" applyNumberFormat="1" applyFont="1" applyFill="1" applyBorder="1" applyAlignment="1">
      <alignment horizontal="center" vertical="center"/>
    </xf>
    <xf numFmtId="4" fontId="17" fillId="8" borderId="2" xfId="0" applyNumberFormat="1" applyFont="1" applyFill="1" applyBorder="1" applyAlignment="1">
      <alignment horizontal="center" vertical="center"/>
    </xf>
    <xf numFmtId="4" fontId="19" fillId="10" borderId="2" xfId="5" applyNumberFormat="1" applyFont="1" applyFill="1" applyBorder="1" applyAlignment="1" applyProtection="1">
      <alignment horizontal="center" vertical="center" shrinkToFit="1"/>
    </xf>
    <xf numFmtId="4" fontId="21" fillId="10" borderId="2" xfId="0" applyNumberFormat="1" applyFont="1" applyFill="1" applyBorder="1" applyAlignment="1">
      <alignment horizontal="center" vertical="center" shrinkToFit="1"/>
    </xf>
    <xf numFmtId="4" fontId="18" fillId="11" borderId="2" xfId="5" applyNumberFormat="1" applyFont="1" applyFill="1" applyBorder="1" applyAlignment="1" applyProtection="1">
      <alignment horizontal="center" vertical="center" shrinkToFit="1"/>
    </xf>
    <xf numFmtId="0" fontId="14" fillId="0" borderId="2" xfId="0" applyFont="1" applyFill="1" applyBorder="1" applyAlignment="1">
      <alignment vertical="center" wrapText="1"/>
    </xf>
    <xf numFmtId="4" fontId="22" fillId="8" borderId="2" xfId="0" applyNumberFormat="1" applyFont="1" applyFill="1" applyBorder="1" applyAlignment="1">
      <alignment horizontal="center" vertical="center" shrinkToFit="1"/>
    </xf>
    <xf numFmtId="4" fontId="21" fillId="11" borderId="2" xfId="0" applyNumberFormat="1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vertical="center" wrapText="1"/>
    </xf>
    <xf numFmtId="2" fontId="21" fillId="11" borderId="2" xfId="0" applyNumberFormat="1" applyFont="1" applyFill="1" applyBorder="1" applyAlignment="1">
      <alignment horizontal="center" vertical="center" wrapText="1" shrinkToFit="1"/>
    </xf>
    <xf numFmtId="2" fontId="17" fillId="8" borderId="2" xfId="0" applyNumberFormat="1" applyFont="1" applyFill="1" applyBorder="1" applyAlignment="1">
      <alignment horizontal="center" vertical="center" wrapText="1"/>
    </xf>
    <xf numFmtId="2" fontId="22" fillId="13" borderId="2" xfId="0" applyNumberFormat="1" applyFont="1" applyFill="1" applyBorder="1" applyAlignment="1">
      <alignment horizontal="center" vertical="center" wrapText="1" shrinkToFit="1"/>
    </xf>
    <xf numFmtId="0" fontId="16" fillId="10" borderId="2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left" vertical="center" wrapText="1"/>
    </xf>
    <xf numFmtId="0" fontId="15" fillId="14" borderId="2" xfId="0" applyFont="1" applyFill="1" applyBorder="1" applyAlignment="1">
      <alignment vertical="center" wrapText="1"/>
    </xf>
    <xf numFmtId="0" fontId="15" fillId="11" borderId="2" xfId="0" applyFont="1" applyFill="1" applyBorder="1" applyAlignment="1">
      <alignment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 shrinkToFit="1"/>
    </xf>
    <xf numFmtId="0" fontId="8" fillId="10" borderId="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164" fontId="20" fillId="0" borderId="2" xfId="0" applyNumberFormat="1" applyFont="1" applyFill="1" applyBorder="1" applyAlignment="1">
      <alignment horizontal="center" vertical="center" wrapText="1"/>
    </xf>
    <xf numFmtId="4" fontId="20" fillId="10" borderId="2" xfId="9" applyNumberFormat="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Fill="1" applyBorder="1" applyAlignment="1">
      <alignment horizontal="center" vertical="center" shrinkToFit="1"/>
    </xf>
    <xf numFmtId="4" fontId="20" fillId="0" borderId="2" xfId="0" applyNumberFormat="1" applyFont="1" applyFill="1" applyBorder="1" applyAlignment="1">
      <alignment horizontal="center" vertical="center" wrapText="1"/>
    </xf>
    <xf numFmtId="4" fontId="19" fillId="0" borderId="2" xfId="4" applyNumberFormat="1" applyFont="1" applyFill="1" applyBorder="1" applyAlignment="1" applyProtection="1">
      <alignment horizontal="center" vertical="center" shrinkToFit="1"/>
      <protection locked="0"/>
    </xf>
    <xf numFmtId="4" fontId="20" fillId="0" borderId="2" xfId="5" applyNumberFormat="1" applyFont="1" applyFill="1" applyBorder="1" applyAlignment="1" applyProtection="1">
      <alignment horizontal="center" vertical="center" shrinkToFit="1"/>
    </xf>
    <xf numFmtId="4" fontId="19" fillId="0" borderId="2" xfId="5" applyNumberFormat="1" applyFont="1" applyFill="1" applyBorder="1" applyAlignment="1" applyProtection="1">
      <alignment horizontal="center" vertical="center" shrinkToFit="1"/>
    </xf>
    <xf numFmtId="4" fontId="19" fillId="0" borderId="2" xfId="8" applyFont="1" applyFill="1" applyBorder="1" applyAlignment="1" applyProtection="1">
      <alignment horizontal="center" vertical="center" shrinkToFit="1"/>
    </xf>
    <xf numFmtId="1" fontId="17" fillId="0" borderId="12" xfId="0" applyNumberFormat="1" applyFont="1" applyBorder="1" applyAlignment="1">
      <alignment horizontal="center" vertical="center"/>
    </xf>
    <xf numFmtId="1" fontId="17" fillId="12" borderId="12" xfId="0" applyNumberFormat="1" applyFont="1" applyFill="1" applyBorder="1" applyAlignment="1">
      <alignment horizontal="center" vertical="center"/>
    </xf>
    <xf numFmtId="1" fontId="18" fillId="5" borderId="6" xfId="0" applyNumberFormat="1" applyFont="1" applyFill="1" applyBorder="1" applyAlignment="1">
      <alignment horizontal="center" vertical="center"/>
    </xf>
    <xf numFmtId="1" fontId="18" fillId="5" borderId="3" xfId="0" applyNumberFormat="1" applyFont="1" applyFill="1" applyBorder="1" applyAlignment="1">
      <alignment horizontal="center" vertical="center"/>
    </xf>
    <xf numFmtId="1" fontId="18" fillId="6" borderId="3" xfId="0" applyNumberFormat="1" applyFont="1" applyFill="1" applyBorder="1" applyAlignment="1">
      <alignment horizontal="center" vertical="center"/>
    </xf>
    <xf numFmtId="1" fontId="17" fillId="4" borderId="12" xfId="0" applyNumberFormat="1" applyFont="1" applyFill="1" applyBorder="1" applyAlignment="1">
      <alignment horizontal="center" vertical="center"/>
    </xf>
    <xf numFmtId="1" fontId="17" fillId="0" borderId="14" xfId="0" applyNumberFormat="1" applyFont="1" applyBorder="1" applyAlignment="1">
      <alignment horizontal="center" vertical="center"/>
    </xf>
    <xf numFmtId="1" fontId="18" fillId="5" borderId="9" xfId="0" applyNumberFormat="1" applyFont="1" applyFill="1" applyBorder="1" applyAlignment="1">
      <alignment horizontal="center" vertical="center"/>
    </xf>
    <xf numFmtId="1" fontId="17" fillId="0" borderId="15" xfId="0" applyNumberFormat="1" applyFont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/>
    </xf>
    <xf numFmtId="1" fontId="18" fillId="5" borderId="16" xfId="0" applyNumberFormat="1" applyFont="1" applyFill="1" applyBorder="1" applyAlignment="1">
      <alignment horizontal="center" vertical="center"/>
    </xf>
    <xf numFmtId="1" fontId="18" fillId="5" borderId="14" xfId="0" applyNumberFormat="1" applyFont="1" applyFill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1" fontId="17" fillId="0" borderId="10" xfId="0" applyNumberFormat="1" applyFont="1" applyBorder="1" applyAlignment="1">
      <alignment horizontal="center" vertical="center"/>
    </xf>
    <xf numFmtId="1" fontId="18" fillId="5" borderId="11" xfId="0" applyNumberFormat="1" applyFont="1" applyFill="1" applyBorder="1" applyAlignment="1">
      <alignment horizontal="center" vertical="center"/>
    </xf>
    <xf numFmtId="1" fontId="17" fillId="0" borderId="11" xfId="0" applyNumberFormat="1" applyFont="1" applyBorder="1" applyAlignment="1">
      <alignment horizontal="center" vertical="center"/>
    </xf>
    <xf numFmtId="1" fontId="17" fillId="4" borderId="11" xfId="0" applyNumberFormat="1" applyFont="1" applyFill="1" applyBorder="1" applyAlignment="1">
      <alignment horizontal="center" vertical="center"/>
    </xf>
    <xf numFmtId="1" fontId="18" fillId="5" borderId="5" xfId="0" applyNumberFormat="1" applyFont="1" applyFill="1" applyBorder="1" applyAlignment="1">
      <alignment horizontal="center" vertical="center"/>
    </xf>
    <xf numFmtId="1" fontId="20" fillId="0" borderId="16" xfId="0" applyNumberFormat="1" applyFont="1" applyBorder="1" applyAlignment="1">
      <alignment horizontal="center" vertical="center"/>
    </xf>
    <xf numFmtId="1" fontId="18" fillId="6" borderId="14" xfId="0" applyNumberFormat="1" applyFont="1" applyFill="1" applyBorder="1" applyAlignment="1">
      <alignment horizontal="center" vertical="center"/>
    </xf>
    <xf numFmtId="1" fontId="18" fillId="0" borderId="14" xfId="0" applyNumberFormat="1" applyFont="1" applyBorder="1" applyAlignment="1">
      <alignment horizontal="center" vertical="center"/>
    </xf>
    <xf numFmtId="1" fontId="17" fillId="0" borderId="8" xfId="0" applyNumberFormat="1" applyFont="1" applyBorder="1" applyAlignment="1">
      <alignment horizontal="center" vertical="center"/>
    </xf>
    <xf numFmtId="1" fontId="17" fillId="0" borderId="17" xfId="0" applyNumberFormat="1" applyFont="1" applyBorder="1" applyAlignment="1">
      <alignment horizontal="center" vertical="center"/>
    </xf>
    <xf numFmtId="1" fontId="17" fillId="4" borderId="15" xfId="0" applyNumberFormat="1" applyFont="1" applyFill="1" applyBorder="1" applyAlignment="1">
      <alignment horizontal="center" vertical="center"/>
    </xf>
    <xf numFmtId="1" fontId="28" fillId="0" borderId="4" xfId="0" applyNumberFormat="1" applyFont="1" applyBorder="1" applyAlignment="1">
      <alignment horizontal="center" vertical="center"/>
    </xf>
    <xf numFmtId="1" fontId="18" fillId="5" borderId="15" xfId="0" applyNumberFormat="1" applyFont="1" applyFill="1" applyBorder="1" applyAlignment="1">
      <alignment horizontal="center" vertical="center"/>
    </xf>
    <xf numFmtId="1" fontId="18" fillId="6" borderId="16" xfId="0" applyNumberFormat="1" applyFont="1" applyFill="1" applyBorder="1" applyAlignment="1">
      <alignment horizontal="center" vertical="center"/>
    </xf>
    <xf numFmtId="1" fontId="18" fillId="5" borderId="7" xfId="0" applyNumberFormat="1" applyFont="1" applyFill="1" applyBorder="1" applyAlignment="1">
      <alignment horizontal="center" vertical="center"/>
    </xf>
    <xf numFmtId="1" fontId="18" fillId="6" borderId="4" xfId="0" applyNumberFormat="1" applyFont="1" applyFill="1" applyBorder="1" applyAlignment="1">
      <alignment horizontal="center" vertical="center"/>
    </xf>
    <xf numFmtId="1" fontId="17" fillId="4" borderId="9" xfId="0" applyNumberFormat="1" applyFont="1" applyFill="1" applyBorder="1" applyAlignment="1">
      <alignment horizontal="center" vertical="center"/>
    </xf>
    <xf numFmtId="1" fontId="18" fillId="6" borderId="9" xfId="0" applyNumberFormat="1" applyFont="1" applyFill="1" applyBorder="1" applyAlignment="1">
      <alignment horizontal="center" vertical="center"/>
    </xf>
    <xf numFmtId="1" fontId="17" fillId="6" borderId="9" xfId="0" applyNumberFormat="1" applyFont="1" applyFill="1" applyBorder="1" applyAlignment="1">
      <alignment horizontal="center" vertical="center"/>
    </xf>
    <xf numFmtId="1" fontId="17" fillId="0" borderId="0" xfId="0" applyNumberFormat="1" applyFont="1" applyBorder="1" applyAlignment="1">
      <alignment horizontal="center" vertical="center"/>
    </xf>
    <xf numFmtId="1" fontId="17" fillId="6" borderId="4" xfId="0" applyNumberFormat="1" applyFont="1" applyFill="1" applyBorder="1" applyAlignment="1">
      <alignment horizontal="center" vertical="center"/>
    </xf>
    <xf numFmtId="1" fontId="17" fillId="6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4" fontId="20" fillId="8" borderId="2" xfId="0" applyNumberFormat="1" applyFont="1" applyFill="1" applyBorder="1" applyAlignment="1">
      <alignment horizontal="center" vertical="center"/>
    </xf>
    <xf numFmtId="4" fontId="20" fillId="11" borderId="2" xfId="0" applyNumberFormat="1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23" fillId="8" borderId="2" xfId="0" applyFont="1" applyFill="1" applyBorder="1" applyAlignment="1">
      <alignment horizontal="right" vertical="center" wrapText="1"/>
    </xf>
    <xf numFmtId="4" fontId="12" fillId="8" borderId="4" xfId="0" applyNumberFormat="1" applyFont="1" applyFill="1" applyBorder="1" applyAlignment="1">
      <alignment horizontal="center" vertical="center" wrapText="1"/>
    </xf>
    <xf numFmtId="4" fontId="12" fillId="8" borderId="5" xfId="0" applyNumberFormat="1" applyFont="1" applyFill="1" applyBorder="1" applyAlignment="1">
      <alignment horizontal="center" vertical="center" wrapText="1"/>
    </xf>
    <xf numFmtId="4" fontId="12" fillId="8" borderId="18" xfId="0" applyNumberFormat="1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12" fillId="8" borderId="2" xfId="0" applyFont="1" applyFill="1" applyBorder="1" applyAlignment="1">
      <alignment horizontal="center" vertical="center" wrapText="1"/>
    </xf>
    <xf numFmtId="4" fontId="12" fillId="8" borderId="2" xfId="0" applyNumberFormat="1" applyFont="1" applyFill="1" applyBorder="1" applyAlignment="1">
      <alignment horizontal="center" vertical="center"/>
    </xf>
  </cellXfs>
  <cellStyles count="11">
    <cellStyle name="xl27" xfId="1"/>
    <cellStyle name="xl31" xfId="2"/>
    <cellStyle name="xl34" xfId="3"/>
    <cellStyle name="xl35" xfId="4"/>
    <cellStyle name="xl36" xfId="5"/>
    <cellStyle name="xl41" xfId="6"/>
    <cellStyle name="xl60" xfId="7"/>
    <cellStyle name="xl63" xfId="8"/>
    <cellStyle name="Обычный" xfId="0" builtinId="0"/>
    <cellStyle name="Обычный 2" xfId="10"/>
    <cellStyle name="Обычный_Лист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198</xdr:row>
      <xdr:rowOff>0</xdr:rowOff>
    </xdr:from>
    <xdr:to>
      <xdr:col>1</xdr:col>
      <xdr:colOff>304800</xdr:colOff>
      <xdr:row>198</xdr:row>
      <xdr:rowOff>306304</xdr:rowOff>
    </xdr:to>
    <xdr:pic>
      <xdr:nvPicPr>
        <xdr:cNvPr id="1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893" y="125988536"/>
          <a:ext cx="304800" cy="30630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4"/>
  <sheetViews>
    <sheetView tabSelected="1" view="pageBreakPreview" zoomScale="80" zoomScaleSheetLayoutView="80" workbookViewId="0">
      <pane ySplit="4" topLeftCell="A190" activePane="bottomLeft" state="frozen"/>
      <selection pane="bottomLeft" activeCell="G8" sqref="G8:J9"/>
    </sheetView>
  </sheetViews>
  <sheetFormatPr defaultRowHeight="15.75" x14ac:dyDescent="0.2"/>
  <cols>
    <col min="1" max="1" width="8.28515625" style="124" customWidth="1"/>
    <col min="2" max="2" width="80.85546875" style="21" customWidth="1"/>
    <col min="3" max="3" width="16.42578125" style="19" customWidth="1"/>
    <col min="4" max="4" width="17" style="12" customWidth="1"/>
    <col min="5" max="5" width="14.85546875" style="12" hidden="1" customWidth="1"/>
    <col min="6" max="6" width="16" style="12" customWidth="1"/>
    <col min="7" max="7" width="17.28515625" style="12" customWidth="1"/>
    <col min="8" max="8" width="12.85546875" style="12" hidden="1" customWidth="1"/>
    <col min="9" max="9" width="16.140625" style="9" hidden="1" customWidth="1"/>
    <col min="10" max="10" width="19.140625" style="12" customWidth="1"/>
    <col min="11" max="11" width="17.42578125" style="9" customWidth="1"/>
    <col min="12" max="12" width="18" style="9" customWidth="1"/>
    <col min="13" max="13" width="18.42578125" style="1" customWidth="1"/>
    <col min="14" max="14" width="19.28515625" style="1" customWidth="1"/>
    <col min="15" max="16384" width="9.140625" style="1"/>
  </cols>
  <sheetData>
    <row r="1" spans="1:14" ht="20.100000000000001" customHeight="1" x14ac:dyDescent="0.3">
      <c r="A1" s="75"/>
      <c r="B1" s="133" t="s">
        <v>325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20.100000000000001" customHeight="1" x14ac:dyDescent="0.3">
      <c r="A2" s="75"/>
      <c r="B2" s="133" t="s">
        <v>438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6.5" thickBot="1" x14ac:dyDescent="0.25">
      <c r="A3" s="120"/>
    </row>
    <row r="4" spans="1:14" ht="39.950000000000003" customHeight="1" thickBot="1" x14ac:dyDescent="0.25">
      <c r="A4" s="87"/>
      <c r="B4" s="42" t="s">
        <v>48</v>
      </c>
      <c r="C4" s="43"/>
      <c r="D4" s="130" t="s">
        <v>58</v>
      </c>
      <c r="E4" s="131"/>
      <c r="F4" s="132"/>
      <c r="G4" s="130" t="s">
        <v>57</v>
      </c>
      <c r="H4" s="131"/>
      <c r="I4" s="131"/>
      <c r="J4" s="132"/>
      <c r="K4" s="136" t="s">
        <v>254</v>
      </c>
      <c r="L4" s="136"/>
      <c r="M4" s="135" t="s">
        <v>54</v>
      </c>
      <c r="N4" s="135"/>
    </row>
    <row r="5" spans="1:14" s="2" customFormat="1" ht="39.950000000000003" customHeight="1" thickBot="1" x14ac:dyDescent="0.25">
      <c r="A5" s="87"/>
      <c r="B5" s="44"/>
      <c r="C5" s="45" t="s">
        <v>56</v>
      </c>
      <c r="D5" s="46" t="s">
        <v>60</v>
      </c>
      <c r="E5" s="46" t="s">
        <v>49</v>
      </c>
      <c r="F5" s="46" t="s">
        <v>49</v>
      </c>
      <c r="G5" s="46" t="s">
        <v>60</v>
      </c>
      <c r="H5" s="46" t="s">
        <v>49</v>
      </c>
      <c r="I5" s="46" t="s">
        <v>49</v>
      </c>
      <c r="J5" s="46" t="s">
        <v>49</v>
      </c>
      <c r="K5" s="46" t="s">
        <v>60</v>
      </c>
      <c r="L5" s="46" t="s">
        <v>49</v>
      </c>
      <c r="M5" s="46" t="s">
        <v>60</v>
      </c>
      <c r="N5" s="47" t="s">
        <v>49</v>
      </c>
    </row>
    <row r="6" spans="1:14" s="15" customFormat="1" ht="39.950000000000003" customHeight="1" thickBot="1" x14ac:dyDescent="0.25">
      <c r="A6" s="88" t="s">
        <v>50</v>
      </c>
      <c r="B6" s="48" t="s">
        <v>67</v>
      </c>
      <c r="C6" s="49" t="s">
        <v>135</v>
      </c>
      <c r="D6" s="50">
        <f>D7+D15</f>
        <v>0</v>
      </c>
      <c r="E6" s="50">
        <f t="shared" ref="E6:L6" si="0">E7+E15</f>
        <v>0</v>
      </c>
      <c r="F6" s="50">
        <f t="shared" si="0"/>
        <v>0</v>
      </c>
      <c r="G6" s="50">
        <f t="shared" si="0"/>
        <v>89795203.659999996</v>
      </c>
      <c r="H6" s="50">
        <f t="shared" si="0"/>
        <v>84218703.659999996</v>
      </c>
      <c r="I6" s="50">
        <f t="shared" si="0"/>
        <v>84218703.659999996</v>
      </c>
      <c r="J6" s="50">
        <f t="shared" si="0"/>
        <v>88872818.25999999</v>
      </c>
      <c r="K6" s="50">
        <f t="shared" si="0"/>
        <v>35597592.640000001</v>
      </c>
      <c r="L6" s="50">
        <f t="shared" si="0"/>
        <v>28325461.609999999</v>
      </c>
      <c r="M6" s="50">
        <f>D6+G6+K6</f>
        <v>125392796.3</v>
      </c>
      <c r="N6" s="50">
        <f>F6+J6+L6</f>
        <v>117198279.86999999</v>
      </c>
    </row>
    <row r="7" spans="1:14" s="3" customFormat="1" ht="51.75" customHeight="1" x14ac:dyDescent="0.25">
      <c r="A7" s="89" t="s">
        <v>65</v>
      </c>
      <c r="B7" s="51" t="s">
        <v>129</v>
      </c>
      <c r="C7" s="34" t="s">
        <v>137</v>
      </c>
      <c r="D7" s="39">
        <f t="shared" ref="D7:L7" si="1">SUM(D8:D14)</f>
        <v>0</v>
      </c>
      <c r="E7" s="39">
        <f t="shared" si="1"/>
        <v>0</v>
      </c>
      <c r="F7" s="39">
        <f t="shared" si="1"/>
        <v>0</v>
      </c>
      <c r="G7" s="39">
        <f t="shared" si="1"/>
        <v>84219203.659999996</v>
      </c>
      <c r="H7" s="39">
        <f t="shared" si="1"/>
        <v>84218703.659999996</v>
      </c>
      <c r="I7" s="39">
        <f t="shared" si="1"/>
        <v>84218703.659999996</v>
      </c>
      <c r="J7" s="39">
        <f t="shared" si="1"/>
        <v>84218703.659999996</v>
      </c>
      <c r="K7" s="39">
        <f t="shared" si="1"/>
        <v>35597592.640000001</v>
      </c>
      <c r="L7" s="39">
        <f t="shared" si="1"/>
        <v>28325461.609999999</v>
      </c>
      <c r="M7" s="50">
        <f t="shared" ref="M7:M75" si="2">D7+G7+K7</f>
        <v>119816796.3</v>
      </c>
      <c r="N7" s="50">
        <f t="shared" ref="N7:N75" si="3">F7+J7+L7</f>
        <v>112544165.27</v>
      </c>
    </row>
    <row r="8" spans="1:14" s="3" customFormat="1" ht="49.5" customHeight="1" x14ac:dyDescent="0.25">
      <c r="A8" s="90"/>
      <c r="B8" s="52" t="s">
        <v>326</v>
      </c>
      <c r="C8" s="31" t="s">
        <v>439</v>
      </c>
      <c r="D8" s="38">
        <v>0</v>
      </c>
      <c r="E8" s="38"/>
      <c r="F8" s="38">
        <v>0</v>
      </c>
      <c r="G8" s="82">
        <v>38701947.890000001</v>
      </c>
      <c r="H8" s="82">
        <v>38701947.890000001</v>
      </c>
      <c r="I8" s="82">
        <v>38701947.890000001</v>
      </c>
      <c r="J8" s="82">
        <v>38701947.890000001</v>
      </c>
      <c r="K8" s="38">
        <v>0</v>
      </c>
      <c r="L8" s="38">
        <v>0</v>
      </c>
      <c r="M8" s="50">
        <f t="shared" si="2"/>
        <v>38701947.890000001</v>
      </c>
      <c r="N8" s="50">
        <f t="shared" si="3"/>
        <v>38701947.890000001</v>
      </c>
    </row>
    <row r="9" spans="1:14" s="3" customFormat="1" ht="49.5" customHeight="1" x14ac:dyDescent="0.25">
      <c r="A9" s="90"/>
      <c r="B9" s="52" t="s">
        <v>441</v>
      </c>
      <c r="C9" s="31" t="s">
        <v>440</v>
      </c>
      <c r="D9" s="38">
        <v>0</v>
      </c>
      <c r="E9" s="38"/>
      <c r="F9" s="38">
        <v>0</v>
      </c>
      <c r="G9" s="82">
        <v>45516755.770000003</v>
      </c>
      <c r="H9" s="82">
        <v>45516755.770000003</v>
      </c>
      <c r="I9" s="82">
        <v>45516755.770000003</v>
      </c>
      <c r="J9" s="82">
        <v>45516755.770000003</v>
      </c>
      <c r="K9" s="38">
        <v>0</v>
      </c>
      <c r="L9" s="38">
        <v>0</v>
      </c>
      <c r="M9" s="50">
        <f t="shared" ref="M9" si="4">D9+G9+K9</f>
        <v>45516755.770000003</v>
      </c>
      <c r="N9" s="50">
        <f t="shared" ref="N9" si="5">F9+J9+L9</f>
        <v>45516755.770000003</v>
      </c>
    </row>
    <row r="10" spans="1:14" s="3" customFormat="1" ht="51.75" customHeight="1" x14ac:dyDescent="0.25">
      <c r="A10" s="90"/>
      <c r="B10" s="52" t="s">
        <v>327</v>
      </c>
      <c r="C10" s="31" t="s">
        <v>335</v>
      </c>
      <c r="D10" s="38">
        <v>0</v>
      </c>
      <c r="E10" s="38"/>
      <c r="F10" s="38">
        <v>0</v>
      </c>
      <c r="G10" s="38">
        <v>0</v>
      </c>
      <c r="H10" s="38"/>
      <c r="I10" s="38"/>
      <c r="J10" s="38">
        <v>0</v>
      </c>
      <c r="K10" s="82">
        <v>33204012.640000001</v>
      </c>
      <c r="L10" s="82">
        <v>26004240.050000001</v>
      </c>
      <c r="M10" s="50">
        <f t="shared" si="2"/>
        <v>33204012.640000001</v>
      </c>
      <c r="N10" s="50">
        <f t="shared" si="3"/>
        <v>26004240.050000001</v>
      </c>
    </row>
    <row r="11" spans="1:14" s="3" customFormat="1" ht="92.25" customHeight="1" x14ac:dyDescent="0.25">
      <c r="A11" s="90"/>
      <c r="B11" s="52" t="s">
        <v>328</v>
      </c>
      <c r="C11" s="31" t="s">
        <v>334</v>
      </c>
      <c r="D11" s="38">
        <v>0</v>
      </c>
      <c r="E11" s="38"/>
      <c r="F11" s="38">
        <v>0</v>
      </c>
      <c r="G11" s="38">
        <v>0</v>
      </c>
      <c r="H11" s="38"/>
      <c r="I11" s="38"/>
      <c r="J11" s="38">
        <v>0</v>
      </c>
      <c r="K11" s="82">
        <v>781632</v>
      </c>
      <c r="L11" s="82">
        <v>710716.2</v>
      </c>
      <c r="M11" s="50">
        <f t="shared" si="2"/>
        <v>781632</v>
      </c>
      <c r="N11" s="50">
        <f t="shared" si="3"/>
        <v>710716.2</v>
      </c>
    </row>
    <row r="12" spans="1:14" s="3" customFormat="1" ht="78.75" customHeight="1" x14ac:dyDescent="0.25">
      <c r="A12" s="90"/>
      <c r="B12" s="52" t="s">
        <v>329</v>
      </c>
      <c r="C12" s="31" t="s">
        <v>228</v>
      </c>
      <c r="D12" s="38">
        <v>0</v>
      </c>
      <c r="E12" s="38"/>
      <c r="F12" s="38">
        <v>0</v>
      </c>
      <c r="G12" s="38">
        <v>0</v>
      </c>
      <c r="H12" s="38"/>
      <c r="I12" s="38"/>
      <c r="J12" s="38">
        <v>0</v>
      </c>
      <c r="K12" s="82">
        <v>1281948</v>
      </c>
      <c r="L12" s="82">
        <v>1280505.3600000001</v>
      </c>
      <c r="M12" s="50">
        <f t="shared" si="2"/>
        <v>1281948</v>
      </c>
      <c r="N12" s="50">
        <f t="shared" si="3"/>
        <v>1280505.3600000001</v>
      </c>
    </row>
    <row r="13" spans="1:14" s="3" customFormat="1" ht="78.75" customHeight="1" x14ac:dyDescent="0.25">
      <c r="A13" s="90"/>
      <c r="B13" s="52" t="s">
        <v>337</v>
      </c>
      <c r="C13" s="31" t="s">
        <v>336</v>
      </c>
      <c r="D13" s="38">
        <v>0</v>
      </c>
      <c r="E13" s="38"/>
      <c r="F13" s="38">
        <v>0</v>
      </c>
      <c r="G13" s="38">
        <v>0</v>
      </c>
      <c r="H13" s="38"/>
      <c r="I13" s="38"/>
      <c r="J13" s="38">
        <v>0</v>
      </c>
      <c r="K13" s="82">
        <v>330000</v>
      </c>
      <c r="L13" s="82">
        <v>330000</v>
      </c>
      <c r="M13" s="50">
        <f t="shared" si="2"/>
        <v>330000</v>
      </c>
      <c r="N13" s="50">
        <f t="shared" si="3"/>
        <v>330000</v>
      </c>
    </row>
    <row r="14" spans="1:14" s="3" customFormat="1" ht="111" customHeight="1" x14ac:dyDescent="0.25">
      <c r="A14" s="91"/>
      <c r="B14" s="52" t="s">
        <v>330</v>
      </c>
      <c r="C14" s="31" t="s">
        <v>115</v>
      </c>
      <c r="D14" s="38">
        <v>0</v>
      </c>
      <c r="E14" s="38"/>
      <c r="F14" s="38">
        <v>0</v>
      </c>
      <c r="G14" s="38">
        <v>500</v>
      </c>
      <c r="H14" s="38"/>
      <c r="I14" s="38"/>
      <c r="J14" s="38">
        <v>0</v>
      </c>
      <c r="K14" s="82">
        <v>0</v>
      </c>
      <c r="L14" s="82">
        <v>0</v>
      </c>
      <c r="M14" s="50">
        <f t="shared" si="2"/>
        <v>500</v>
      </c>
      <c r="N14" s="50">
        <f t="shared" si="3"/>
        <v>0</v>
      </c>
    </row>
    <row r="15" spans="1:14" s="3" customFormat="1" ht="67.5" customHeight="1" x14ac:dyDescent="0.25">
      <c r="A15" s="89" t="s">
        <v>65</v>
      </c>
      <c r="B15" s="51" t="s">
        <v>437</v>
      </c>
      <c r="C15" s="34" t="s">
        <v>434</v>
      </c>
      <c r="D15" s="39">
        <f>D16</f>
        <v>0</v>
      </c>
      <c r="E15" s="39">
        <f t="shared" ref="E15:L15" si="6">E16</f>
        <v>0</v>
      </c>
      <c r="F15" s="39">
        <f t="shared" si="6"/>
        <v>0</v>
      </c>
      <c r="G15" s="39">
        <f t="shared" si="6"/>
        <v>5576000</v>
      </c>
      <c r="H15" s="39">
        <f t="shared" si="6"/>
        <v>0</v>
      </c>
      <c r="I15" s="39">
        <f t="shared" si="6"/>
        <v>0</v>
      </c>
      <c r="J15" s="39">
        <f t="shared" si="6"/>
        <v>4654114.5999999996</v>
      </c>
      <c r="K15" s="39">
        <f t="shared" si="6"/>
        <v>0</v>
      </c>
      <c r="L15" s="39">
        <f t="shared" si="6"/>
        <v>0</v>
      </c>
      <c r="M15" s="50">
        <f t="shared" ref="M15:M16" si="7">D15+G15+K15</f>
        <v>5576000</v>
      </c>
      <c r="N15" s="50">
        <f t="shared" ref="N15:N16" si="8">F15+J15+L15</f>
        <v>4654114.5999999996</v>
      </c>
    </row>
    <row r="16" spans="1:14" s="3" customFormat="1" ht="61.5" customHeight="1" thickBot="1" x14ac:dyDescent="0.3">
      <c r="A16" s="90"/>
      <c r="B16" s="52" t="s">
        <v>436</v>
      </c>
      <c r="C16" s="31" t="s">
        <v>435</v>
      </c>
      <c r="D16" s="38">
        <v>0</v>
      </c>
      <c r="E16" s="38"/>
      <c r="F16" s="38">
        <v>0</v>
      </c>
      <c r="G16" s="38">
        <v>5576000</v>
      </c>
      <c r="H16" s="38"/>
      <c r="I16" s="38"/>
      <c r="J16" s="38">
        <v>4654114.5999999996</v>
      </c>
      <c r="K16" s="82">
        <v>0</v>
      </c>
      <c r="L16" s="82">
        <v>0</v>
      </c>
      <c r="M16" s="50">
        <f t="shared" si="7"/>
        <v>5576000</v>
      </c>
      <c r="N16" s="50">
        <f t="shared" si="8"/>
        <v>4654114.5999999996</v>
      </c>
    </row>
    <row r="17" spans="1:14" s="16" customFormat="1" ht="39.950000000000003" customHeight="1" thickBot="1" x14ac:dyDescent="0.25">
      <c r="A17" s="92" t="s">
        <v>51</v>
      </c>
      <c r="B17" s="29" t="s">
        <v>68</v>
      </c>
      <c r="C17" s="49" t="s">
        <v>136</v>
      </c>
      <c r="D17" s="55">
        <f t="shared" ref="D17:F17" si="9">D18+D22+D25</f>
        <v>555697.04</v>
      </c>
      <c r="E17" s="55">
        <f t="shared" si="9"/>
        <v>0</v>
      </c>
      <c r="F17" s="55">
        <f t="shared" si="9"/>
        <v>555697.04</v>
      </c>
      <c r="G17" s="55">
        <f t="shared" ref="G17:L17" si="10">G18+G22+G25</f>
        <v>39286251.57</v>
      </c>
      <c r="H17" s="55">
        <f t="shared" si="10"/>
        <v>0</v>
      </c>
      <c r="I17" s="55">
        <f t="shared" si="10"/>
        <v>0</v>
      </c>
      <c r="J17" s="55">
        <f t="shared" si="10"/>
        <v>39276688.829999998</v>
      </c>
      <c r="K17" s="55">
        <f t="shared" si="10"/>
        <v>7269500</v>
      </c>
      <c r="L17" s="55">
        <f t="shared" si="10"/>
        <v>7030883.5800000001</v>
      </c>
      <c r="M17" s="50">
        <f t="shared" si="2"/>
        <v>47111448.609999999</v>
      </c>
      <c r="N17" s="50">
        <f t="shared" si="3"/>
        <v>46863269.449999996</v>
      </c>
    </row>
    <row r="18" spans="1:14" s="6" customFormat="1" ht="47.25" customHeight="1" x14ac:dyDescent="0.25">
      <c r="A18" s="89" t="s">
        <v>59</v>
      </c>
      <c r="B18" s="25" t="s">
        <v>69</v>
      </c>
      <c r="C18" s="34" t="s">
        <v>138</v>
      </c>
      <c r="D18" s="35">
        <f t="shared" ref="D18:F18" si="11">SUM(D19:D21)</f>
        <v>555697.04</v>
      </c>
      <c r="E18" s="35">
        <f t="shared" si="11"/>
        <v>0</v>
      </c>
      <c r="F18" s="35">
        <f t="shared" si="11"/>
        <v>555697.04</v>
      </c>
      <c r="G18" s="35">
        <f t="shared" ref="G18:J18" si="12">SUM(G19:G21)</f>
        <v>11548883.57</v>
      </c>
      <c r="H18" s="35">
        <f t="shared" si="12"/>
        <v>0</v>
      </c>
      <c r="I18" s="35">
        <f t="shared" si="12"/>
        <v>0</v>
      </c>
      <c r="J18" s="35">
        <f t="shared" si="12"/>
        <v>11548883.57</v>
      </c>
      <c r="K18" s="35">
        <f>SUM(K19:K21)</f>
        <v>174200</v>
      </c>
      <c r="L18" s="35">
        <f t="shared" ref="L18" si="13">SUM(L19:L21)</f>
        <v>174139.89</v>
      </c>
      <c r="M18" s="50">
        <f t="shared" si="2"/>
        <v>12278780.609999999</v>
      </c>
      <c r="N18" s="50">
        <f t="shared" si="3"/>
        <v>12278720.5</v>
      </c>
    </row>
    <row r="19" spans="1:14" s="6" customFormat="1" ht="55.5" customHeight="1" x14ac:dyDescent="0.25">
      <c r="A19" s="90"/>
      <c r="B19" s="59" t="s">
        <v>271</v>
      </c>
      <c r="C19" s="72" t="s">
        <v>272</v>
      </c>
      <c r="D19" s="73">
        <v>0</v>
      </c>
      <c r="E19" s="73"/>
      <c r="F19" s="73">
        <v>0</v>
      </c>
      <c r="G19" s="73">
        <v>11179548.9</v>
      </c>
      <c r="H19" s="73"/>
      <c r="I19" s="73"/>
      <c r="J19" s="73">
        <v>11179548.9</v>
      </c>
      <c r="K19" s="73">
        <v>0</v>
      </c>
      <c r="L19" s="73">
        <v>0</v>
      </c>
      <c r="M19" s="50">
        <f t="shared" si="2"/>
        <v>11179548.9</v>
      </c>
      <c r="N19" s="50">
        <f t="shared" si="3"/>
        <v>11179548.9</v>
      </c>
    </row>
    <row r="20" spans="1:14" s="5" customFormat="1" ht="203.25" customHeight="1" x14ac:dyDescent="0.2">
      <c r="A20" s="93"/>
      <c r="B20" s="30" t="s">
        <v>409</v>
      </c>
      <c r="C20" s="31" t="s">
        <v>116</v>
      </c>
      <c r="D20" s="33">
        <v>0</v>
      </c>
      <c r="E20" s="33"/>
      <c r="F20" s="33">
        <v>0</v>
      </c>
      <c r="G20" s="33">
        <v>3400</v>
      </c>
      <c r="H20" s="33"/>
      <c r="I20" s="33"/>
      <c r="J20" s="33">
        <v>3400</v>
      </c>
      <c r="K20" s="74">
        <v>0</v>
      </c>
      <c r="L20" s="85">
        <v>0</v>
      </c>
      <c r="M20" s="50">
        <f t="shared" si="2"/>
        <v>3400</v>
      </c>
      <c r="N20" s="50">
        <f t="shared" si="3"/>
        <v>3400</v>
      </c>
    </row>
    <row r="21" spans="1:14" s="5" customFormat="1" ht="55.5" customHeight="1" x14ac:dyDescent="0.2">
      <c r="A21" s="93"/>
      <c r="B21" s="30" t="s">
        <v>410</v>
      </c>
      <c r="C21" s="31" t="s">
        <v>273</v>
      </c>
      <c r="D21" s="33">
        <v>555697.04</v>
      </c>
      <c r="E21" s="33"/>
      <c r="F21" s="33">
        <v>555697.04</v>
      </c>
      <c r="G21" s="33">
        <v>365934.67</v>
      </c>
      <c r="H21" s="33"/>
      <c r="I21" s="33"/>
      <c r="J21" s="33">
        <v>365934.67</v>
      </c>
      <c r="K21" s="74">
        <v>174200</v>
      </c>
      <c r="L21" s="85">
        <v>174139.89</v>
      </c>
      <c r="M21" s="50">
        <f t="shared" si="2"/>
        <v>1095831.71</v>
      </c>
      <c r="N21" s="50">
        <f t="shared" si="3"/>
        <v>1095771.6000000001</v>
      </c>
    </row>
    <row r="22" spans="1:14" s="5" customFormat="1" ht="77.25" customHeight="1" x14ac:dyDescent="0.2">
      <c r="A22" s="94" t="s">
        <v>64</v>
      </c>
      <c r="B22" s="25" t="s">
        <v>331</v>
      </c>
      <c r="C22" s="34" t="s">
        <v>139</v>
      </c>
      <c r="D22" s="35">
        <f>SUM(D23:D24)</f>
        <v>0</v>
      </c>
      <c r="E22" s="35">
        <f>E24</f>
        <v>0</v>
      </c>
      <c r="F22" s="35">
        <f>SUM(F23:F24)</f>
        <v>0</v>
      </c>
      <c r="G22" s="35">
        <f>SUM(G23:G24)</f>
        <v>27737368</v>
      </c>
      <c r="H22" s="35">
        <f>H24</f>
        <v>0</v>
      </c>
      <c r="I22" s="35">
        <f>I24</f>
        <v>0</v>
      </c>
      <c r="J22" s="35">
        <f>SUM(J23:J24)</f>
        <v>27727805.260000002</v>
      </c>
      <c r="K22" s="35">
        <f>SUM(K23:K24)</f>
        <v>0</v>
      </c>
      <c r="L22" s="35">
        <f>SUM(L23:L24)</f>
        <v>0</v>
      </c>
      <c r="M22" s="50">
        <f t="shared" si="2"/>
        <v>27737368</v>
      </c>
      <c r="N22" s="50">
        <f t="shared" si="3"/>
        <v>27727805.260000002</v>
      </c>
    </row>
    <row r="23" spans="1:14" s="16" customFormat="1" ht="84" customHeight="1" x14ac:dyDescent="0.2">
      <c r="A23" s="95"/>
      <c r="B23" s="30" t="s">
        <v>411</v>
      </c>
      <c r="C23" s="31" t="s">
        <v>274</v>
      </c>
      <c r="D23" s="33">
        <v>0</v>
      </c>
      <c r="E23" s="33"/>
      <c r="F23" s="33">
        <v>0</v>
      </c>
      <c r="G23" s="33">
        <v>2978877</v>
      </c>
      <c r="H23" s="33"/>
      <c r="I23" s="33"/>
      <c r="J23" s="33">
        <v>2978877</v>
      </c>
      <c r="K23" s="74">
        <v>0</v>
      </c>
      <c r="L23" s="74">
        <v>0</v>
      </c>
      <c r="M23" s="50">
        <f t="shared" si="2"/>
        <v>2978877</v>
      </c>
      <c r="N23" s="50">
        <f t="shared" si="3"/>
        <v>2978877</v>
      </c>
    </row>
    <row r="24" spans="1:14" s="6" customFormat="1" ht="70.5" customHeight="1" x14ac:dyDescent="0.25">
      <c r="A24" s="96"/>
      <c r="B24" s="30" t="s">
        <v>332</v>
      </c>
      <c r="C24" s="31" t="s">
        <v>117</v>
      </c>
      <c r="D24" s="33">
        <v>0</v>
      </c>
      <c r="E24" s="33"/>
      <c r="F24" s="33">
        <v>0</v>
      </c>
      <c r="G24" s="33">
        <v>24758491</v>
      </c>
      <c r="H24" s="33"/>
      <c r="I24" s="33"/>
      <c r="J24" s="33">
        <v>24748928.260000002</v>
      </c>
      <c r="K24" s="74">
        <v>0</v>
      </c>
      <c r="L24" s="74">
        <v>0</v>
      </c>
      <c r="M24" s="50">
        <f t="shared" si="2"/>
        <v>24758491</v>
      </c>
      <c r="N24" s="50">
        <f t="shared" si="3"/>
        <v>24748928.260000002</v>
      </c>
    </row>
    <row r="25" spans="1:14" s="6" customFormat="1" ht="39.950000000000003" customHeight="1" x14ac:dyDescent="0.25">
      <c r="A25" s="97" t="s">
        <v>70</v>
      </c>
      <c r="B25" s="25" t="s">
        <v>71</v>
      </c>
      <c r="C25" s="36" t="s">
        <v>140</v>
      </c>
      <c r="D25" s="61">
        <f t="shared" ref="D25:L25" si="14">D26</f>
        <v>0</v>
      </c>
      <c r="E25" s="61">
        <f t="shared" si="14"/>
        <v>0</v>
      </c>
      <c r="F25" s="61">
        <f t="shared" si="14"/>
        <v>0</v>
      </c>
      <c r="G25" s="61">
        <f t="shared" si="14"/>
        <v>0</v>
      </c>
      <c r="H25" s="61">
        <f t="shared" si="14"/>
        <v>0</v>
      </c>
      <c r="I25" s="61">
        <f t="shared" si="14"/>
        <v>0</v>
      </c>
      <c r="J25" s="61">
        <f t="shared" si="14"/>
        <v>0</v>
      </c>
      <c r="K25" s="61">
        <f>K26</f>
        <v>7095300</v>
      </c>
      <c r="L25" s="61">
        <f t="shared" si="14"/>
        <v>6856743.6900000004</v>
      </c>
      <c r="M25" s="50">
        <f t="shared" si="2"/>
        <v>7095300</v>
      </c>
      <c r="N25" s="50">
        <f t="shared" si="3"/>
        <v>6856743.6900000004</v>
      </c>
    </row>
    <row r="26" spans="1:14" s="5" customFormat="1" ht="39.950000000000003" customHeight="1" thickBot="1" x14ac:dyDescent="0.25">
      <c r="A26" s="96"/>
      <c r="B26" s="27" t="s">
        <v>333</v>
      </c>
      <c r="C26" s="31" t="s">
        <v>3</v>
      </c>
      <c r="D26" s="33">
        <v>0</v>
      </c>
      <c r="E26" s="33"/>
      <c r="F26" s="33">
        <v>0</v>
      </c>
      <c r="G26" s="33">
        <v>0</v>
      </c>
      <c r="H26" s="33"/>
      <c r="I26" s="33"/>
      <c r="J26" s="33">
        <v>0</v>
      </c>
      <c r="K26" s="74">
        <v>7095300</v>
      </c>
      <c r="L26" s="74">
        <v>6856743.6900000004</v>
      </c>
      <c r="M26" s="50">
        <f t="shared" si="2"/>
        <v>7095300</v>
      </c>
      <c r="N26" s="50">
        <f t="shared" si="3"/>
        <v>6856743.6900000004</v>
      </c>
    </row>
    <row r="27" spans="1:14" s="5" customFormat="1" ht="39.950000000000003" customHeight="1" thickBot="1" x14ac:dyDescent="0.25">
      <c r="A27" s="92" t="s">
        <v>52</v>
      </c>
      <c r="B27" s="29" t="s">
        <v>72</v>
      </c>
      <c r="C27" s="49" t="s">
        <v>141</v>
      </c>
      <c r="D27" s="55">
        <f t="shared" ref="D27:F27" si="15">D28+D34+D40+D36</f>
        <v>0</v>
      </c>
      <c r="E27" s="55">
        <f t="shared" si="15"/>
        <v>0</v>
      </c>
      <c r="F27" s="55">
        <f t="shared" si="15"/>
        <v>0</v>
      </c>
      <c r="G27" s="55">
        <f>SUM(G28+G36+G34+G40)</f>
        <v>1028400</v>
      </c>
      <c r="H27" s="55">
        <f t="shared" ref="H27:J27" si="16">H28+H34+H40+H36</f>
        <v>0</v>
      </c>
      <c r="I27" s="55">
        <f t="shared" si="16"/>
        <v>0</v>
      </c>
      <c r="J27" s="55">
        <f t="shared" si="16"/>
        <v>1009207.32</v>
      </c>
      <c r="K27" s="55">
        <f>SUM(K28+K34+K36+K40)</f>
        <v>403362.54</v>
      </c>
      <c r="L27" s="55">
        <f>SUM(L28+L34+L36+L40)</f>
        <v>403362.54</v>
      </c>
      <c r="M27" s="50">
        <f t="shared" si="2"/>
        <v>1431762.54</v>
      </c>
      <c r="N27" s="50">
        <f t="shared" si="3"/>
        <v>1412569.8599999999</v>
      </c>
    </row>
    <row r="28" spans="1:14" s="5" customFormat="1" ht="39.950000000000003" customHeight="1" x14ac:dyDescent="0.2">
      <c r="A28" s="98" t="s">
        <v>62</v>
      </c>
      <c r="B28" s="25" t="s">
        <v>73</v>
      </c>
      <c r="C28" s="34" t="s">
        <v>142</v>
      </c>
      <c r="D28" s="35">
        <f t="shared" ref="D28:F28" si="17">SUM(D29:D33)</f>
        <v>0</v>
      </c>
      <c r="E28" s="35">
        <f t="shared" si="17"/>
        <v>0</v>
      </c>
      <c r="F28" s="35">
        <f t="shared" si="17"/>
        <v>0</v>
      </c>
      <c r="G28" s="35">
        <f t="shared" ref="G28:L28" si="18">SUM(G29:G33)</f>
        <v>0</v>
      </c>
      <c r="H28" s="35">
        <f t="shared" si="18"/>
        <v>0</v>
      </c>
      <c r="I28" s="35">
        <f t="shared" si="18"/>
        <v>0</v>
      </c>
      <c r="J28" s="35">
        <f t="shared" si="18"/>
        <v>0</v>
      </c>
      <c r="K28" s="35">
        <f t="shared" si="18"/>
        <v>237000</v>
      </c>
      <c r="L28" s="35">
        <f t="shared" si="18"/>
        <v>237000</v>
      </c>
      <c r="M28" s="50">
        <f t="shared" si="2"/>
        <v>237000</v>
      </c>
      <c r="N28" s="50">
        <f t="shared" si="3"/>
        <v>237000</v>
      </c>
    </row>
    <row r="29" spans="1:14" s="5" customFormat="1" ht="39.950000000000003" customHeight="1" x14ac:dyDescent="0.2">
      <c r="A29" s="99"/>
      <c r="B29" s="30" t="s">
        <v>412</v>
      </c>
      <c r="C29" s="31" t="s">
        <v>275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83">
        <v>120000</v>
      </c>
      <c r="L29" s="83">
        <v>120000</v>
      </c>
      <c r="M29" s="50">
        <f t="shared" si="2"/>
        <v>120000</v>
      </c>
      <c r="N29" s="50">
        <f t="shared" si="3"/>
        <v>120000</v>
      </c>
    </row>
    <row r="30" spans="1:14" s="5" customFormat="1" ht="39.950000000000003" customHeight="1" x14ac:dyDescent="0.2">
      <c r="A30" s="99"/>
      <c r="B30" s="30" t="s">
        <v>413</v>
      </c>
      <c r="C30" s="31" t="s">
        <v>276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83">
        <v>55000</v>
      </c>
      <c r="L30" s="85">
        <v>55000</v>
      </c>
      <c r="M30" s="50">
        <f t="shared" si="2"/>
        <v>55000</v>
      </c>
      <c r="N30" s="50">
        <f t="shared" si="3"/>
        <v>55000</v>
      </c>
    </row>
    <row r="31" spans="1:14" s="5" customFormat="1" ht="99" customHeight="1" x14ac:dyDescent="0.2">
      <c r="A31" s="99"/>
      <c r="B31" s="30" t="s">
        <v>414</v>
      </c>
      <c r="C31" s="31" t="s">
        <v>277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86">
        <v>15000</v>
      </c>
      <c r="L31" s="85">
        <v>15000</v>
      </c>
      <c r="M31" s="50">
        <f t="shared" si="2"/>
        <v>15000</v>
      </c>
      <c r="N31" s="50">
        <f t="shared" si="3"/>
        <v>15000</v>
      </c>
    </row>
    <row r="32" spans="1:14" s="5" customFormat="1" ht="74.25" customHeight="1" x14ac:dyDescent="0.2">
      <c r="A32" s="99"/>
      <c r="B32" s="30" t="s">
        <v>87</v>
      </c>
      <c r="C32" s="31" t="s">
        <v>278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83">
        <v>15000</v>
      </c>
      <c r="L32" s="85">
        <v>15000</v>
      </c>
      <c r="M32" s="50">
        <f t="shared" si="2"/>
        <v>15000</v>
      </c>
      <c r="N32" s="50">
        <f t="shared" si="3"/>
        <v>15000</v>
      </c>
    </row>
    <row r="33" spans="1:14" s="5" customFormat="1" ht="75.75" customHeight="1" x14ac:dyDescent="0.2">
      <c r="A33" s="94"/>
      <c r="B33" s="30" t="s">
        <v>415</v>
      </c>
      <c r="C33" s="31" t="s">
        <v>279</v>
      </c>
      <c r="D33" s="32">
        <v>0</v>
      </c>
      <c r="E33" s="32"/>
      <c r="F33" s="32">
        <v>0</v>
      </c>
      <c r="G33" s="32">
        <v>0</v>
      </c>
      <c r="H33" s="32"/>
      <c r="I33" s="32"/>
      <c r="J33" s="32">
        <v>0</v>
      </c>
      <c r="K33" s="74">
        <v>32000</v>
      </c>
      <c r="L33" s="83">
        <v>32000</v>
      </c>
      <c r="M33" s="50">
        <f t="shared" si="2"/>
        <v>32000</v>
      </c>
      <c r="N33" s="50">
        <f t="shared" si="3"/>
        <v>32000</v>
      </c>
    </row>
    <row r="34" spans="1:14" s="5" customFormat="1" ht="58.5" customHeight="1" x14ac:dyDescent="0.2">
      <c r="A34" s="100" t="s">
        <v>61</v>
      </c>
      <c r="B34" s="25" t="s">
        <v>74</v>
      </c>
      <c r="C34" s="34" t="s">
        <v>143</v>
      </c>
      <c r="D34" s="35">
        <f t="shared" ref="D34:L34" si="19">D35</f>
        <v>0</v>
      </c>
      <c r="E34" s="35">
        <f t="shared" si="19"/>
        <v>0</v>
      </c>
      <c r="F34" s="35">
        <f t="shared" si="19"/>
        <v>0</v>
      </c>
      <c r="G34" s="35">
        <f t="shared" si="19"/>
        <v>0</v>
      </c>
      <c r="H34" s="35">
        <f t="shared" si="19"/>
        <v>0</v>
      </c>
      <c r="I34" s="35">
        <f t="shared" si="19"/>
        <v>0</v>
      </c>
      <c r="J34" s="35">
        <f t="shared" si="19"/>
        <v>0</v>
      </c>
      <c r="K34" s="35">
        <f>K35</f>
        <v>45000</v>
      </c>
      <c r="L34" s="35">
        <f t="shared" si="19"/>
        <v>45000</v>
      </c>
      <c r="M34" s="50">
        <f t="shared" si="2"/>
        <v>45000</v>
      </c>
      <c r="N34" s="50">
        <f t="shared" si="3"/>
        <v>45000</v>
      </c>
    </row>
    <row r="35" spans="1:14" s="16" customFormat="1" ht="42.75" customHeight="1" x14ac:dyDescent="0.2">
      <c r="A35" s="94"/>
      <c r="B35" s="27" t="s">
        <v>88</v>
      </c>
      <c r="C35" s="31" t="s">
        <v>280</v>
      </c>
      <c r="D35" s="56">
        <v>0</v>
      </c>
      <c r="E35" s="33"/>
      <c r="F35" s="32">
        <v>0</v>
      </c>
      <c r="G35" s="56">
        <v>0</v>
      </c>
      <c r="H35" s="33"/>
      <c r="I35" s="33"/>
      <c r="J35" s="32">
        <v>0</v>
      </c>
      <c r="K35" s="84">
        <v>45000</v>
      </c>
      <c r="L35" s="74">
        <v>45000</v>
      </c>
      <c r="M35" s="50">
        <f t="shared" si="2"/>
        <v>45000</v>
      </c>
      <c r="N35" s="50">
        <f t="shared" si="3"/>
        <v>45000</v>
      </c>
    </row>
    <row r="36" spans="1:14" s="6" customFormat="1" ht="39.950000000000003" customHeight="1" thickBot="1" x14ac:dyDescent="0.3">
      <c r="A36" s="101" t="s">
        <v>76</v>
      </c>
      <c r="B36" s="25" t="s">
        <v>75</v>
      </c>
      <c r="C36" s="36" t="s">
        <v>144</v>
      </c>
      <c r="D36" s="58">
        <f>D37+D39</f>
        <v>0</v>
      </c>
      <c r="E36" s="58">
        <f t="shared" ref="E36" si="20">E39</f>
        <v>0</v>
      </c>
      <c r="F36" s="58">
        <f>F37+F39</f>
        <v>0</v>
      </c>
      <c r="G36" s="58">
        <f>G37+G39</f>
        <v>1024400</v>
      </c>
      <c r="H36" s="58">
        <f t="shared" ref="H36:I36" si="21">H39</f>
        <v>0</v>
      </c>
      <c r="I36" s="58">
        <f t="shared" si="21"/>
        <v>0</v>
      </c>
      <c r="J36" s="58">
        <f>J37+J39</f>
        <v>1005207.32</v>
      </c>
      <c r="K36" s="58">
        <f>SUM(K37:K39)</f>
        <v>121362.54</v>
      </c>
      <c r="L36" s="58">
        <f>L37+L39+L38</f>
        <v>121362.54</v>
      </c>
      <c r="M36" s="50">
        <f t="shared" si="2"/>
        <v>1145762.54</v>
      </c>
      <c r="N36" s="50">
        <f t="shared" si="3"/>
        <v>1126569.8599999999</v>
      </c>
    </row>
    <row r="37" spans="1:14" s="5" customFormat="1" ht="85.5" customHeight="1" thickBot="1" x14ac:dyDescent="0.25">
      <c r="A37" s="102"/>
      <c r="B37" s="27" t="s">
        <v>416</v>
      </c>
      <c r="C37" s="31" t="s">
        <v>281</v>
      </c>
      <c r="D37" s="56">
        <v>0</v>
      </c>
      <c r="E37" s="33"/>
      <c r="F37" s="32">
        <v>0</v>
      </c>
      <c r="G37" s="56">
        <v>0</v>
      </c>
      <c r="H37" s="33"/>
      <c r="I37" s="33"/>
      <c r="J37" s="32">
        <v>0</v>
      </c>
      <c r="K37" s="84">
        <v>15000</v>
      </c>
      <c r="L37" s="74">
        <v>15000</v>
      </c>
      <c r="M37" s="50">
        <f t="shared" si="2"/>
        <v>15000</v>
      </c>
      <c r="N37" s="50">
        <f t="shared" si="3"/>
        <v>15000</v>
      </c>
    </row>
    <row r="38" spans="1:14" s="5" customFormat="1" ht="101.25" customHeight="1" thickBot="1" x14ac:dyDescent="0.25">
      <c r="A38" s="102"/>
      <c r="B38" s="28" t="s">
        <v>443</v>
      </c>
      <c r="C38" s="31" t="s">
        <v>442</v>
      </c>
      <c r="D38" s="56">
        <v>0</v>
      </c>
      <c r="E38" s="33"/>
      <c r="F38" s="32">
        <v>0</v>
      </c>
      <c r="G38" s="56">
        <v>0</v>
      </c>
      <c r="H38" s="33"/>
      <c r="I38" s="33"/>
      <c r="J38" s="32">
        <v>0</v>
      </c>
      <c r="K38" s="84">
        <v>106362.54</v>
      </c>
      <c r="L38" s="74">
        <v>106362.54</v>
      </c>
      <c r="M38" s="50">
        <f t="shared" si="2"/>
        <v>106362.54</v>
      </c>
      <c r="N38" s="50">
        <f t="shared" si="3"/>
        <v>106362.54</v>
      </c>
    </row>
    <row r="39" spans="1:14" s="5" customFormat="1" ht="73.5" thickBot="1" x14ac:dyDescent="0.25">
      <c r="A39" s="103"/>
      <c r="B39" s="27" t="s">
        <v>417</v>
      </c>
      <c r="C39" s="31" t="s">
        <v>118</v>
      </c>
      <c r="D39" s="56">
        <v>0</v>
      </c>
      <c r="E39" s="33"/>
      <c r="F39" s="32">
        <v>0</v>
      </c>
      <c r="G39" s="56">
        <v>1024400</v>
      </c>
      <c r="H39" s="33"/>
      <c r="I39" s="33"/>
      <c r="J39" s="32">
        <v>1005207.32</v>
      </c>
      <c r="K39" s="84">
        <v>0</v>
      </c>
      <c r="L39" s="74">
        <v>0</v>
      </c>
      <c r="M39" s="50">
        <f t="shared" si="2"/>
        <v>1024400</v>
      </c>
      <c r="N39" s="50">
        <f t="shared" si="3"/>
        <v>1005207.32</v>
      </c>
    </row>
    <row r="40" spans="1:14" s="5" customFormat="1" ht="39.950000000000003" customHeight="1" thickBot="1" x14ac:dyDescent="0.25">
      <c r="A40" s="104" t="s">
        <v>77</v>
      </c>
      <c r="B40" s="25" t="s">
        <v>78</v>
      </c>
      <c r="C40" s="36" t="s">
        <v>145</v>
      </c>
      <c r="D40" s="58">
        <f t="shared" ref="D40:L40" si="22">D41</f>
        <v>0</v>
      </c>
      <c r="E40" s="58">
        <f t="shared" si="22"/>
        <v>0</v>
      </c>
      <c r="F40" s="58">
        <f t="shared" si="22"/>
        <v>0</v>
      </c>
      <c r="G40" s="58">
        <f t="shared" si="22"/>
        <v>4000</v>
      </c>
      <c r="H40" s="58">
        <f t="shared" si="22"/>
        <v>0</v>
      </c>
      <c r="I40" s="58">
        <f t="shared" si="22"/>
        <v>0</v>
      </c>
      <c r="J40" s="58">
        <f>J41</f>
        <v>4000</v>
      </c>
      <c r="K40" s="58">
        <f>K41</f>
        <v>0</v>
      </c>
      <c r="L40" s="58">
        <f t="shared" si="22"/>
        <v>0</v>
      </c>
      <c r="M40" s="50">
        <f t="shared" si="2"/>
        <v>4000</v>
      </c>
      <c r="N40" s="50">
        <f t="shared" si="3"/>
        <v>4000</v>
      </c>
    </row>
    <row r="41" spans="1:14" s="5" customFormat="1" ht="53.25" customHeight="1" x14ac:dyDescent="0.2">
      <c r="A41" s="98"/>
      <c r="B41" s="59" t="s">
        <v>418</v>
      </c>
      <c r="C41" s="31" t="s">
        <v>146</v>
      </c>
      <c r="D41" s="56">
        <v>0</v>
      </c>
      <c r="E41" s="33"/>
      <c r="F41" s="32">
        <v>0</v>
      </c>
      <c r="G41" s="56">
        <v>4000</v>
      </c>
      <c r="H41" s="33"/>
      <c r="I41" s="33"/>
      <c r="J41" s="32">
        <v>4000</v>
      </c>
      <c r="K41" s="84">
        <v>0</v>
      </c>
      <c r="L41" s="74">
        <v>0</v>
      </c>
      <c r="M41" s="50">
        <f t="shared" si="2"/>
        <v>4000</v>
      </c>
      <c r="N41" s="50">
        <f t="shared" si="3"/>
        <v>4000</v>
      </c>
    </row>
    <row r="42" spans="1:14" s="7" customFormat="1" ht="39.950000000000003" customHeight="1" x14ac:dyDescent="0.25">
      <c r="A42" s="99" t="s">
        <v>193</v>
      </c>
      <c r="B42" s="29" t="s">
        <v>79</v>
      </c>
      <c r="C42" s="49" t="s">
        <v>147</v>
      </c>
      <c r="D42" s="55">
        <f t="shared" ref="D42:F42" si="23">D43+D48</f>
        <v>0</v>
      </c>
      <c r="E42" s="55" t="e">
        <f t="shared" si="23"/>
        <v>#REF!</v>
      </c>
      <c r="F42" s="55">
        <f t="shared" si="23"/>
        <v>0</v>
      </c>
      <c r="G42" s="55">
        <f t="shared" ref="G42:L42" si="24">G43+G48</f>
        <v>229433.84</v>
      </c>
      <c r="H42" s="55" t="e">
        <f t="shared" si="24"/>
        <v>#REF!</v>
      </c>
      <c r="I42" s="55" t="e">
        <f t="shared" si="24"/>
        <v>#REF!</v>
      </c>
      <c r="J42" s="55">
        <f t="shared" si="24"/>
        <v>0</v>
      </c>
      <c r="K42" s="55">
        <f t="shared" si="24"/>
        <v>1058454</v>
      </c>
      <c r="L42" s="55">
        <f t="shared" si="24"/>
        <v>578024.93999999994</v>
      </c>
      <c r="M42" s="50">
        <f t="shared" si="2"/>
        <v>1287887.8400000001</v>
      </c>
      <c r="N42" s="50">
        <f t="shared" si="3"/>
        <v>578024.93999999994</v>
      </c>
    </row>
    <row r="43" spans="1:14" s="5" customFormat="1" ht="39.950000000000003" customHeight="1" x14ac:dyDescent="0.2">
      <c r="A43" s="99" t="s">
        <v>53</v>
      </c>
      <c r="B43" s="25" t="s">
        <v>80</v>
      </c>
      <c r="C43" s="34" t="s">
        <v>148</v>
      </c>
      <c r="D43" s="35">
        <f t="shared" ref="D43:F43" si="25">SUM(D44:D47)</f>
        <v>0</v>
      </c>
      <c r="E43" s="35">
        <f t="shared" si="25"/>
        <v>0</v>
      </c>
      <c r="F43" s="35">
        <f t="shared" si="25"/>
        <v>0</v>
      </c>
      <c r="G43" s="35">
        <f t="shared" ref="G43:L43" si="26">SUM(G44:G47)</f>
        <v>229433.84</v>
      </c>
      <c r="H43" s="35">
        <f t="shared" si="26"/>
        <v>0</v>
      </c>
      <c r="I43" s="35">
        <f t="shared" si="26"/>
        <v>0</v>
      </c>
      <c r="J43" s="35">
        <f t="shared" si="26"/>
        <v>0</v>
      </c>
      <c r="K43" s="35">
        <f t="shared" si="26"/>
        <v>598700</v>
      </c>
      <c r="L43" s="35">
        <f t="shared" si="26"/>
        <v>322700</v>
      </c>
      <c r="M43" s="50">
        <f t="shared" si="2"/>
        <v>828133.84</v>
      </c>
      <c r="N43" s="50">
        <f t="shared" si="3"/>
        <v>322700</v>
      </c>
    </row>
    <row r="44" spans="1:14" s="4" customFormat="1" ht="71.25" customHeight="1" x14ac:dyDescent="0.2">
      <c r="A44" s="94"/>
      <c r="B44" s="27" t="s">
        <v>89</v>
      </c>
      <c r="C44" s="31" t="s">
        <v>4</v>
      </c>
      <c r="D44" s="33">
        <v>0</v>
      </c>
      <c r="E44" s="33"/>
      <c r="F44" s="33">
        <v>0</v>
      </c>
      <c r="G44" s="33">
        <v>0</v>
      </c>
      <c r="H44" s="33"/>
      <c r="I44" s="33"/>
      <c r="J44" s="33">
        <v>0</v>
      </c>
      <c r="K44" s="80">
        <v>317400</v>
      </c>
      <c r="L44" s="80">
        <v>232500</v>
      </c>
      <c r="M44" s="50">
        <f t="shared" si="2"/>
        <v>317400</v>
      </c>
      <c r="N44" s="50">
        <f t="shared" si="3"/>
        <v>232500</v>
      </c>
    </row>
    <row r="45" spans="1:14" s="4" customFormat="1" ht="54" customHeight="1" x14ac:dyDescent="0.2">
      <c r="A45" s="105"/>
      <c r="B45" s="30" t="s">
        <v>419</v>
      </c>
      <c r="C45" s="31" t="s">
        <v>237</v>
      </c>
      <c r="D45" s="33">
        <v>0</v>
      </c>
      <c r="E45" s="33"/>
      <c r="F45" s="33">
        <v>0</v>
      </c>
      <c r="G45" s="33">
        <v>229433.84</v>
      </c>
      <c r="H45" s="33"/>
      <c r="I45" s="33"/>
      <c r="J45" s="33">
        <v>0</v>
      </c>
      <c r="K45" s="80">
        <v>31300</v>
      </c>
      <c r="L45" s="80">
        <v>0</v>
      </c>
      <c r="M45" s="50">
        <f t="shared" si="2"/>
        <v>260733.84</v>
      </c>
      <c r="N45" s="50">
        <f t="shared" si="3"/>
        <v>0</v>
      </c>
    </row>
    <row r="46" spans="1:14" s="4" customFormat="1" ht="73.5" customHeight="1" x14ac:dyDescent="0.2">
      <c r="A46" s="105"/>
      <c r="B46" s="30" t="s">
        <v>420</v>
      </c>
      <c r="C46" s="31" t="s">
        <v>150</v>
      </c>
      <c r="D46" s="33">
        <v>0</v>
      </c>
      <c r="E46" s="33"/>
      <c r="F46" s="33">
        <v>0</v>
      </c>
      <c r="G46" s="33">
        <v>0</v>
      </c>
      <c r="H46" s="33"/>
      <c r="I46" s="33"/>
      <c r="J46" s="33">
        <v>0</v>
      </c>
      <c r="K46" s="80">
        <v>0</v>
      </c>
      <c r="L46" s="80">
        <v>0</v>
      </c>
      <c r="M46" s="50">
        <f t="shared" si="2"/>
        <v>0</v>
      </c>
      <c r="N46" s="50">
        <f t="shared" si="3"/>
        <v>0</v>
      </c>
    </row>
    <row r="47" spans="1:14" s="6" customFormat="1" ht="39.950000000000003" customHeight="1" x14ac:dyDescent="0.25">
      <c r="A47" s="100"/>
      <c r="B47" s="27" t="s">
        <v>90</v>
      </c>
      <c r="C47" s="31" t="s">
        <v>149</v>
      </c>
      <c r="D47" s="33">
        <v>0</v>
      </c>
      <c r="E47" s="33"/>
      <c r="F47" s="33">
        <v>0</v>
      </c>
      <c r="G47" s="33">
        <v>0</v>
      </c>
      <c r="H47" s="33"/>
      <c r="I47" s="33"/>
      <c r="J47" s="33">
        <v>0</v>
      </c>
      <c r="K47" s="80">
        <v>250000</v>
      </c>
      <c r="L47" s="80">
        <v>90200</v>
      </c>
      <c r="M47" s="50">
        <f t="shared" si="2"/>
        <v>250000</v>
      </c>
      <c r="N47" s="50">
        <f t="shared" si="3"/>
        <v>90200</v>
      </c>
    </row>
    <row r="48" spans="1:14" s="5" customFormat="1" ht="39.950000000000003" customHeight="1" thickBot="1" x14ac:dyDescent="0.25">
      <c r="A48" s="100" t="s">
        <v>194</v>
      </c>
      <c r="B48" s="25" t="s">
        <v>81</v>
      </c>
      <c r="C48" s="23" t="s">
        <v>151</v>
      </c>
      <c r="D48" s="24">
        <f>D49+D50</f>
        <v>0</v>
      </c>
      <c r="E48" s="24" t="e">
        <f>#REF!+E49+E50</f>
        <v>#REF!</v>
      </c>
      <c r="F48" s="24">
        <f>F49+F50</f>
        <v>0</v>
      </c>
      <c r="G48" s="24">
        <f>G49+G50</f>
        <v>0</v>
      </c>
      <c r="H48" s="24" t="e">
        <f>#REF!+H49+H50</f>
        <v>#REF!</v>
      </c>
      <c r="I48" s="24" t="e">
        <f>#REF!+I49+I50</f>
        <v>#REF!</v>
      </c>
      <c r="J48" s="24">
        <f>J49+J50</f>
        <v>0</v>
      </c>
      <c r="K48" s="24">
        <f>K49+K50</f>
        <v>459754</v>
      </c>
      <c r="L48" s="24">
        <f>L49+L50</f>
        <v>255324.94</v>
      </c>
      <c r="M48" s="50">
        <f t="shared" si="2"/>
        <v>459754</v>
      </c>
      <c r="N48" s="50">
        <f t="shared" si="3"/>
        <v>255324.94</v>
      </c>
    </row>
    <row r="49" spans="1:14" s="5" customFormat="1" ht="39.950000000000003" customHeight="1" thickBot="1" x14ac:dyDescent="0.25">
      <c r="A49" s="92"/>
      <c r="B49" s="27" t="s">
        <v>91</v>
      </c>
      <c r="C49" s="31" t="s">
        <v>5</v>
      </c>
      <c r="D49" s="33">
        <v>0</v>
      </c>
      <c r="E49" s="33"/>
      <c r="F49" s="33">
        <v>0</v>
      </c>
      <c r="G49" s="33">
        <v>0</v>
      </c>
      <c r="H49" s="33"/>
      <c r="I49" s="33"/>
      <c r="J49" s="33">
        <v>0</v>
      </c>
      <c r="K49" s="83">
        <v>243100</v>
      </c>
      <c r="L49" s="83">
        <v>181824.94</v>
      </c>
      <c r="M49" s="50">
        <f t="shared" si="2"/>
        <v>243100</v>
      </c>
      <c r="N49" s="50">
        <f t="shared" si="3"/>
        <v>181824.94</v>
      </c>
    </row>
    <row r="50" spans="1:14" s="5" customFormat="1" ht="39.950000000000003" customHeight="1" x14ac:dyDescent="0.2">
      <c r="A50" s="98"/>
      <c r="B50" s="27" t="s">
        <v>92</v>
      </c>
      <c r="C50" s="31" t="s">
        <v>6</v>
      </c>
      <c r="D50" s="33">
        <v>0</v>
      </c>
      <c r="E50" s="33"/>
      <c r="F50" s="33">
        <v>0</v>
      </c>
      <c r="G50" s="33">
        <v>0</v>
      </c>
      <c r="H50" s="33"/>
      <c r="I50" s="33"/>
      <c r="J50" s="33">
        <v>0</v>
      </c>
      <c r="K50" s="83">
        <v>216654</v>
      </c>
      <c r="L50" s="83">
        <v>73500</v>
      </c>
      <c r="M50" s="50">
        <f t="shared" si="2"/>
        <v>216654</v>
      </c>
      <c r="N50" s="50">
        <f t="shared" si="3"/>
        <v>73500</v>
      </c>
    </row>
    <row r="51" spans="1:14" s="5" customFormat="1" ht="39.950000000000003" customHeight="1" x14ac:dyDescent="0.2">
      <c r="A51" s="98" t="s">
        <v>195</v>
      </c>
      <c r="B51" s="29" t="s">
        <v>27</v>
      </c>
      <c r="C51" s="49" t="s">
        <v>152</v>
      </c>
      <c r="D51" s="60">
        <f t="shared" ref="D51:L51" si="27">D52</f>
        <v>17708659.91</v>
      </c>
      <c r="E51" s="60">
        <f t="shared" si="27"/>
        <v>0</v>
      </c>
      <c r="F51" s="60">
        <f t="shared" si="27"/>
        <v>17708658.949999999</v>
      </c>
      <c r="G51" s="60">
        <f t="shared" si="27"/>
        <v>137289900.63</v>
      </c>
      <c r="H51" s="60">
        <f t="shared" si="27"/>
        <v>0</v>
      </c>
      <c r="I51" s="60">
        <f t="shared" si="27"/>
        <v>0</v>
      </c>
      <c r="J51" s="60">
        <f t="shared" si="27"/>
        <v>124160264.38000001</v>
      </c>
      <c r="K51" s="60">
        <f>K52</f>
        <v>38416737.649999999</v>
      </c>
      <c r="L51" s="60">
        <f t="shared" si="27"/>
        <v>36009660.630000003</v>
      </c>
      <c r="M51" s="50">
        <f t="shared" si="2"/>
        <v>193415298.19</v>
      </c>
      <c r="N51" s="50">
        <f t="shared" si="3"/>
        <v>177878583.96000001</v>
      </c>
    </row>
    <row r="52" spans="1:14" s="5" customFormat="1" ht="39.950000000000003" customHeight="1" x14ac:dyDescent="0.2">
      <c r="A52" s="99" t="s">
        <v>63</v>
      </c>
      <c r="B52" s="25" t="s">
        <v>28</v>
      </c>
      <c r="C52" s="34" t="s">
        <v>153</v>
      </c>
      <c r="D52" s="61">
        <f t="shared" ref="D52:L52" si="28">SUM(D53:D59)</f>
        <v>17708659.91</v>
      </c>
      <c r="E52" s="61">
        <f t="shared" si="28"/>
        <v>0</v>
      </c>
      <c r="F52" s="61">
        <f t="shared" si="28"/>
        <v>17708658.949999999</v>
      </c>
      <c r="G52" s="61">
        <f t="shared" si="28"/>
        <v>137289900.63</v>
      </c>
      <c r="H52" s="61">
        <f t="shared" si="28"/>
        <v>0</v>
      </c>
      <c r="I52" s="61">
        <f t="shared" si="28"/>
        <v>0</v>
      </c>
      <c r="J52" s="61">
        <f t="shared" si="28"/>
        <v>124160264.38000001</v>
      </c>
      <c r="K52" s="61">
        <f t="shared" si="28"/>
        <v>38416737.649999999</v>
      </c>
      <c r="L52" s="61">
        <f t="shared" si="28"/>
        <v>36009660.630000003</v>
      </c>
      <c r="M52" s="50">
        <f t="shared" si="2"/>
        <v>193415298.19</v>
      </c>
      <c r="N52" s="50">
        <f t="shared" si="3"/>
        <v>177878583.96000001</v>
      </c>
    </row>
    <row r="53" spans="1:14" s="6" customFormat="1" ht="39.950000000000003" customHeight="1" x14ac:dyDescent="0.25">
      <c r="A53" s="93"/>
      <c r="B53" s="27" t="s">
        <v>340</v>
      </c>
      <c r="C53" s="31" t="s">
        <v>7</v>
      </c>
      <c r="D53" s="32">
        <v>0</v>
      </c>
      <c r="E53" s="32">
        <v>0</v>
      </c>
      <c r="F53" s="32">
        <v>0</v>
      </c>
      <c r="G53" s="32">
        <v>0</v>
      </c>
      <c r="H53" s="32"/>
      <c r="I53" s="33"/>
      <c r="J53" s="32">
        <v>0</v>
      </c>
      <c r="K53" s="74">
        <v>11881100</v>
      </c>
      <c r="L53" s="74">
        <v>11178023.82</v>
      </c>
      <c r="M53" s="50">
        <f t="shared" si="2"/>
        <v>11881100</v>
      </c>
      <c r="N53" s="50">
        <f t="shared" si="3"/>
        <v>11178023.82</v>
      </c>
    </row>
    <row r="54" spans="1:14" s="6" customFormat="1" ht="60" customHeight="1" x14ac:dyDescent="0.25">
      <c r="A54" s="93"/>
      <c r="B54" s="30" t="s">
        <v>341</v>
      </c>
      <c r="C54" s="31" t="s">
        <v>257</v>
      </c>
      <c r="D54" s="32">
        <v>0</v>
      </c>
      <c r="E54" s="32"/>
      <c r="F54" s="32">
        <v>0</v>
      </c>
      <c r="G54" s="32">
        <v>90698535</v>
      </c>
      <c r="H54" s="32"/>
      <c r="I54" s="33"/>
      <c r="J54" s="32">
        <v>82945098.760000005</v>
      </c>
      <c r="K54" s="74">
        <v>8970184.7799999993</v>
      </c>
      <c r="L54" s="74">
        <v>8203361.4199999999</v>
      </c>
      <c r="M54" s="50">
        <f t="shared" si="2"/>
        <v>99668719.780000001</v>
      </c>
      <c r="N54" s="50">
        <f t="shared" si="3"/>
        <v>91148460.180000007</v>
      </c>
    </row>
    <row r="55" spans="1:14" s="5" customFormat="1" ht="39.950000000000003" customHeight="1" x14ac:dyDescent="0.2">
      <c r="A55" s="93"/>
      <c r="B55" s="27" t="s">
        <v>93</v>
      </c>
      <c r="C55" s="31" t="s">
        <v>8</v>
      </c>
      <c r="D55" s="32">
        <v>0</v>
      </c>
      <c r="E55" s="32"/>
      <c r="F55" s="32">
        <v>0</v>
      </c>
      <c r="G55" s="32">
        <v>0</v>
      </c>
      <c r="H55" s="32"/>
      <c r="I55" s="33"/>
      <c r="J55" s="32">
        <v>0</v>
      </c>
      <c r="K55" s="74">
        <v>9655619.7100000009</v>
      </c>
      <c r="L55" s="74">
        <v>9282790.4199999999</v>
      </c>
      <c r="M55" s="50">
        <f t="shared" ref="M55" si="29">D55+G55+K55</f>
        <v>9655619.7100000009</v>
      </c>
      <c r="N55" s="50">
        <f t="shared" ref="N55" si="30">F55+J55+L55</f>
        <v>9282790.4199999999</v>
      </c>
    </row>
    <row r="56" spans="1:14" s="6" customFormat="1" ht="48" customHeight="1" x14ac:dyDescent="0.25">
      <c r="A56" s="93"/>
      <c r="B56" s="27" t="s">
        <v>338</v>
      </c>
      <c r="C56" s="31" t="s">
        <v>250</v>
      </c>
      <c r="D56" s="32">
        <v>0</v>
      </c>
      <c r="E56" s="32"/>
      <c r="F56" s="32">
        <v>0</v>
      </c>
      <c r="G56" s="32">
        <v>0</v>
      </c>
      <c r="H56" s="32"/>
      <c r="I56" s="33"/>
      <c r="J56" s="32">
        <v>0</v>
      </c>
      <c r="K56" s="74">
        <v>250000</v>
      </c>
      <c r="L56" s="74">
        <v>250000</v>
      </c>
      <c r="M56" s="50">
        <f t="shared" si="2"/>
        <v>250000</v>
      </c>
      <c r="N56" s="50">
        <f t="shared" si="3"/>
        <v>250000</v>
      </c>
    </row>
    <row r="57" spans="1:14" s="5" customFormat="1" ht="52.5" customHeight="1" x14ac:dyDescent="0.2">
      <c r="A57" s="95"/>
      <c r="B57" s="27" t="s">
        <v>339</v>
      </c>
      <c r="C57" s="31" t="s">
        <v>259</v>
      </c>
      <c r="D57" s="32">
        <v>0</v>
      </c>
      <c r="E57" s="32"/>
      <c r="F57" s="32">
        <v>0</v>
      </c>
      <c r="G57" s="32">
        <v>3155600</v>
      </c>
      <c r="H57" s="32"/>
      <c r="I57" s="33"/>
      <c r="J57" s="32">
        <v>3155561.79</v>
      </c>
      <c r="K57" s="74">
        <v>3298398.14</v>
      </c>
      <c r="L57" s="74">
        <v>3290061.79</v>
      </c>
      <c r="M57" s="50">
        <f t="shared" si="2"/>
        <v>6453998.1400000006</v>
      </c>
      <c r="N57" s="50">
        <f t="shared" si="3"/>
        <v>6445623.5800000001</v>
      </c>
    </row>
    <row r="58" spans="1:14" s="5" customFormat="1" ht="60" customHeight="1" x14ac:dyDescent="0.2">
      <c r="A58" s="95"/>
      <c r="B58" s="69" t="s">
        <v>421</v>
      </c>
      <c r="C58" s="31" t="s">
        <v>258</v>
      </c>
      <c r="D58" s="32">
        <v>0</v>
      </c>
      <c r="E58" s="32"/>
      <c r="F58" s="32">
        <v>0</v>
      </c>
      <c r="G58" s="32">
        <v>43310553.630000003</v>
      </c>
      <c r="H58" s="32"/>
      <c r="I58" s="33"/>
      <c r="J58" s="32">
        <v>37934390.869999997</v>
      </c>
      <c r="K58" s="74">
        <v>4307772.37</v>
      </c>
      <c r="L58" s="74">
        <v>3751760.53</v>
      </c>
      <c r="M58" s="50">
        <f t="shared" si="2"/>
        <v>47618326</v>
      </c>
      <c r="N58" s="50">
        <f t="shared" si="3"/>
        <v>41686151.399999999</v>
      </c>
    </row>
    <row r="59" spans="1:14" s="3" customFormat="1" ht="60" customHeight="1" x14ac:dyDescent="0.25">
      <c r="A59" s="98"/>
      <c r="B59" s="62" t="s">
        <v>422</v>
      </c>
      <c r="C59" s="31" t="s">
        <v>282</v>
      </c>
      <c r="D59" s="32">
        <v>17708659.91</v>
      </c>
      <c r="E59" s="32"/>
      <c r="F59" s="32">
        <v>17708658.949999999</v>
      </c>
      <c r="G59" s="32">
        <v>125212</v>
      </c>
      <c r="H59" s="32"/>
      <c r="I59" s="33"/>
      <c r="J59" s="32">
        <v>125212.96</v>
      </c>
      <c r="K59" s="74">
        <v>53662.65</v>
      </c>
      <c r="L59" s="74">
        <v>53662.65</v>
      </c>
      <c r="M59" s="50">
        <f t="shared" si="2"/>
        <v>17887534.559999999</v>
      </c>
      <c r="N59" s="50">
        <f t="shared" si="3"/>
        <v>17887534.559999999</v>
      </c>
    </row>
    <row r="60" spans="1:14" ht="39.950000000000003" customHeight="1" x14ac:dyDescent="0.2">
      <c r="A60" s="106">
        <v>6</v>
      </c>
      <c r="B60" s="29" t="s">
        <v>130</v>
      </c>
      <c r="C60" s="49" t="s">
        <v>154</v>
      </c>
      <c r="D60" s="55">
        <f t="shared" ref="D60:F60" si="31">D61+D67+D65</f>
        <v>0</v>
      </c>
      <c r="E60" s="55">
        <f t="shared" si="31"/>
        <v>0</v>
      </c>
      <c r="F60" s="55">
        <f t="shared" si="31"/>
        <v>0</v>
      </c>
      <c r="G60" s="55">
        <f t="shared" ref="G60:J60" si="32">G61+G67+G65</f>
        <v>975690</v>
      </c>
      <c r="H60" s="55">
        <f t="shared" si="32"/>
        <v>0</v>
      </c>
      <c r="I60" s="55">
        <f t="shared" si="32"/>
        <v>0</v>
      </c>
      <c r="J60" s="55">
        <f t="shared" si="32"/>
        <v>966037.89</v>
      </c>
      <c r="K60" s="55">
        <f>K61+K67+K65</f>
        <v>2886800</v>
      </c>
      <c r="L60" s="55">
        <f t="shared" ref="L60" si="33">L61+L67+L65</f>
        <v>2886722.72</v>
      </c>
      <c r="M60" s="50">
        <f t="shared" si="2"/>
        <v>3862490</v>
      </c>
      <c r="N60" s="50">
        <f t="shared" si="3"/>
        <v>3852760.6100000003</v>
      </c>
    </row>
    <row r="61" spans="1:14" ht="39.950000000000003" customHeight="1" x14ac:dyDescent="0.2">
      <c r="A61" s="106" t="s">
        <v>66</v>
      </c>
      <c r="B61" s="25" t="s">
        <v>132</v>
      </c>
      <c r="C61" s="34" t="s">
        <v>155</v>
      </c>
      <c r="D61" s="35">
        <f t="shared" ref="D61:F61" si="34">SUM(D62:D64)</f>
        <v>0</v>
      </c>
      <c r="E61" s="35">
        <f t="shared" si="34"/>
        <v>0</v>
      </c>
      <c r="F61" s="35">
        <f t="shared" si="34"/>
        <v>0</v>
      </c>
      <c r="G61" s="35">
        <f t="shared" ref="G61:J61" si="35">SUM(G62:G64)</f>
        <v>452990</v>
      </c>
      <c r="H61" s="35">
        <f t="shared" si="35"/>
        <v>0</v>
      </c>
      <c r="I61" s="35">
        <f t="shared" si="35"/>
        <v>0</v>
      </c>
      <c r="J61" s="35">
        <f t="shared" si="35"/>
        <v>452990</v>
      </c>
      <c r="K61" s="35">
        <f>SUM(K62:K64)</f>
        <v>5400</v>
      </c>
      <c r="L61" s="35">
        <f t="shared" ref="L61" si="36">SUM(L62:L64)</f>
        <v>5322.72</v>
      </c>
      <c r="M61" s="50">
        <f t="shared" si="2"/>
        <v>458390</v>
      </c>
      <c r="N61" s="50">
        <f t="shared" si="3"/>
        <v>458312.72</v>
      </c>
    </row>
    <row r="62" spans="1:14" ht="96.75" customHeight="1" x14ac:dyDescent="0.2">
      <c r="A62" s="106"/>
      <c r="B62" s="30" t="s">
        <v>423</v>
      </c>
      <c r="C62" s="31" t="s">
        <v>251</v>
      </c>
      <c r="D62" s="33">
        <v>0</v>
      </c>
      <c r="E62" s="33"/>
      <c r="F62" s="33">
        <v>0</v>
      </c>
      <c r="G62" s="33">
        <v>452990</v>
      </c>
      <c r="H62" s="33"/>
      <c r="I62" s="33"/>
      <c r="J62" s="33">
        <v>452990</v>
      </c>
      <c r="K62" s="33">
        <v>0</v>
      </c>
      <c r="L62" s="33">
        <v>0</v>
      </c>
      <c r="M62" s="50">
        <f t="shared" si="2"/>
        <v>452990</v>
      </c>
      <c r="N62" s="50">
        <f t="shared" si="3"/>
        <v>452990</v>
      </c>
    </row>
    <row r="63" spans="1:14" ht="39.950000000000003" customHeight="1" x14ac:dyDescent="0.2">
      <c r="A63" s="106"/>
      <c r="B63" s="30" t="s">
        <v>424</v>
      </c>
      <c r="C63" s="31" t="s">
        <v>252</v>
      </c>
      <c r="D63" s="33">
        <v>0</v>
      </c>
      <c r="E63" s="33"/>
      <c r="F63" s="33">
        <v>0</v>
      </c>
      <c r="G63" s="33">
        <v>0</v>
      </c>
      <c r="H63" s="33"/>
      <c r="I63" s="33"/>
      <c r="J63" s="33">
        <v>0</v>
      </c>
      <c r="K63" s="33">
        <v>0</v>
      </c>
      <c r="L63" s="33">
        <v>0</v>
      </c>
      <c r="M63" s="50">
        <f t="shared" si="2"/>
        <v>0</v>
      </c>
      <c r="N63" s="50">
        <f t="shared" si="3"/>
        <v>0</v>
      </c>
    </row>
    <row r="64" spans="1:14" ht="51" customHeight="1" x14ac:dyDescent="0.2">
      <c r="A64" s="106"/>
      <c r="B64" s="30" t="s">
        <v>425</v>
      </c>
      <c r="C64" s="31" t="s">
        <v>157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5400</v>
      </c>
      <c r="L64" s="32">
        <v>5322.72</v>
      </c>
      <c r="M64" s="50">
        <f t="shared" si="2"/>
        <v>5400</v>
      </c>
      <c r="N64" s="50">
        <f t="shared" si="3"/>
        <v>5322.72</v>
      </c>
    </row>
    <row r="65" spans="1:14" ht="68.25" customHeight="1" x14ac:dyDescent="0.2">
      <c r="A65" s="106" t="s">
        <v>196</v>
      </c>
      <c r="B65" s="25" t="s">
        <v>262</v>
      </c>
      <c r="C65" s="34" t="s">
        <v>260</v>
      </c>
      <c r="D65" s="35">
        <f t="shared" ref="D65:J65" si="37">D66</f>
        <v>0</v>
      </c>
      <c r="E65" s="35">
        <f t="shared" si="37"/>
        <v>0</v>
      </c>
      <c r="F65" s="35">
        <f t="shared" si="37"/>
        <v>0</v>
      </c>
      <c r="G65" s="35">
        <f>G66</f>
        <v>0</v>
      </c>
      <c r="H65" s="35">
        <f t="shared" si="37"/>
        <v>0</v>
      </c>
      <c r="I65" s="35">
        <f t="shared" si="37"/>
        <v>0</v>
      </c>
      <c r="J65" s="35">
        <f t="shared" si="37"/>
        <v>0</v>
      </c>
      <c r="K65" s="35">
        <f>K66</f>
        <v>2881400</v>
      </c>
      <c r="L65" s="35">
        <f>L66</f>
        <v>2881400</v>
      </c>
      <c r="M65" s="50">
        <f t="shared" si="2"/>
        <v>2881400</v>
      </c>
      <c r="N65" s="50">
        <f t="shared" si="3"/>
        <v>2881400</v>
      </c>
    </row>
    <row r="66" spans="1:14" ht="51" customHeight="1" x14ac:dyDescent="0.2">
      <c r="A66" s="106"/>
      <c r="B66" s="30" t="s">
        <v>342</v>
      </c>
      <c r="C66" s="31" t="s">
        <v>261</v>
      </c>
      <c r="D66" s="33">
        <v>0</v>
      </c>
      <c r="E66" s="33"/>
      <c r="F66" s="33">
        <v>0</v>
      </c>
      <c r="G66" s="33">
        <v>0</v>
      </c>
      <c r="H66" s="33"/>
      <c r="I66" s="33"/>
      <c r="J66" s="33">
        <v>0</v>
      </c>
      <c r="K66" s="80">
        <v>2881400</v>
      </c>
      <c r="L66" s="80">
        <v>2881400</v>
      </c>
      <c r="M66" s="50">
        <f t="shared" si="2"/>
        <v>2881400</v>
      </c>
      <c r="N66" s="50">
        <f t="shared" si="3"/>
        <v>2881400</v>
      </c>
    </row>
    <row r="67" spans="1:14" ht="39.950000000000003" customHeight="1" x14ac:dyDescent="0.2">
      <c r="A67" s="106" t="s">
        <v>316</v>
      </c>
      <c r="B67" s="25" t="s">
        <v>132</v>
      </c>
      <c r="C67" s="34" t="s">
        <v>156</v>
      </c>
      <c r="D67" s="35">
        <f t="shared" ref="D67:J67" si="38">D68</f>
        <v>0</v>
      </c>
      <c r="E67" s="35">
        <f t="shared" si="38"/>
        <v>0</v>
      </c>
      <c r="F67" s="35">
        <f t="shared" si="38"/>
        <v>0</v>
      </c>
      <c r="G67" s="35">
        <f t="shared" si="38"/>
        <v>522700</v>
      </c>
      <c r="H67" s="35">
        <f t="shared" si="38"/>
        <v>0</v>
      </c>
      <c r="I67" s="35">
        <f t="shared" si="38"/>
        <v>0</v>
      </c>
      <c r="J67" s="35">
        <f t="shared" si="38"/>
        <v>513047.89</v>
      </c>
      <c r="K67" s="35">
        <f>K68</f>
        <v>0</v>
      </c>
      <c r="L67" s="35">
        <f>L68</f>
        <v>0</v>
      </c>
      <c r="M67" s="50">
        <f t="shared" si="2"/>
        <v>522700</v>
      </c>
      <c r="N67" s="50">
        <f t="shared" si="3"/>
        <v>513047.89</v>
      </c>
    </row>
    <row r="68" spans="1:14" s="8" customFormat="1" ht="53.25" customHeight="1" x14ac:dyDescent="0.25">
      <c r="A68" s="106"/>
      <c r="B68" s="30" t="s">
        <v>343</v>
      </c>
      <c r="C68" s="31" t="s">
        <v>131</v>
      </c>
      <c r="D68" s="32">
        <v>0</v>
      </c>
      <c r="E68" s="32">
        <v>0</v>
      </c>
      <c r="F68" s="32">
        <v>0</v>
      </c>
      <c r="G68" s="32">
        <v>522700</v>
      </c>
      <c r="H68" s="32">
        <v>0</v>
      </c>
      <c r="I68" s="32">
        <v>0</v>
      </c>
      <c r="J68" s="32">
        <v>513047.89</v>
      </c>
      <c r="K68" s="74">
        <v>0</v>
      </c>
      <c r="L68" s="74">
        <v>0</v>
      </c>
      <c r="M68" s="50">
        <f t="shared" si="2"/>
        <v>522700</v>
      </c>
      <c r="N68" s="50">
        <f t="shared" si="3"/>
        <v>513047.89</v>
      </c>
    </row>
    <row r="69" spans="1:14" s="8" customFormat="1" ht="39.950000000000003" customHeight="1" x14ac:dyDescent="0.25">
      <c r="A69" s="106" t="s">
        <v>197</v>
      </c>
      <c r="B69" s="29" t="s">
        <v>29</v>
      </c>
      <c r="C69" s="49" t="s">
        <v>158</v>
      </c>
      <c r="D69" s="55">
        <f t="shared" ref="D69:F69" si="39">D70+D84+D82</f>
        <v>7920000</v>
      </c>
      <c r="E69" s="55">
        <f t="shared" si="39"/>
        <v>0</v>
      </c>
      <c r="F69" s="55">
        <f t="shared" si="39"/>
        <v>7920000</v>
      </c>
      <c r="G69" s="55">
        <f t="shared" ref="G69:J69" si="40">G70+G84+G82</f>
        <v>32947201.030000001</v>
      </c>
      <c r="H69" s="55">
        <f t="shared" si="40"/>
        <v>0</v>
      </c>
      <c r="I69" s="55">
        <f t="shared" si="40"/>
        <v>0</v>
      </c>
      <c r="J69" s="55">
        <f t="shared" si="40"/>
        <v>30436027.300000001</v>
      </c>
      <c r="K69" s="55">
        <f>K70+K84+K82</f>
        <v>42942478.319999993</v>
      </c>
      <c r="L69" s="55">
        <f t="shared" ref="L69" si="41">L70+L84+L82</f>
        <v>38577318.500000007</v>
      </c>
      <c r="M69" s="50">
        <f t="shared" si="2"/>
        <v>83809679.349999994</v>
      </c>
      <c r="N69" s="50">
        <f t="shared" si="3"/>
        <v>76933345.800000012</v>
      </c>
    </row>
    <row r="70" spans="1:14" ht="39.950000000000003" customHeight="1" x14ac:dyDescent="0.2">
      <c r="A70" s="106" t="s">
        <v>198</v>
      </c>
      <c r="B70" s="25" t="s">
        <v>30</v>
      </c>
      <c r="C70" s="34" t="s">
        <v>159</v>
      </c>
      <c r="D70" s="35">
        <f t="shared" ref="D70:F70" si="42">SUM(D71:D81)</f>
        <v>7920000</v>
      </c>
      <c r="E70" s="35">
        <f t="shared" si="42"/>
        <v>0</v>
      </c>
      <c r="F70" s="35">
        <f t="shared" si="42"/>
        <v>7920000</v>
      </c>
      <c r="G70" s="35">
        <f>SUM(G71:G81)</f>
        <v>3281600</v>
      </c>
      <c r="H70" s="35">
        <f t="shared" ref="H70:L70" si="43">SUM(H71:H81)</f>
        <v>0</v>
      </c>
      <c r="I70" s="35">
        <f t="shared" si="43"/>
        <v>0</v>
      </c>
      <c r="J70" s="35">
        <f t="shared" si="43"/>
        <v>3281600</v>
      </c>
      <c r="K70" s="35">
        <f t="shared" si="43"/>
        <v>34158098.799999997</v>
      </c>
      <c r="L70" s="35">
        <f t="shared" si="43"/>
        <v>31744650.660000004</v>
      </c>
      <c r="M70" s="50">
        <f t="shared" si="2"/>
        <v>45359698.799999997</v>
      </c>
      <c r="N70" s="50">
        <f t="shared" si="3"/>
        <v>42946250.660000004</v>
      </c>
    </row>
    <row r="71" spans="1:14" s="14" customFormat="1" ht="39.950000000000003" customHeight="1" x14ac:dyDescent="0.2">
      <c r="A71" s="106"/>
      <c r="B71" s="28" t="s">
        <v>350</v>
      </c>
      <c r="C71" s="31" t="s">
        <v>9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74">
        <v>6702957.5700000003</v>
      </c>
      <c r="L71" s="74">
        <v>6324270.9100000001</v>
      </c>
      <c r="M71" s="50">
        <f t="shared" si="2"/>
        <v>6702957.5700000003</v>
      </c>
      <c r="N71" s="50">
        <f t="shared" si="3"/>
        <v>6324270.9100000001</v>
      </c>
    </row>
    <row r="72" spans="1:14" s="8" customFormat="1" ht="39.950000000000003" customHeight="1" x14ac:dyDescent="0.25">
      <c r="A72" s="106"/>
      <c r="B72" s="28" t="s">
        <v>351</v>
      </c>
      <c r="C72" s="31" t="s">
        <v>10</v>
      </c>
      <c r="D72" s="32">
        <v>0</v>
      </c>
      <c r="E72" s="32"/>
      <c r="F72" s="32">
        <v>0</v>
      </c>
      <c r="G72" s="32">
        <v>0</v>
      </c>
      <c r="H72" s="32"/>
      <c r="I72" s="32"/>
      <c r="J72" s="32">
        <v>0</v>
      </c>
      <c r="K72" s="74">
        <v>6379635.4400000004</v>
      </c>
      <c r="L72" s="74">
        <v>6285735.04</v>
      </c>
      <c r="M72" s="50">
        <f t="shared" si="2"/>
        <v>6379635.4400000004</v>
      </c>
      <c r="N72" s="50">
        <f t="shared" si="3"/>
        <v>6285735.04</v>
      </c>
    </row>
    <row r="73" spans="1:14" ht="39.950000000000003" customHeight="1" x14ac:dyDescent="0.2">
      <c r="A73" s="106"/>
      <c r="B73" s="28" t="s">
        <v>352</v>
      </c>
      <c r="C73" s="31" t="s">
        <v>11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74">
        <v>2166100</v>
      </c>
      <c r="L73" s="74">
        <v>2097268.12</v>
      </c>
      <c r="M73" s="50">
        <f t="shared" si="2"/>
        <v>2166100</v>
      </c>
      <c r="N73" s="50">
        <f t="shared" si="3"/>
        <v>2097268.12</v>
      </c>
    </row>
    <row r="74" spans="1:14" ht="54.75" customHeight="1" x14ac:dyDescent="0.2">
      <c r="A74" s="94"/>
      <c r="B74" s="28" t="s">
        <v>347</v>
      </c>
      <c r="C74" s="31" t="s">
        <v>12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74">
        <v>14409698.1</v>
      </c>
      <c r="L74" s="74">
        <v>12707721.630000001</v>
      </c>
      <c r="M74" s="50">
        <f t="shared" si="2"/>
        <v>14409698.1</v>
      </c>
      <c r="N74" s="50">
        <f t="shared" si="3"/>
        <v>12707721.630000001</v>
      </c>
    </row>
    <row r="75" spans="1:14" ht="64.5" customHeight="1" x14ac:dyDescent="0.2">
      <c r="A75" s="97"/>
      <c r="B75" s="68" t="s">
        <v>348</v>
      </c>
      <c r="C75" s="31" t="s">
        <v>283</v>
      </c>
      <c r="D75" s="32">
        <v>0</v>
      </c>
      <c r="E75" s="32"/>
      <c r="F75" s="32">
        <v>0</v>
      </c>
      <c r="G75" s="32">
        <v>0</v>
      </c>
      <c r="H75" s="32"/>
      <c r="I75" s="32"/>
      <c r="J75" s="32">
        <v>0</v>
      </c>
      <c r="K75" s="74">
        <v>978000</v>
      </c>
      <c r="L75" s="74">
        <v>809151.5</v>
      </c>
      <c r="M75" s="50">
        <f t="shared" si="2"/>
        <v>978000</v>
      </c>
      <c r="N75" s="50">
        <f t="shared" si="3"/>
        <v>809151.5</v>
      </c>
    </row>
    <row r="76" spans="1:14" ht="75" customHeight="1" x14ac:dyDescent="0.2">
      <c r="A76" s="97"/>
      <c r="B76" s="68" t="s">
        <v>349</v>
      </c>
      <c r="C76" s="31" t="s">
        <v>263</v>
      </c>
      <c r="D76" s="32">
        <v>0</v>
      </c>
      <c r="E76" s="32"/>
      <c r="F76" s="32">
        <v>0</v>
      </c>
      <c r="G76" s="32">
        <v>0</v>
      </c>
      <c r="H76" s="32"/>
      <c r="I76" s="32"/>
      <c r="J76" s="32">
        <v>0</v>
      </c>
      <c r="K76" s="74">
        <v>0</v>
      </c>
      <c r="L76" s="74">
        <v>0</v>
      </c>
      <c r="M76" s="50">
        <f t="shared" ref="M76:M147" si="44">D76+G76+K76</f>
        <v>0</v>
      </c>
      <c r="N76" s="50">
        <f t="shared" ref="N76:N147" si="45">F76+J76+L76</f>
        <v>0</v>
      </c>
    </row>
    <row r="77" spans="1:14" ht="61.5" customHeight="1" x14ac:dyDescent="0.2">
      <c r="A77" s="97"/>
      <c r="B77" s="28" t="s">
        <v>346</v>
      </c>
      <c r="C77" s="31" t="s">
        <v>253</v>
      </c>
      <c r="D77" s="32">
        <v>0</v>
      </c>
      <c r="E77" s="32"/>
      <c r="F77" s="32">
        <v>0</v>
      </c>
      <c r="G77" s="32">
        <v>0</v>
      </c>
      <c r="H77" s="32"/>
      <c r="I77" s="32"/>
      <c r="J77" s="32">
        <v>0</v>
      </c>
      <c r="K77" s="74">
        <v>3201000</v>
      </c>
      <c r="L77" s="74">
        <v>3199861.7</v>
      </c>
      <c r="M77" s="50">
        <f t="shared" si="44"/>
        <v>3201000</v>
      </c>
      <c r="N77" s="50">
        <f>F77+J77+L77</f>
        <v>3199861.7</v>
      </c>
    </row>
    <row r="78" spans="1:14" ht="61.5" customHeight="1" x14ac:dyDescent="0.2">
      <c r="A78" s="97"/>
      <c r="B78" s="28" t="s">
        <v>345</v>
      </c>
      <c r="C78" s="31" t="s">
        <v>344</v>
      </c>
      <c r="D78" s="32">
        <v>0</v>
      </c>
      <c r="E78" s="32">
        <v>0</v>
      </c>
      <c r="F78" s="32">
        <v>0</v>
      </c>
      <c r="G78" s="32">
        <v>3196200</v>
      </c>
      <c r="H78" s="32">
        <v>0</v>
      </c>
      <c r="I78" s="32">
        <v>0</v>
      </c>
      <c r="J78" s="32">
        <v>3196200</v>
      </c>
      <c r="K78" s="32">
        <v>316107.69</v>
      </c>
      <c r="L78" s="32">
        <v>316107.69</v>
      </c>
      <c r="M78" s="50">
        <f t="shared" si="44"/>
        <v>3512307.69</v>
      </c>
      <c r="N78" s="50">
        <f>F78+J78+L78</f>
        <v>3512307.69</v>
      </c>
    </row>
    <row r="79" spans="1:14" s="8" customFormat="1" ht="52.5" customHeight="1" x14ac:dyDescent="0.25">
      <c r="A79" s="96"/>
      <c r="B79" s="28" t="s">
        <v>353</v>
      </c>
      <c r="C79" s="31" t="s">
        <v>264</v>
      </c>
      <c r="D79" s="32">
        <v>0</v>
      </c>
      <c r="E79" s="32"/>
      <c r="F79" s="32">
        <v>0</v>
      </c>
      <c r="G79" s="32">
        <v>5400</v>
      </c>
      <c r="H79" s="32"/>
      <c r="I79" s="32"/>
      <c r="J79" s="32">
        <v>5400</v>
      </c>
      <c r="K79" s="74">
        <v>600</v>
      </c>
      <c r="L79" s="74">
        <v>534.07000000000005</v>
      </c>
      <c r="M79" s="50">
        <f t="shared" si="44"/>
        <v>6000</v>
      </c>
      <c r="N79" s="50">
        <f t="shared" si="45"/>
        <v>5934.07</v>
      </c>
    </row>
    <row r="80" spans="1:14" s="8" customFormat="1" ht="94.5" customHeight="1" thickBot="1" x14ac:dyDescent="0.3">
      <c r="A80" s="95"/>
      <c r="B80" s="68" t="s">
        <v>426</v>
      </c>
      <c r="C80" s="31" t="s">
        <v>226</v>
      </c>
      <c r="D80" s="32">
        <v>0</v>
      </c>
      <c r="E80" s="32"/>
      <c r="F80" s="32">
        <v>0</v>
      </c>
      <c r="G80" s="32">
        <v>0</v>
      </c>
      <c r="H80" s="32"/>
      <c r="I80" s="32"/>
      <c r="J80" s="32">
        <v>0</v>
      </c>
      <c r="K80" s="74">
        <v>0</v>
      </c>
      <c r="L80" s="74">
        <v>0</v>
      </c>
      <c r="M80" s="50">
        <f t="shared" si="44"/>
        <v>0</v>
      </c>
      <c r="N80" s="50">
        <f t="shared" si="45"/>
        <v>0</v>
      </c>
    </row>
    <row r="81" spans="1:14" ht="63" customHeight="1" thickBot="1" x14ac:dyDescent="0.25">
      <c r="A81" s="92"/>
      <c r="B81" s="68" t="s">
        <v>427</v>
      </c>
      <c r="C81" s="31" t="s">
        <v>284</v>
      </c>
      <c r="D81" s="32">
        <v>7920000</v>
      </c>
      <c r="E81" s="32"/>
      <c r="F81" s="32">
        <v>7920000</v>
      </c>
      <c r="G81" s="32">
        <v>80000</v>
      </c>
      <c r="H81" s="32"/>
      <c r="I81" s="32"/>
      <c r="J81" s="32">
        <v>80000</v>
      </c>
      <c r="K81" s="74">
        <v>4000</v>
      </c>
      <c r="L81" s="74">
        <v>4000</v>
      </c>
      <c r="M81" s="50">
        <f t="shared" si="44"/>
        <v>8004000</v>
      </c>
      <c r="N81" s="50">
        <f t="shared" si="45"/>
        <v>8004000</v>
      </c>
    </row>
    <row r="82" spans="1:14" s="14" customFormat="1" ht="62.25" customHeight="1" x14ac:dyDescent="0.2">
      <c r="A82" s="94" t="s">
        <v>199</v>
      </c>
      <c r="B82" s="25" t="s">
        <v>287</v>
      </c>
      <c r="C82" s="34" t="s">
        <v>285</v>
      </c>
      <c r="D82" s="35">
        <f t="shared" ref="D82:L84" si="46">D83</f>
        <v>0</v>
      </c>
      <c r="E82" s="35">
        <f t="shared" si="46"/>
        <v>0</v>
      </c>
      <c r="F82" s="35">
        <f t="shared" si="46"/>
        <v>0</v>
      </c>
      <c r="G82" s="35">
        <f t="shared" si="46"/>
        <v>29665601.030000001</v>
      </c>
      <c r="H82" s="35">
        <f t="shared" si="46"/>
        <v>0</v>
      </c>
      <c r="I82" s="35">
        <f t="shared" si="46"/>
        <v>0</v>
      </c>
      <c r="J82" s="35">
        <f t="shared" si="46"/>
        <v>27154427.300000001</v>
      </c>
      <c r="K82" s="35">
        <f>K83</f>
        <v>4598879.5199999996</v>
      </c>
      <c r="L82" s="35">
        <f t="shared" si="46"/>
        <v>2685602.7</v>
      </c>
      <c r="M82" s="50">
        <f t="shared" si="44"/>
        <v>34264480.549999997</v>
      </c>
      <c r="N82" s="50">
        <f t="shared" si="45"/>
        <v>29840030</v>
      </c>
    </row>
    <row r="83" spans="1:14" s="8" customFormat="1" ht="66.75" customHeight="1" x14ac:dyDescent="0.25">
      <c r="A83" s="96"/>
      <c r="B83" s="76" t="s">
        <v>429</v>
      </c>
      <c r="C83" s="31" t="s">
        <v>286</v>
      </c>
      <c r="D83" s="33">
        <v>0</v>
      </c>
      <c r="E83" s="33"/>
      <c r="F83" s="33">
        <v>0</v>
      </c>
      <c r="G83" s="33">
        <v>29665601.030000001</v>
      </c>
      <c r="H83" s="33"/>
      <c r="I83" s="33"/>
      <c r="J83" s="33">
        <v>27154427.300000001</v>
      </c>
      <c r="K83" s="74">
        <v>4598879.5199999996</v>
      </c>
      <c r="L83" s="74">
        <v>2685602.7</v>
      </c>
      <c r="M83" s="50">
        <f t="shared" si="44"/>
        <v>34264480.549999997</v>
      </c>
      <c r="N83" s="50">
        <f t="shared" si="45"/>
        <v>29840030</v>
      </c>
    </row>
    <row r="84" spans="1:14" s="14" customFormat="1" ht="39.950000000000003" customHeight="1" x14ac:dyDescent="0.2">
      <c r="A84" s="94" t="s">
        <v>317</v>
      </c>
      <c r="B84" s="25" t="s">
        <v>31</v>
      </c>
      <c r="C84" s="34" t="s">
        <v>160</v>
      </c>
      <c r="D84" s="35">
        <f t="shared" si="46"/>
        <v>0</v>
      </c>
      <c r="E84" s="35">
        <f t="shared" si="46"/>
        <v>0</v>
      </c>
      <c r="F84" s="35">
        <f t="shared" si="46"/>
        <v>0</v>
      </c>
      <c r="G84" s="35">
        <f t="shared" si="46"/>
        <v>0</v>
      </c>
      <c r="H84" s="35">
        <f t="shared" si="46"/>
        <v>0</v>
      </c>
      <c r="I84" s="35">
        <f t="shared" si="46"/>
        <v>0</v>
      </c>
      <c r="J84" s="35">
        <f t="shared" si="46"/>
        <v>0</v>
      </c>
      <c r="K84" s="35">
        <f>K85</f>
        <v>4185500</v>
      </c>
      <c r="L84" s="35">
        <f t="shared" si="46"/>
        <v>4147065.14</v>
      </c>
      <c r="M84" s="50">
        <f t="shared" si="44"/>
        <v>4185500</v>
      </c>
      <c r="N84" s="50">
        <f t="shared" si="45"/>
        <v>4147065.14</v>
      </c>
    </row>
    <row r="85" spans="1:14" s="8" customFormat="1" ht="39.950000000000003" customHeight="1" x14ac:dyDescent="0.25">
      <c r="A85" s="96"/>
      <c r="B85" s="59" t="s">
        <v>428</v>
      </c>
      <c r="C85" s="31" t="s">
        <v>13</v>
      </c>
      <c r="D85" s="33">
        <v>0</v>
      </c>
      <c r="E85" s="33"/>
      <c r="F85" s="33">
        <v>0</v>
      </c>
      <c r="G85" s="33">
        <v>0</v>
      </c>
      <c r="H85" s="33"/>
      <c r="I85" s="33"/>
      <c r="J85" s="33">
        <v>0</v>
      </c>
      <c r="K85" s="74">
        <v>4185500</v>
      </c>
      <c r="L85" s="74">
        <v>4147065.14</v>
      </c>
      <c r="M85" s="50">
        <f t="shared" si="44"/>
        <v>4185500</v>
      </c>
      <c r="N85" s="50">
        <f t="shared" si="45"/>
        <v>4147065.14</v>
      </c>
    </row>
    <row r="86" spans="1:14" s="8" customFormat="1" ht="39.950000000000003" customHeight="1" x14ac:dyDescent="0.25">
      <c r="A86" s="96">
        <v>8</v>
      </c>
      <c r="B86" s="29" t="s">
        <v>32</v>
      </c>
      <c r="C86" s="49" t="s">
        <v>161</v>
      </c>
      <c r="D86" s="55">
        <f t="shared" ref="D86:F86" si="47">D87+D90</f>
        <v>0</v>
      </c>
      <c r="E86" s="55">
        <f t="shared" si="47"/>
        <v>0</v>
      </c>
      <c r="F86" s="55">
        <f t="shared" si="47"/>
        <v>0</v>
      </c>
      <c r="G86" s="55">
        <f t="shared" ref="G86:L86" si="48">G87+G90</f>
        <v>0</v>
      </c>
      <c r="H86" s="55">
        <f t="shared" si="48"/>
        <v>0</v>
      </c>
      <c r="I86" s="55">
        <f t="shared" si="48"/>
        <v>0</v>
      </c>
      <c r="J86" s="55">
        <f t="shared" si="48"/>
        <v>0</v>
      </c>
      <c r="K86" s="55">
        <f t="shared" si="48"/>
        <v>46331100</v>
      </c>
      <c r="L86" s="55">
        <f t="shared" si="48"/>
        <v>39068652.519999996</v>
      </c>
      <c r="M86" s="50">
        <f t="shared" si="44"/>
        <v>46331100</v>
      </c>
      <c r="N86" s="50">
        <f t="shared" si="45"/>
        <v>39068652.519999996</v>
      </c>
    </row>
    <row r="87" spans="1:14" s="8" customFormat="1" ht="39.950000000000003" customHeight="1" x14ac:dyDescent="0.25">
      <c r="A87" s="96" t="s">
        <v>200</v>
      </c>
      <c r="B87" s="25" t="s">
        <v>33</v>
      </c>
      <c r="C87" s="34" t="s">
        <v>162</v>
      </c>
      <c r="D87" s="35">
        <f t="shared" ref="D87:F87" si="49">SUM(D88:D89)</f>
        <v>0</v>
      </c>
      <c r="E87" s="35">
        <f t="shared" si="49"/>
        <v>0</v>
      </c>
      <c r="F87" s="35">
        <f t="shared" si="49"/>
        <v>0</v>
      </c>
      <c r="G87" s="35">
        <f t="shared" ref="G87:J87" si="50">SUM(G88:G89)</f>
        <v>0</v>
      </c>
      <c r="H87" s="35">
        <f t="shared" si="50"/>
        <v>0</v>
      </c>
      <c r="I87" s="35">
        <f t="shared" si="50"/>
        <v>0</v>
      </c>
      <c r="J87" s="35">
        <f t="shared" si="50"/>
        <v>0</v>
      </c>
      <c r="K87" s="35">
        <f>SUM(K88:K89)</f>
        <v>1250000</v>
      </c>
      <c r="L87" s="35">
        <f t="shared" ref="L87" si="51">SUM(L88:L89)</f>
        <v>1241104.5899999999</v>
      </c>
      <c r="M87" s="50">
        <f t="shared" si="44"/>
        <v>1250000</v>
      </c>
      <c r="N87" s="50">
        <f t="shared" si="45"/>
        <v>1241104.5899999999</v>
      </c>
    </row>
    <row r="88" spans="1:14" s="8" customFormat="1" ht="42" customHeight="1" x14ac:dyDescent="0.25">
      <c r="A88" s="96"/>
      <c r="B88" s="27" t="s">
        <v>354</v>
      </c>
      <c r="C88" s="31" t="s">
        <v>288</v>
      </c>
      <c r="D88" s="33">
        <v>0</v>
      </c>
      <c r="E88" s="33"/>
      <c r="F88" s="33">
        <v>0</v>
      </c>
      <c r="G88" s="33">
        <v>0</v>
      </c>
      <c r="H88" s="33"/>
      <c r="I88" s="33"/>
      <c r="J88" s="33">
        <v>0</v>
      </c>
      <c r="K88" s="80">
        <v>250000</v>
      </c>
      <c r="L88" s="80">
        <v>250000</v>
      </c>
      <c r="M88" s="50">
        <f t="shared" si="44"/>
        <v>250000</v>
      </c>
      <c r="N88" s="50">
        <f t="shared" si="45"/>
        <v>250000</v>
      </c>
    </row>
    <row r="89" spans="1:14" s="8" customFormat="1" ht="39.950000000000003" customHeight="1" thickBot="1" x14ac:dyDescent="0.3">
      <c r="A89" s="94"/>
      <c r="B89" s="27" t="s">
        <v>94</v>
      </c>
      <c r="C89" s="31" t="s">
        <v>14</v>
      </c>
      <c r="D89" s="33">
        <v>0</v>
      </c>
      <c r="E89" s="32"/>
      <c r="F89" s="33">
        <v>0</v>
      </c>
      <c r="G89" s="32">
        <v>0</v>
      </c>
      <c r="H89" s="32"/>
      <c r="I89" s="33"/>
      <c r="J89" s="32">
        <v>0</v>
      </c>
      <c r="K89" s="74">
        <v>1000000</v>
      </c>
      <c r="L89" s="74">
        <v>991104.59</v>
      </c>
      <c r="M89" s="50">
        <f t="shared" si="44"/>
        <v>1000000</v>
      </c>
      <c r="N89" s="50">
        <f t="shared" si="45"/>
        <v>991104.59</v>
      </c>
    </row>
    <row r="90" spans="1:14" ht="39.950000000000003" customHeight="1" thickBot="1" x14ac:dyDescent="0.25">
      <c r="A90" s="92" t="s">
        <v>201</v>
      </c>
      <c r="B90" s="25" t="s">
        <v>34</v>
      </c>
      <c r="C90" s="34" t="s">
        <v>289</v>
      </c>
      <c r="D90" s="35">
        <f t="shared" ref="D90:L90" si="52">SUM(D91)</f>
        <v>0</v>
      </c>
      <c r="E90" s="35">
        <f t="shared" si="52"/>
        <v>0</v>
      </c>
      <c r="F90" s="35">
        <f t="shared" si="52"/>
        <v>0</v>
      </c>
      <c r="G90" s="35">
        <f t="shared" si="52"/>
        <v>0</v>
      </c>
      <c r="H90" s="35">
        <f t="shared" si="52"/>
        <v>0</v>
      </c>
      <c r="I90" s="35">
        <f t="shared" si="52"/>
        <v>0</v>
      </c>
      <c r="J90" s="35">
        <f t="shared" si="52"/>
        <v>0</v>
      </c>
      <c r="K90" s="35">
        <f>SUM(K91)</f>
        <v>45081100</v>
      </c>
      <c r="L90" s="35">
        <f t="shared" si="52"/>
        <v>37827547.93</v>
      </c>
      <c r="M90" s="50">
        <f t="shared" si="44"/>
        <v>45081100</v>
      </c>
      <c r="N90" s="50">
        <f t="shared" si="45"/>
        <v>37827547.93</v>
      </c>
    </row>
    <row r="91" spans="1:14" ht="39.950000000000003" customHeight="1" x14ac:dyDescent="0.2">
      <c r="A91" s="98"/>
      <c r="B91" s="59" t="s">
        <v>95</v>
      </c>
      <c r="C91" s="31" t="s">
        <v>15</v>
      </c>
      <c r="D91" s="33">
        <v>0</v>
      </c>
      <c r="E91" s="32"/>
      <c r="F91" s="33">
        <v>0</v>
      </c>
      <c r="G91" s="32">
        <v>0</v>
      </c>
      <c r="H91" s="32"/>
      <c r="I91" s="33"/>
      <c r="J91" s="32">
        <v>0</v>
      </c>
      <c r="K91" s="74">
        <v>45081100</v>
      </c>
      <c r="L91" s="74">
        <v>37827547.93</v>
      </c>
      <c r="M91" s="50">
        <f t="shared" si="44"/>
        <v>45081100</v>
      </c>
      <c r="N91" s="50">
        <f t="shared" si="45"/>
        <v>37827547.93</v>
      </c>
    </row>
    <row r="92" spans="1:14" ht="39.950000000000003" customHeight="1" x14ac:dyDescent="0.2">
      <c r="A92" s="107" t="s">
        <v>202</v>
      </c>
      <c r="B92" s="29" t="s">
        <v>35</v>
      </c>
      <c r="C92" s="49" t="s">
        <v>163</v>
      </c>
      <c r="D92" s="55">
        <f t="shared" ref="D92:F92" si="53">D93+D96</f>
        <v>0</v>
      </c>
      <c r="E92" s="55">
        <f t="shared" si="53"/>
        <v>0</v>
      </c>
      <c r="F92" s="55">
        <f t="shared" si="53"/>
        <v>0</v>
      </c>
      <c r="G92" s="55">
        <f t="shared" ref="G92:J92" si="54">G93+G96</f>
        <v>136800</v>
      </c>
      <c r="H92" s="55">
        <f t="shared" si="54"/>
        <v>0</v>
      </c>
      <c r="I92" s="55">
        <f t="shared" si="54"/>
        <v>0</v>
      </c>
      <c r="J92" s="55">
        <f t="shared" si="54"/>
        <v>136791.6</v>
      </c>
      <c r="K92" s="55">
        <f>K93+K96</f>
        <v>400000</v>
      </c>
      <c r="L92" s="55">
        <f t="shared" ref="L92" si="55">L93+L96</f>
        <v>322112.07</v>
      </c>
      <c r="M92" s="50">
        <f t="shared" si="44"/>
        <v>536800</v>
      </c>
      <c r="N92" s="50">
        <f t="shared" si="45"/>
        <v>458903.67000000004</v>
      </c>
    </row>
    <row r="93" spans="1:14" ht="39.950000000000003" customHeight="1" x14ac:dyDescent="0.2">
      <c r="A93" s="108" t="s">
        <v>203</v>
      </c>
      <c r="B93" s="25" t="s">
        <v>36</v>
      </c>
      <c r="C93" s="34" t="s">
        <v>164</v>
      </c>
      <c r="D93" s="35">
        <f t="shared" ref="D93:F93" si="56">D94+D95</f>
        <v>0</v>
      </c>
      <c r="E93" s="35">
        <f t="shared" si="56"/>
        <v>0</v>
      </c>
      <c r="F93" s="35">
        <f t="shared" si="56"/>
        <v>0</v>
      </c>
      <c r="G93" s="35">
        <f t="shared" ref="G93:J93" si="57">G94+G95</f>
        <v>0</v>
      </c>
      <c r="H93" s="35">
        <f t="shared" si="57"/>
        <v>0</v>
      </c>
      <c r="I93" s="35">
        <f t="shared" si="57"/>
        <v>0</v>
      </c>
      <c r="J93" s="35">
        <f t="shared" si="57"/>
        <v>0</v>
      </c>
      <c r="K93" s="35">
        <f>K94+K95</f>
        <v>400000</v>
      </c>
      <c r="L93" s="35">
        <f t="shared" ref="L93" si="58">L94+L95</f>
        <v>322112.07</v>
      </c>
      <c r="M93" s="50">
        <f t="shared" si="44"/>
        <v>400000</v>
      </c>
      <c r="N93" s="50">
        <f t="shared" si="45"/>
        <v>322112.07</v>
      </c>
    </row>
    <row r="94" spans="1:14" ht="39.950000000000003" customHeight="1" x14ac:dyDescent="0.2">
      <c r="A94" s="108"/>
      <c r="B94" s="27" t="s">
        <v>96</v>
      </c>
      <c r="C94" s="31" t="s">
        <v>16</v>
      </c>
      <c r="D94" s="33">
        <v>0</v>
      </c>
      <c r="E94" s="33"/>
      <c r="F94" s="33">
        <v>0</v>
      </c>
      <c r="G94" s="32">
        <v>0</v>
      </c>
      <c r="H94" s="33"/>
      <c r="I94" s="33"/>
      <c r="J94" s="32">
        <v>0</v>
      </c>
      <c r="K94" s="74">
        <v>250000</v>
      </c>
      <c r="L94" s="74">
        <v>247272.75</v>
      </c>
      <c r="M94" s="50">
        <f t="shared" si="44"/>
        <v>250000</v>
      </c>
      <c r="N94" s="50">
        <f t="shared" si="45"/>
        <v>247272.75</v>
      </c>
    </row>
    <row r="95" spans="1:14" ht="39.950000000000003" customHeight="1" x14ac:dyDescent="0.2">
      <c r="A95" s="99"/>
      <c r="B95" s="27" t="s">
        <v>97</v>
      </c>
      <c r="C95" s="31" t="s">
        <v>17</v>
      </c>
      <c r="D95" s="33">
        <v>0</v>
      </c>
      <c r="E95" s="33"/>
      <c r="F95" s="33">
        <v>0</v>
      </c>
      <c r="G95" s="32">
        <v>0</v>
      </c>
      <c r="H95" s="33"/>
      <c r="I95" s="33"/>
      <c r="J95" s="32">
        <v>0</v>
      </c>
      <c r="K95" s="74">
        <v>150000</v>
      </c>
      <c r="L95" s="74">
        <v>74839.320000000007</v>
      </c>
      <c r="M95" s="50">
        <f t="shared" si="44"/>
        <v>150000</v>
      </c>
      <c r="N95" s="50">
        <f t="shared" si="45"/>
        <v>74839.320000000007</v>
      </c>
    </row>
    <row r="96" spans="1:14" ht="39.950000000000003" customHeight="1" x14ac:dyDescent="0.2">
      <c r="A96" s="99" t="s">
        <v>204</v>
      </c>
      <c r="B96" s="25" t="s">
        <v>39</v>
      </c>
      <c r="C96" s="34" t="s">
        <v>165</v>
      </c>
      <c r="D96" s="35">
        <f t="shared" ref="D96:L96" si="59">D97</f>
        <v>0</v>
      </c>
      <c r="E96" s="35">
        <f t="shared" si="59"/>
        <v>0</v>
      </c>
      <c r="F96" s="35">
        <f t="shared" si="59"/>
        <v>0</v>
      </c>
      <c r="G96" s="35">
        <f t="shared" si="59"/>
        <v>136800</v>
      </c>
      <c r="H96" s="35">
        <f t="shared" si="59"/>
        <v>0</v>
      </c>
      <c r="I96" s="35">
        <f t="shared" si="59"/>
        <v>0</v>
      </c>
      <c r="J96" s="35">
        <f t="shared" si="59"/>
        <v>136791.6</v>
      </c>
      <c r="K96" s="35">
        <f>K97</f>
        <v>0</v>
      </c>
      <c r="L96" s="35">
        <f t="shared" si="59"/>
        <v>0</v>
      </c>
      <c r="M96" s="50">
        <f t="shared" si="44"/>
        <v>136800</v>
      </c>
      <c r="N96" s="50">
        <f t="shared" si="45"/>
        <v>136791.6</v>
      </c>
    </row>
    <row r="97" spans="1:14" ht="63.75" customHeight="1" x14ac:dyDescent="0.2">
      <c r="A97" s="99"/>
      <c r="B97" s="62" t="s">
        <v>98</v>
      </c>
      <c r="C97" s="31" t="s">
        <v>119</v>
      </c>
      <c r="D97" s="33">
        <v>0</v>
      </c>
      <c r="E97" s="33"/>
      <c r="F97" s="33">
        <v>0</v>
      </c>
      <c r="G97" s="32">
        <v>136800</v>
      </c>
      <c r="H97" s="33"/>
      <c r="I97" s="33"/>
      <c r="J97" s="32">
        <v>136791.6</v>
      </c>
      <c r="K97" s="74">
        <v>0</v>
      </c>
      <c r="L97" s="74">
        <v>0</v>
      </c>
      <c r="M97" s="50">
        <f t="shared" si="44"/>
        <v>136800</v>
      </c>
      <c r="N97" s="50">
        <f t="shared" si="45"/>
        <v>136791.6</v>
      </c>
    </row>
    <row r="98" spans="1:14" ht="39.950000000000003" customHeight="1" x14ac:dyDescent="0.2">
      <c r="A98" s="99" t="s">
        <v>205</v>
      </c>
      <c r="B98" s="29" t="s">
        <v>40</v>
      </c>
      <c r="C98" s="49" t="s">
        <v>166</v>
      </c>
      <c r="D98" s="55">
        <f t="shared" ref="D98:L98" si="60">D99+D132+D121+D125+D130</f>
        <v>39105536.710000001</v>
      </c>
      <c r="E98" s="55">
        <f t="shared" si="60"/>
        <v>4295561.79</v>
      </c>
      <c r="F98" s="55">
        <f t="shared" si="60"/>
        <v>39105526.809999995</v>
      </c>
      <c r="G98" s="55">
        <f t="shared" si="60"/>
        <v>395401432.26999998</v>
      </c>
      <c r="H98" s="55">
        <f t="shared" si="60"/>
        <v>46852.05</v>
      </c>
      <c r="I98" s="55">
        <f t="shared" si="60"/>
        <v>263774.41000000003</v>
      </c>
      <c r="J98" s="55">
        <f t="shared" si="60"/>
        <v>388682029.50000006</v>
      </c>
      <c r="K98" s="55">
        <f t="shared" si="60"/>
        <v>84432711.13000001</v>
      </c>
      <c r="L98" s="55">
        <f t="shared" si="60"/>
        <v>76944055.199999988</v>
      </c>
      <c r="M98" s="50">
        <f t="shared" si="44"/>
        <v>518939680.10999995</v>
      </c>
      <c r="N98" s="50">
        <f t="shared" si="45"/>
        <v>504731611.51000005</v>
      </c>
    </row>
    <row r="99" spans="1:14" ht="39.950000000000003" customHeight="1" x14ac:dyDescent="0.2">
      <c r="A99" s="99" t="s">
        <v>206</v>
      </c>
      <c r="B99" s="25" t="s">
        <v>41</v>
      </c>
      <c r="C99" s="34" t="s">
        <v>167</v>
      </c>
      <c r="D99" s="35">
        <f>SUM(D100:D120)</f>
        <v>37244399.759999998</v>
      </c>
      <c r="E99" s="35">
        <f>SUM(E108:E120)</f>
        <v>3875850</v>
      </c>
      <c r="F99" s="35">
        <f>SUM(F100:F120)</f>
        <v>37244399.759999998</v>
      </c>
      <c r="G99" s="35">
        <f>SUM(G100:G120)</f>
        <v>394432884.12</v>
      </c>
      <c r="H99" s="35">
        <f>SUM(H108:H120)</f>
        <v>42612.54</v>
      </c>
      <c r="I99" s="35">
        <f>SUM(I108:I120)</f>
        <v>246826.26</v>
      </c>
      <c r="J99" s="35">
        <f>SUM(J100:J120)</f>
        <v>387726813.44000006</v>
      </c>
      <c r="K99" s="35">
        <f>SUM(K100:K120)</f>
        <v>74276028.860000014</v>
      </c>
      <c r="L99" s="35">
        <f>SUM(L100:L120)</f>
        <v>67019123.089999989</v>
      </c>
      <c r="M99" s="50">
        <f t="shared" si="44"/>
        <v>505953312.74000001</v>
      </c>
      <c r="N99" s="50">
        <f t="shared" si="45"/>
        <v>491990336.29000002</v>
      </c>
    </row>
    <row r="100" spans="1:14" ht="39.950000000000003" customHeight="1" x14ac:dyDescent="0.2">
      <c r="A100" s="99"/>
      <c r="B100" s="27" t="s">
        <v>99</v>
      </c>
      <c r="C100" s="31" t="s">
        <v>18</v>
      </c>
      <c r="D100" s="33">
        <v>0</v>
      </c>
      <c r="E100" s="33"/>
      <c r="F100" s="33">
        <v>0</v>
      </c>
      <c r="G100" s="33">
        <v>0</v>
      </c>
      <c r="H100" s="33"/>
      <c r="I100" s="33"/>
      <c r="J100" s="33">
        <v>0</v>
      </c>
      <c r="K100" s="74">
        <v>12976269.939999999</v>
      </c>
      <c r="L100" s="80">
        <v>12301891.4</v>
      </c>
      <c r="M100" s="50">
        <f t="shared" si="44"/>
        <v>12976269.939999999</v>
      </c>
      <c r="N100" s="50">
        <f t="shared" si="45"/>
        <v>12301891.4</v>
      </c>
    </row>
    <row r="101" spans="1:14" ht="39.950000000000003" customHeight="1" x14ac:dyDescent="0.2">
      <c r="A101" s="99"/>
      <c r="B101" s="27" t="s">
        <v>100</v>
      </c>
      <c r="C101" s="31" t="s">
        <v>19</v>
      </c>
      <c r="D101" s="33">
        <v>0</v>
      </c>
      <c r="E101" s="33"/>
      <c r="F101" s="33">
        <v>0</v>
      </c>
      <c r="G101" s="33">
        <v>0</v>
      </c>
      <c r="H101" s="33"/>
      <c r="I101" s="33"/>
      <c r="J101" s="33">
        <v>0</v>
      </c>
      <c r="K101" s="74">
        <v>27233181.149999999</v>
      </c>
      <c r="L101" s="74">
        <v>24964439.559999999</v>
      </c>
      <c r="M101" s="50">
        <f t="shared" si="44"/>
        <v>27233181.149999999</v>
      </c>
      <c r="N101" s="50">
        <f t="shared" si="45"/>
        <v>24964439.559999999</v>
      </c>
    </row>
    <row r="102" spans="1:14" ht="39.950000000000003" customHeight="1" x14ac:dyDescent="0.2">
      <c r="A102" s="99"/>
      <c r="B102" s="27" t="s">
        <v>101</v>
      </c>
      <c r="C102" s="31" t="s">
        <v>20</v>
      </c>
      <c r="D102" s="33">
        <v>0</v>
      </c>
      <c r="E102" s="32">
        <v>229383</v>
      </c>
      <c r="F102" s="33">
        <v>0</v>
      </c>
      <c r="G102" s="32">
        <v>0</v>
      </c>
      <c r="H102" s="32"/>
      <c r="I102" s="33"/>
      <c r="J102" s="32">
        <v>0</v>
      </c>
      <c r="K102" s="74">
        <v>13884766.630000001</v>
      </c>
      <c r="L102" s="74">
        <v>12083556.23</v>
      </c>
      <c r="M102" s="50">
        <f t="shared" si="44"/>
        <v>13884766.630000001</v>
      </c>
      <c r="N102" s="50">
        <f t="shared" si="45"/>
        <v>12083556.23</v>
      </c>
    </row>
    <row r="103" spans="1:14" ht="81.75" customHeight="1" x14ac:dyDescent="0.2">
      <c r="A103" s="99"/>
      <c r="B103" s="27" t="s">
        <v>357</v>
      </c>
      <c r="C103" s="31" t="s">
        <v>356</v>
      </c>
      <c r="D103" s="33">
        <v>0</v>
      </c>
      <c r="E103" s="33">
        <v>0</v>
      </c>
      <c r="F103" s="33">
        <v>0</v>
      </c>
      <c r="G103" s="32">
        <v>5818700</v>
      </c>
      <c r="H103" s="32"/>
      <c r="I103" s="33"/>
      <c r="J103" s="33">
        <v>5818699.9900000002</v>
      </c>
      <c r="K103" s="74">
        <v>575475.81999999995</v>
      </c>
      <c r="L103" s="33">
        <v>575475.82999999996</v>
      </c>
      <c r="M103" s="50">
        <f t="shared" si="44"/>
        <v>6394175.8200000003</v>
      </c>
      <c r="N103" s="50">
        <f t="shared" si="45"/>
        <v>6394175.8200000003</v>
      </c>
    </row>
    <row r="104" spans="1:14" ht="70.5" customHeight="1" x14ac:dyDescent="0.2">
      <c r="A104" s="99"/>
      <c r="B104" s="27" t="s">
        <v>102</v>
      </c>
      <c r="C104" s="31" t="s">
        <v>120</v>
      </c>
      <c r="D104" s="37">
        <v>0</v>
      </c>
      <c r="E104" s="37"/>
      <c r="F104" s="37">
        <v>0</v>
      </c>
      <c r="G104" s="77">
        <v>155203100</v>
      </c>
      <c r="H104" s="77">
        <v>29607800</v>
      </c>
      <c r="I104" s="77">
        <v>148611400</v>
      </c>
      <c r="J104" s="77">
        <v>149190144.77000001</v>
      </c>
      <c r="K104" s="74">
        <v>0</v>
      </c>
      <c r="L104" s="74">
        <v>0</v>
      </c>
      <c r="M104" s="50">
        <f t="shared" si="44"/>
        <v>155203100</v>
      </c>
      <c r="N104" s="50">
        <f t="shared" si="45"/>
        <v>149190144.77000001</v>
      </c>
    </row>
    <row r="105" spans="1:14" ht="48.75" customHeight="1" x14ac:dyDescent="0.2">
      <c r="A105" s="99"/>
      <c r="B105" s="27" t="s">
        <v>103</v>
      </c>
      <c r="C105" s="31" t="s">
        <v>121</v>
      </c>
      <c r="D105" s="37">
        <v>0</v>
      </c>
      <c r="E105" s="37"/>
      <c r="F105" s="37">
        <v>0</v>
      </c>
      <c r="G105" s="77">
        <v>217829700</v>
      </c>
      <c r="H105" s="77">
        <v>50849900</v>
      </c>
      <c r="I105" s="77">
        <v>205070300</v>
      </c>
      <c r="J105" s="77">
        <v>217821311.12</v>
      </c>
      <c r="K105" s="74">
        <v>0</v>
      </c>
      <c r="L105" s="74">
        <v>0</v>
      </c>
      <c r="M105" s="50">
        <f t="shared" si="44"/>
        <v>217829700</v>
      </c>
      <c r="N105" s="50">
        <f t="shared" si="45"/>
        <v>217821311.12</v>
      </c>
    </row>
    <row r="106" spans="1:14" s="8" customFormat="1" ht="44.25" customHeight="1" x14ac:dyDescent="0.25">
      <c r="A106" s="99"/>
      <c r="B106" s="30" t="s">
        <v>358</v>
      </c>
      <c r="C106" s="31" t="s">
        <v>291</v>
      </c>
      <c r="D106" s="33">
        <v>0</v>
      </c>
      <c r="E106" s="33"/>
      <c r="F106" s="33">
        <v>0</v>
      </c>
      <c r="G106" s="33">
        <v>0</v>
      </c>
      <c r="H106" s="33"/>
      <c r="I106" s="33"/>
      <c r="J106" s="33">
        <v>0</v>
      </c>
      <c r="K106" s="74">
        <v>8604411.9900000002</v>
      </c>
      <c r="L106" s="80">
        <v>7765930.7599999998</v>
      </c>
      <c r="M106" s="50">
        <f t="shared" si="44"/>
        <v>8604411.9900000002</v>
      </c>
      <c r="N106" s="50">
        <f t="shared" si="45"/>
        <v>7765930.7599999998</v>
      </c>
    </row>
    <row r="107" spans="1:14" ht="95.25" customHeight="1" x14ac:dyDescent="0.2">
      <c r="A107" s="99"/>
      <c r="B107" s="69" t="s">
        <v>359</v>
      </c>
      <c r="C107" s="31" t="s">
        <v>265</v>
      </c>
      <c r="D107" s="37">
        <v>0</v>
      </c>
      <c r="E107" s="37"/>
      <c r="F107" s="37">
        <v>0</v>
      </c>
      <c r="G107" s="32">
        <v>9297600</v>
      </c>
      <c r="H107" s="37"/>
      <c r="I107" s="33"/>
      <c r="J107" s="32">
        <v>8910615.3000000007</v>
      </c>
      <c r="K107" s="74">
        <v>919464.84</v>
      </c>
      <c r="L107" s="74">
        <v>881269.65</v>
      </c>
      <c r="M107" s="50">
        <f t="shared" si="44"/>
        <v>10217064.84</v>
      </c>
      <c r="N107" s="50">
        <f t="shared" si="45"/>
        <v>9791884.9500000011</v>
      </c>
    </row>
    <row r="108" spans="1:14" s="8" customFormat="1" ht="92.25" customHeight="1" x14ac:dyDescent="0.25">
      <c r="A108" s="99"/>
      <c r="B108" s="63" t="s">
        <v>355</v>
      </c>
      <c r="C108" s="31" t="s">
        <v>290</v>
      </c>
      <c r="D108" s="32">
        <v>22471200</v>
      </c>
      <c r="E108" s="32"/>
      <c r="F108" s="32">
        <v>22471200</v>
      </c>
      <c r="G108" s="32">
        <v>0</v>
      </c>
      <c r="H108" s="32"/>
      <c r="I108" s="33"/>
      <c r="J108" s="32">
        <v>0</v>
      </c>
      <c r="K108" s="74">
        <v>0</v>
      </c>
      <c r="L108" s="74">
        <v>0</v>
      </c>
      <c r="M108" s="50">
        <f t="shared" si="44"/>
        <v>22471200</v>
      </c>
      <c r="N108" s="50">
        <f t="shared" si="45"/>
        <v>22471200</v>
      </c>
    </row>
    <row r="109" spans="1:14" ht="39.950000000000003" customHeight="1" x14ac:dyDescent="0.2">
      <c r="A109" s="99"/>
      <c r="B109" s="27" t="s">
        <v>104</v>
      </c>
      <c r="C109" s="31" t="s">
        <v>125</v>
      </c>
      <c r="D109" s="37">
        <v>0</v>
      </c>
      <c r="E109" s="37"/>
      <c r="F109" s="37">
        <v>0</v>
      </c>
      <c r="G109" s="32">
        <v>0</v>
      </c>
      <c r="H109" s="37"/>
      <c r="I109" s="33"/>
      <c r="J109" s="32">
        <v>0</v>
      </c>
      <c r="K109" s="77">
        <v>464383</v>
      </c>
      <c r="L109" s="77">
        <v>432583</v>
      </c>
      <c r="M109" s="50">
        <f t="shared" si="44"/>
        <v>464383</v>
      </c>
      <c r="N109" s="50">
        <f t="shared" si="45"/>
        <v>432583</v>
      </c>
    </row>
    <row r="110" spans="1:14" ht="57.75" customHeight="1" x14ac:dyDescent="0.2">
      <c r="A110" s="99"/>
      <c r="B110" s="27" t="s">
        <v>105</v>
      </c>
      <c r="C110" s="31" t="s">
        <v>122</v>
      </c>
      <c r="D110" s="37">
        <v>0</v>
      </c>
      <c r="E110" s="37"/>
      <c r="F110" s="37">
        <v>0</v>
      </c>
      <c r="G110" s="32">
        <v>130000</v>
      </c>
      <c r="H110" s="32">
        <v>23037.54</v>
      </c>
      <c r="I110" s="32">
        <v>153100</v>
      </c>
      <c r="J110" s="32">
        <v>122618.35</v>
      </c>
      <c r="K110" s="74">
        <v>0</v>
      </c>
      <c r="L110" s="74">
        <v>0</v>
      </c>
      <c r="M110" s="50">
        <f t="shared" si="44"/>
        <v>130000</v>
      </c>
      <c r="N110" s="50">
        <f t="shared" si="45"/>
        <v>122618.35</v>
      </c>
    </row>
    <row r="111" spans="1:14" ht="70.5" customHeight="1" x14ac:dyDescent="0.2">
      <c r="A111" s="99"/>
      <c r="B111" s="28" t="s">
        <v>362</v>
      </c>
      <c r="C111" s="31" t="s">
        <v>295</v>
      </c>
      <c r="D111" s="37">
        <v>0</v>
      </c>
      <c r="E111" s="37"/>
      <c r="F111" s="37">
        <v>0</v>
      </c>
      <c r="G111" s="32">
        <v>0</v>
      </c>
      <c r="H111" s="32"/>
      <c r="I111" s="32"/>
      <c r="J111" s="32">
        <v>0</v>
      </c>
      <c r="K111" s="74">
        <v>0</v>
      </c>
      <c r="L111" s="74">
        <v>0</v>
      </c>
      <c r="M111" s="50">
        <f t="shared" si="44"/>
        <v>0</v>
      </c>
      <c r="N111" s="50">
        <f t="shared" si="45"/>
        <v>0</v>
      </c>
    </row>
    <row r="112" spans="1:14" s="8" customFormat="1" ht="82.5" customHeight="1" x14ac:dyDescent="0.25">
      <c r="A112" s="105"/>
      <c r="B112" s="30" t="s">
        <v>363</v>
      </c>
      <c r="C112" s="31" t="s">
        <v>296</v>
      </c>
      <c r="D112" s="37">
        <v>0</v>
      </c>
      <c r="E112" s="37"/>
      <c r="F112" s="37">
        <v>0</v>
      </c>
      <c r="G112" s="32">
        <v>1116252</v>
      </c>
      <c r="H112" s="37"/>
      <c r="I112" s="33"/>
      <c r="J112" s="32">
        <v>942987.3</v>
      </c>
      <c r="K112" s="74">
        <v>0</v>
      </c>
      <c r="L112" s="74">
        <v>0</v>
      </c>
      <c r="M112" s="50">
        <f t="shared" si="44"/>
        <v>1116252</v>
      </c>
      <c r="N112" s="50">
        <f t="shared" si="45"/>
        <v>942987.3</v>
      </c>
    </row>
    <row r="113" spans="1:14" s="8" customFormat="1" ht="39.950000000000003" customHeight="1" x14ac:dyDescent="0.25">
      <c r="A113" s="94"/>
      <c r="B113" s="27" t="s">
        <v>126</v>
      </c>
      <c r="C113" s="31" t="s">
        <v>294</v>
      </c>
      <c r="D113" s="37">
        <v>0</v>
      </c>
      <c r="E113" s="37"/>
      <c r="F113" s="37">
        <v>0</v>
      </c>
      <c r="G113" s="32">
        <v>0</v>
      </c>
      <c r="H113" s="37"/>
      <c r="I113" s="33"/>
      <c r="J113" s="32">
        <v>0</v>
      </c>
      <c r="K113" s="77">
        <v>1080000</v>
      </c>
      <c r="L113" s="77">
        <v>1069050.1499999999</v>
      </c>
      <c r="M113" s="50">
        <f t="shared" si="44"/>
        <v>1080000</v>
      </c>
      <c r="N113" s="50">
        <f t="shared" si="45"/>
        <v>1069050.1499999999</v>
      </c>
    </row>
    <row r="114" spans="1:14" s="8" customFormat="1" ht="91.5" customHeight="1" x14ac:dyDescent="0.25">
      <c r="A114" s="105"/>
      <c r="B114" s="30" t="s">
        <v>364</v>
      </c>
      <c r="C114" s="31" t="s">
        <v>293</v>
      </c>
      <c r="D114" s="37">
        <v>0</v>
      </c>
      <c r="E114" s="37"/>
      <c r="F114" s="37">
        <v>0</v>
      </c>
      <c r="G114" s="32">
        <v>0</v>
      </c>
      <c r="H114" s="37"/>
      <c r="I114" s="33"/>
      <c r="J114" s="32">
        <v>0</v>
      </c>
      <c r="K114" s="77">
        <v>1018317</v>
      </c>
      <c r="L114" s="77">
        <v>1018317</v>
      </c>
      <c r="M114" s="50">
        <f t="shared" si="44"/>
        <v>1018317</v>
      </c>
      <c r="N114" s="50">
        <f t="shared" si="45"/>
        <v>1018317</v>
      </c>
    </row>
    <row r="115" spans="1:14" ht="65.25" customHeight="1" x14ac:dyDescent="0.2">
      <c r="A115" s="99"/>
      <c r="B115" s="22" t="s">
        <v>365</v>
      </c>
      <c r="C115" s="31" t="s">
        <v>292</v>
      </c>
      <c r="D115" s="77">
        <v>14773199.76</v>
      </c>
      <c r="E115" s="77">
        <v>3875850</v>
      </c>
      <c r="F115" s="78">
        <v>14773199.76</v>
      </c>
      <c r="G115" s="77">
        <v>74612.12</v>
      </c>
      <c r="H115" s="77">
        <v>19575</v>
      </c>
      <c r="I115" s="77">
        <v>93726.26</v>
      </c>
      <c r="J115" s="77">
        <v>74612.12</v>
      </c>
      <c r="K115" s="77">
        <v>74612.12</v>
      </c>
      <c r="L115" s="77">
        <v>74612.12</v>
      </c>
      <c r="M115" s="50">
        <f t="shared" si="44"/>
        <v>14922423.999999998</v>
      </c>
      <c r="N115" s="50">
        <f t="shared" si="45"/>
        <v>14922423.999999998</v>
      </c>
    </row>
    <row r="116" spans="1:14" ht="88.5" customHeight="1" x14ac:dyDescent="0.2">
      <c r="A116" s="99"/>
      <c r="B116" s="69" t="s">
        <v>366</v>
      </c>
      <c r="C116" s="31" t="s">
        <v>169</v>
      </c>
      <c r="D116" s="37">
        <v>0</v>
      </c>
      <c r="E116" s="37"/>
      <c r="F116" s="37">
        <v>0</v>
      </c>
      <c r="G116" s="32">
        <v>282220</v>
      </c>
      <c r="H116" s="37"/>
      <c r="I116" s="33"/>
      <c r="J116" s="32">
        <v>165124.49</v>
      </c>
      <c r="K116" s="74">
        <v>282220</v>
      </c>
      <c r="L116" s="74">
        <v>165124.46</v>
      </c>
      <c r="M116" s="50">
        <f t="shared" si="44"/>
        <v>564440</v>
      </c>
      <c r="N116" s="50">
        <f t="shared" si="45"/>
        <v>330248.94999999995</v>
      </c>
    </row>
    <row r="117" spans="1:14" ht="60.75" customHeight="1" x14ac:dyDescent="0.2">
      <c r="A117" s="99"/>
      <c r="B117" s="69" t="s">
        <v>361</v>
      </c>
      <c r="C117" s="31" t="s">
        <v>360</v>
      </c>
      <c r="D117" s="37">
        <v>0</v>
      </c>
      <c r="E117" s="37">
        <v>0</v>
      </c>
      <c r="F117" s="37">
        <v>0</v>
      </c>
      <c r="G117" s="37">
        <v>4680700</v>
      </c>
      <c r="H117" s="37">
        <v>0</v>
      </c>
      <c r="I117" s="37">
        <v>0</v>
      </c>
      <c r="J117" s="37">
        <v>4680700</v>
      </c>
      <c r="K117" s="37">
        <v>462926.37</v>
      </c>
      <c r="L117" s="37">
        <v>462926.37</v>
      </c>
      <c r="M117" s="50">
        <f t="shared" si="44"/>
        <v>5143626.37</v>
      </c>
      <c r="N117" s="50">
        <f t="shared" si="45"/>
        <v>5143626.37</v>
      </c>
    </row>
    <row r="118" spans="1:14" ht="39.950000000000003" customHeight="1" x14ac:dyDescent="0.2">
      <c r="A118" s="100"/>
      <c r="B118" s="27" t="s">
        <v>367</v>
      </c>
      <c r="C118" s="31" t="s">
        <v>298</v>
      </c>
      <c r="D118" s="37">
        <v>0</v>
      </c>
      <c r="E118" s="37"/>
      <c r="F118" s="37">
        <v>0</v>
      </c>
      <c r="G118" s="32">
        <v>0</v>
      </c>
      <c r="H118" s="37"/>
      <c r="I118" s="33"/>
      <c r="J118" s="32">
        <v>0</v>
      </c>
      <c r="K118" s="74">
        <v>6700000</v>
      </c>
      <c r="L118" s="74">
        <v>5223946.5599999996</v>
      </c>
      <c r="M118" s="50">
        <f t="shared" si="44"/>
        <v>6700000</v>
      </c>
      <c r="N118" s="50">
        <f t="shared" si="45"/>
        <v>5223946.5599999996</v>
      </c>
    </row>
    <row r="119" spans="1:14" ht="84" customHeight="1" x14ac:dyDescent="0.2">
      <c r="A119" s="99"/>
      <c r="B119" s="30" t="s">
        <v>368</v>
      </c>
      <c r="C119" s="31" t="s">
        <v>227</v>
      </c>
      <c r="D119" s="37">
        <v>0</v>
      </c>
      <c r="E119" s="37"/>
      <c r="F119" s="37">
        <v>0</v>
      </c>
      <c r="G119" s="32">
        <v>0</v>
      </c>
      <c r="H119" s="37"/>
      <c r="I119" s="33"/>
      <c r="J119" s="32">
        <v>0</v>
      </c>
      <c r="K119" s="74">
        <v>0</v>
      </c>
      <c r="L119" s="74">
        <v>0</v>
      </c>
      <c r="M119" s="50">
        <f t="shared" si="44"/>
        <v>0</v>
      </c>
      <c r="N119" s="50">
        <f t="shared" si="45"/>
        <v>0</v>
      </c>
    </row>
    <row r="120" spans="1:14" ht="60.75" customHeight="1" x14ac:dyDescent="0.2">
      <c r="A120" s="100"/>
      <c r="B120" s="27" t="s">
        <v>369</v>
      </c>
      <c r="C120" s="31" t="s">
        <v>297</v>
      </c>
      <c r="D120" s="37">
        <v>0</v>
      </c>
      <c r="E120" s="37"/>
      <c r="F120" s="37">
        <v>0</v>
      </c>
      <c r="G120" s="32">
        <v>0</v>
      </c>
      <c r="H120" s="37"/>
      <c r="I120" s="33"/>
      <c r="J120" s="32">
        <v>0</v>
      </c>
      <c r="K120" s="74">
        <v>0</v>
      </c>
      <c r="L120" s="74">
        <v>0</v>
      </c>
      <c r="M120" s="50">
        <f t="shared" si="44"/>
        <v>0</v>
      </c>
      <c r="N120" s="50">
        <f t="shared" si="45"/>
        <v>0</v>
      </c>
    </row>
    <row r="121" spans="1:14" ht="39.950000000000003" customHeight="1" thickBot="1" x14ac:dyDescent="0.25">
      <c r="A121" s="109" t="s">
        <v>207</v>
      </c>
      <c r="B121" s="25" t="s">
        <v>42</v>
      </c>
      <c r="C121" s="34" t="s">
        <v>170</v>
      </c>
      <c r="D121" s="35">
        <f>SUM(D122:D124)</f>
        <v>0</v>
      </c>
      <c r="E121" s="35">
        <f>SUM(E123:E124)</f>
        <v>0</v>
      </c>
      <c r="F121" s="35">
        <f>SUM(F122:F124)</f>
        <v>0</v>
      </c>
      <c r="G121" s="35">
        <f>SUM(G122:G124)</f>
        <v>0</v>
      </c>
      <c r="H121" s="35">
        <f>SUM(H123:H124)</f>
        <v>0</v>
      </c>
      <c r="I121" s="35">
        <f>SUM(I123:I124)</f>
        <v>0</v>
      </c>
      <c r="J121" s="35">
        <f>SUM(J122:J124)</f>
        <v>0</v>
      </c>
      <c r="K121" s="35">
        <f>SUM(K122:K124)</f>
        <v>2648330</v>
      </c>
      <c r="L121" s="35">
        <f>SUM(L122:L124)</f>
        <v>2497525.2000000002</v>
      </c>
      <c r="M121" s="50">
        <f t="shared" si="44"/>
        <v>2648330</v>
      </c>
      <c r="N121" s="50">
        <f t="shared" si="45"/>
        <v>2497525.2000000002</v>
      </c>
    </row>
    <row r="122" spans="1:14" ht="39.950000000000003" customHeight="1" thickBot="1" x14ac:dyDescent="0.25">
      <c r="A122" s="104"/>
      <c r="B122" s="27" t="s">
        <v>106</v>
      </c>
      <c r="C122" s="31" t="s">
        <v>301</v>
      </c>
      <c r="D122" s="33">
        <v>0</v>
      </c>
      <c r="E122" s="33"/>
      <c r="F122" s="33">
        <v>0</v>
      </c>
      <c r="G122" s="33">
        <v>0</v>
      </c>
      <c r="H122" s="33"/>
      <c r="I122" s="33"/>
      <c r="J122" s="33">
        <v>0</v>
      </c>
      <c r="K122" s="82">
        <v>181000</v>
      </c>
      <c r="L122" s="74">
        <v>138600</v>
      </c>
      <c r="M122" s="50">
        <f t="shared" ref="M122" si="61">D122+G122+K122</f>
        <v>181000</v>
      </c>
      <c r="N122" s="50">
        <f t="shared" ref="N122" si="62">F122+J122+L122</f>
        <v>138600</v>
      </c>
    </row>
    <row r="123" spans="1:14" ht="39.950000000000003" customHeight="1" thickBot="1" x14ac:dyDescent="0.25">
      <c r="A123" s="110"/>
      <c r="B123" s="30" t="s">
        <v>370</v>
      </c>
      <c r="C123" s="31" t="s">
        <v>299</v>
      </c>
      <c r="D123" s="33">
        <v>0</v>
      </c>
      <c r="E123" s="33"/>
      <c r="F123" s="33">
        <v>0</v>
      </c>
      <c r="G123" s="33">
        <v>0</v>
      </c>
      <c r="H123" s="33"/>
      <c r="I123" s="33"/>
      <c r="J123" s="33">
        <v>0</v>
      </c>
      <c r="K123" s="82">
        <v>1150000</v>
      </c>
      <c r="L123" s="74">
        <v>1041595.2</v>
      </c>
      <c r="M123" s="50">
        <f t="shared" si="44"/>
        <v>1150000</v>
      </c>
      <c r="N123" s="50">
        <f t="shared" si="45"/>
        <v>1041595.2</v>
      </c>
    </row>
    <row r="124" spans="1:14" ht="39.950000000000003" customHeight="1" thickBot="1" x14ac:dyDescent="0.25">
      <c r="A124" s="110"/>
      <c r="B124" s="30" t="s">
        <v>371</v>
      </c>
      <c r="C124" s="31" t="s">
        <v>300</v>
      </c>
      <c r="D124" s="33">
        <v>0</v>
      </c>
      <c r="E124" s="33"/>
      <c r="F124" s="33">
        <v>0</v>
      </c>
      <c r="G124" s="33">
        <v>0</v>
      </c>
      <c r="H124" s="33"/>
      <c r="I124" s="33"/>
      <c r="J124" s="33">
        <v>0</v>
      </c>
      <c r="K124" s="82">
        <v>1317330</v>
      </c>
      <c r="L124" s="74">
        <v>1317330</v>
      </c>
      <c r="M124" s="50">
        <f t="shared" si="44"/>
        <v>1317330</v>
      </c>
      <c r="N124" s="50">
        <f t="shared" si="45"/>
        <v>1317330</v>
      </c>
    </row>
    <row r="125" spans="1:14" ht="47.25" customHeight="1" x14ac:dyDescent="0.2">
      <c r="A125" s="111" t="s">
        <v>208</v>
      </c>
      <c r="B125" s="70" t="s">
        <v>236</v>
      </c>
      <c r="C125" s="34" t="s">
        <v>235</v>
      </c>
      <c r="D125" s="35">
        <f>D126+D127</f>
        <v>1861136.95</v>
      </c>
      <c r="E125" s="35">
        <f t="shared" ref="E125:L125" si="63">E126+E127</f>
        <v>419711.79</v>
      </c>
      <c r="F125" s="35">
        <f t="shared" si="63"/>
        <v>1861127.05</v>
      </c>
      <c r="G125" s="35">
        <f t="shared" si="63"/>
        <v>16948.150000000001</v>
      </c>
      <c r="H125" s="35">
        <f t="shared" si="63"/>
        <v>4239.51</v>
      </c>
      <c r="I125" s="35">
        <f t="shared" si="63"/>
        <v>16948.150000000001</v>
      </c>
      <c r="J125" s="35">
        <f t="shared" si="63"/>
        <v>16958.05</v>
      </c>
      <c r="K125" s="35">
        <f t="shared" si="63"/>
        <v>0</v>
      </c>
      <c r="L125" s="35">
        <f t="shared" si="63"/>
        <v>0</v>
      </c>
      <c r="M125" s="50">
        <f t="shared" si="44"/>
        <v>1878085.0999999999</v>
      </c>
      <c r="N125" s="50">
        <f t="shared" si="45"/>
        <v>1878085.1</v>
      </c>
    </row>
    <row r="126" spans="1:14" ht="72.75" customHeight="1" x14ac:dyDescent="0.2">
      <c r="A126" s="111"/>
      <c r="B126" s="76" t="s">
        <v>431</v>
      </c>
      <c r="C126" s="79" t="s">
        <v>430</v>
      </c>
      <c r="D126" s="80">
        <v>182280</v>
      </c>
      <c r="E126" s="80"/>
      <c r="F126" s="80">
        <v>182280</v>
      </c>
      <c r="G126" s="80">
        <v>0</v>
      </c>
      <c r="H126" s="80"/>
      <c r="I126" s="80"/>
      <c r="J126" s="80">
        <v>0</v>
      </c>
      <c r="K126" s="80">
        <v>0</v>
      </c>
      <c r="L126" s="80">
        <v>0</v>
      </c>
      <c r="M126" s="50">
        <f t="shared" si="44"/>
        <v>182280</v>
      </c>
      <c r="N126" s="50">
        <f t="shared" si="45"/>
        <v>182280</v>
      </c>
    </row>
    <row r="127" spans="1:14" ht="69" customHeight="1" x14ac:dyDescent="0.2">
      <c r="A127" s="111"/>
      <c r="B127" s="30" t="s">
        <v>373</v>
      </c>
      <c r="C127" s="31" t="s">
        <v>372</v>
      </c>
      <c r="D127" s="77">
        <v>1678856.95</v>
      </c>
      <c r="E127" s="77">
        <v>419711.79</v>
      </c>
      <c r="F127" s="33">
        <v>1678847.05</v>
      </c>
      <c r="G127" s="77">
        <v>16948.150000000001</v>
      </c>
      <c r="H127" s="77">
        <v>4239.51</v>
      </c>
      <c r="I127" s="77">
        <v>16948.150000000001</v>
      </c>
      <c r="J127" s="77">
        <v>16958.05</v>
      </c>
      <c r="K127" s="82">
        <v>0</v>
      </c>
      <c r="L127" s="74">
        <v>0</v>
      </c>
      <c r="M127" s="50">
        <f t="shared" si="44"/>
        <v>1695805.0999999999</v>
      </c>
      <c r="N127" s="50">
        <f t="shared" si="45"/>
        <v>1695805.1</v>
      </c>
    </row>
    <row r="128" spans="1:14" ht="39.950000000000003" customHeight="1" x14ac:dyDescent="0.2">
      <c r="A128" s="111" t="s">
        <v>318</v>
      </c>
      <c r="B128" s="71" t="s">
        <v>245</v>
      </c>
      <c r="C128" s="34" t="s">
        <v>239</v>
      </c>
      <c r="D128" s="35">
        <f t="shared" ref="D128:L130" si="64">D129</f>
        <v>0</v>
      </c>
      <c r="E128" s="35">
        <f t="shared" si="64"/>
        <v>0</v>
      </c>
      <c r="F128" s="35">
        <f t="shared" si="64"/>
        <v>0</v>
      </c>
      <c r="G128" s="35">
        <f t="shared" si="64"/>
        <v>0</v>
      </c>
      <c r="H128" s="35">
        <f t="shared" si="64"/>
        <v>0</v>
      </c>
      <c r="I128" s="35">
        <f t="shared" si="64"/>
        <v>0</v>
      </c>
      <c r="J128" s="35">
        <f t="shared" si="64"/>
        <v>0</v>
      </c>
      <c r="K128" s="35">
        <f>K129</f>
        <v>0</v>
      </c>
      <c r="L128" s="35">
        <f t="shared" si="64"/>
        <v>0</v>
      </c>
      <c r="M128" s="50">
        <f t="shared" ref="M128:M129" si="65">D128+G128+K128</f>
        <v>0</v>
      </c>
      <c r="N128" s="50">
        <f t="shared" ref="N128:N129" si="66">F128+J128+L128</f>
        <v>0</v>
      </c>
    </row>
    <row r="129" spans="1:14" ht="48" customHeight="1" x14ac:dyDescent="0.2">
      <c r="A129" s="111"/>
      <c r="B129" s="30" t="s">
        <v>244</v>
      </c>
      <c r="C129" s="31" t="s">
        <v>266</v>
      </c>
      <c r="D129" s="33">
        <v>0</v>
      </c>
      <c r="E129" s="33"/>
      <c r="F129" s="33">
        <v>0</v>
      </c>
      <c r="G129" s="33">
        <v>0</v>
      </c>
      <c r="H129" s="33"/>
      <c r="I129" s="33"/>
      <c r="J129" s="33">
        <v>0</v>
      </c>
      <c r="K129" s="82">
        <v>0</v>
      </c>
      <c r="L129" s="74">
        <v>0</v>
      </c>
      <c r="M129" s="50">
        <f t="shared" si="65"/>
        <v>0</v>
      </c>
      <c r="N129" s="50">
        <f t="shared" si="66"/>
        <v>0</v>
      </c>
    </row>
    <row r="130" spans="1:14" ht="39.950000000000003" customHeight="1" x14ac:dyDescent="0.2">
      <c r="A130" s="111" t="s">
        <v>318</v>
      </c>
      <c r="B130" s="71" t="s">
        <v>449</v>
      </c>
      <c r="C130" s="34" t="s">
        <v>446</v>
      </c>
      <c r="D130" s="35">
        <f t="shared" si="64"/>
        <v>0</v>
      </c>
      <c r="E130" s="35">
        <f t="shared" si="64"/>
        <v>0</v>
      </c>
      <c r="F130" s="35">
        <f t="shared" si="64"/>
        <v>0</v>
      </c>
      <c r="G130" s="35">
        <f t="shared" si="64"/>
        <v>0</v>
      </c>
      <c r="H130" s="35">
        <f t="shared" si="64"/>
        <v>0</v>
      </c>
      <c r="I130" s="35">
        <f t="shared" si="64"/>
        <v>0</v>
      </c>
      <c r="J130" s="35">
        <f t="shared" si="64"/>
        <v>0</v>
      </c>
      <c r="K130" s="35">
        <f>K131</f>
        <v>24000</v>
      </c>
      <c r="L130" s="35">
        <f t="shared" si="64"/>
        <v>24000</v>
      </c>
      <c r="M130" s="50">
        <f t="shared" si="44"/>
        <v>24000</v>
      </c>
      <c r="N130" s="50">
        <f t="shared" si="45"/>
        <v>24000</v>
      </c>
    </row>
    <row r="131" spans="1:14" ht="96.75" customHeight="1" x14ac:dyDescent="0.2">
      <c r="A131" s="111"/>
      <c r="B131" s="68" t="s">
        <v>448</v>
      </c>
      <c r="C131" s="31" t="s">
        <v>447</v>
      </c>
      <c r="D131" s="33">
        <v>0</v>
      </c>
      <c r="E131" s="33"/>
      <c r="F131" s="33">
        <v>0</v>
      </c>
      <c r="G131" s="33">
        <v>0</v>
      </c>
      <c r="H131" s="33"/>
      <c r="I131" s="33"/>
      <c r="J131" s="33">
        <v>0</v>
      </c>
      <c r="K131" s="82">
        <v>24000</v>
      </c>
      <c r="L131" s="74">
        <v>24000</v>
      </c>
      <c r="M131" s="50">
        <f t="shared" si="44"/>
        <v>24000</v>
      </c>
      <c r="N131" s="50">
        <f t="shared" si="45"/>
        <v>24000</v>
      </c>
    </row>
    <row r="132" spans="1:14" s="17" customFormat="1" ht="39.950000000000003" customHeight="1" x14ac:dyDescent="0.2">
      <c r="A132" s="99" t="s">
        <v>319</v>
      </c>
      <c r="B132" s="25" t="s">
        <v>43</v>
      </c>
      <c r="C132" s="34" t="s">
        <v>168</v>
      </c>
      <c r="D132" s="35">
        <f t="shared" ref="D132:F132" si="67">SUM(D133:D136)</f>
        <v>0</v>
      </c>
      <c r="E132" s="35">
        <f t="shared" si="67"/>
        <v>0</v>
      </c>
      <c r="F132" s="35">
        <f t="shared" si="67"/>
        <v>0</v>
      </c>
      <c r="G132" s="35">
        <f t="shared" ref="G132:J132" si="68">SUM(G133:G136)</f>
        <v>951600</v>
      </c>
      <c r="H132" s="35">
        <f t="shared" si="68"/>
        <v>0</v>
      </c>
      <c r="I132" s="35">
        <f t="shared" si="68"/>
        <v>0</v>
      </c>
      <c r="J132" s="35">
        <f t="shared" si="68"/>
        <v>938258.01</v>
      </c>
      <c r="K132" s="35">
        <f>SUM(K133:K136)</f>
        <v>7484352.2699999996</v>
      </c>
      <c r="L132" s="35">
        <f t="shared" ref="L132" si="69">SUM(L133:L136)</f>
        <v>7403406.9099999992</v>
      </c>
      <c r="M132" s="50">
        <f t="shared" si="44"/>
        <v>8435952.2699999996</v>
      </c>
      <c r="N132" s="50">
        <f t="shared" si="45"/>
        <v>8341664.919999999</v>
      </c>
    </row>
    <row r="133" spans="1:14" s="17" customFormat="1" ht="39.950000000000003" customHeight="1" x14ac:dyDescent="0.2">
      <c r="A133" s="99"/>
      <c r="B133" s="27" t="s">
        <v>107</v>
      </c>
      <c r="C133" s="31" t="s">
        <v>21</v>
      </c>
      <c r="D133" s="33">
        <v>0</v>
      </c>
      <c r="E133" s="33"/>
      <c r="F133" s="33">
        <v>0</v>
      </c>
      <c r="G133" s="33">
        <v>0</v>
      </c>
      <c r="H133" s="33"/>
      <c r="I133" s="33"/>
      <c r="J133" s="33">
        <v>0</v>
      </c>
      <c r="K133" s="74">
        <v>5904747</v>
      </c>
      <c r="L133" s="74">
        <v>5825653.6699999999</v>
      </c>
      <c r="M133" s="50">
        <f t="shared" si="44"/>
        <v>5904747</v>
      </c>
      <c r="N133" s="50">
        <f t="shared" si="45"/>
        <v>5825653.6699999999</v>
      </c>
    </row>
    <row r="134" spans="1:14" s="14" customFormat="1" ht="39.950000000000003" customHeight="1" x14ac:dyDescent="0.2">
      <c r="A134" s="99"/>
      <c r="B134" s="27" t="s">
        <v>108</v>
      </c>
      <c r="C134" s="31" t="s">
        <v>22</v>
      </c>
      <c r="D134" s="33">
        <v>0</v>
      </c>
      <c r="E134" s="33"/>
      <c r="F134" s="33">
        <v>0</v>
      </c>
      <c r="G134" s="33">
        <v>0</v>
      </c>
      <c r="H134" s="33"/>
      <c r="I134" s="33"/>
      <c r="J134" s="33">
        <v>0</v>
      </c>
      <c r="K134" s="74">
        <v>1555847</v>
      </c>
      <c r="L134" s="74">
        <v>1553994.97</v>
      </c>
      <c r="M134" s="50">
        <f t="shared" si="44"/>
        <v>1555847</v>
      </c>
      <c r="N134" s="50">
        <f t="shared" si="45"/>
        <v>1553994.97</v>
      </c>
    </row>
    <row r="135" spans="1:14" s="8" customFormat="1" ht="50.25" customHeight="1" x14ac:dyDescent="0.25">
      <c r="A135" s="94"/>
      <c r="B135" s="59" t="s">
        <v>109</v>
      </c>
      <c r="C135" s="31" t="s">
        <v>238</v>
      </c>
      <c r="D135" s="33">
        <v>0</v>
      </c>
      <c r="E135" s="33"/>
      <c r="F135" s="33">
        <v>0</v>
      </c>
      <c r="G135" s="33">
        <v>951600</v>
      </c>
      <c r="H135" s="33"/>
      <c r="I135" s="33"/>
      <c r="J135" s="33">
        <v>938258.01</v>
      </c>
      <c r="K135" s="74">
        <v>0</v>
      </c>
      <c r="L135" s="74">
        <v>0</v>
      </c>
      <c r="M135" s="50">
        <f t="shared" ref="M135" si="70">D135+G135+K135</f>
        <v>951600</v>
      </c>
      <c r="N135" s="50">
        <f t="shared" ref="N135" si="71">F135+J135+L135</f>
        <v>938258.01</v>
      </c>
    </row>
    <row r="136" spans="1:14" s="8" customFormat="1" ht="50.25" customHeight="1" x14ac:dyDescent="0.25">
      <c r="A136" s="94"/>
      <c r="B136" s="59" t="s">
        <v>445</v>
      </c>
      <c r="C136" s="31" t="s">
        <v>444</v>
      </c>
      <c r="D136" s="33">
        <v>0</v>
      </c>
      <c r="E136" s="33"/>
      <c r="F136" s="33">
        <v>0</v>
      </c>
      <c r="G136" s="33">
        <v>0</v>
      </c>
      <c r="H136" s="33"/>
      <c r="I136" s="33"/>
      <c r="J136" s="33">
        <v>0</v>
      </c>
      <c r="K136" s="74">
        <v>23758.27</v>
      </c>
      <c r="L136" s="74">
        <v>23758.27</v>
      </c>
      <c r="M136" s="50">
        <f t="shared" si="44"/>
        <v>23758.27</v>
      </c>
      <c r="N136" s="50">
        <f t="shared" si="45"/>
        <v>23758.27</v>
      </c>
    </row>
    <row r="137" spans="1:14" ht="39.950000000000003" customHeight="1" x14ac:dyDescent="0.2">
      <c r="A137" s="112" t="s">
        <v>209</v>
      </c>
      <c r="B137" s="29" t="s">
        <v>44</v>
      </c>
      <c r="C137" s="49" t="s">
        <v>171</v>
      </c>
      <c r="D137" s="125">
        <f>D138+D142+D145+D148</f>
        <v>0</v>
      </c>
      <c r="E137" s="55">
        <f>E142+E145+E148+E138</f>
        <v>0</v>
      </c>
      <c r="F137" s="125">
        <f>F138+F142+F145+F148</f>
        <v>0</v>
      </c>
      <c r="G137" s="125">
        <f>G138+G142+G145+G148</f>
        <v>123207.96</v>
      </c>
      <c r="H137" s="55">
        <f>H142+H145+H148+H138</f>
        <v>0</v>
      </c>
      <c r="I137" s="55">
        <f>I142+I145+I148+I138</f>
        <v>0</v>
      </c>
      <c r="J137" s="55">
        <f>J138+J142+J145+J148</f>
        <v>123207.96</v>
      </c>
      <c r="K137" s="55">
        <f>K138+K142+K145+K148</f>
        <v>6782850.4299999997</v>
      </c>
      <c r="L137" s="55">
        <f>L138+L142+L145+L148</f>
        <v>6509518.29</v>
      </c>
      <c r="M137" s="50">
        <f t="shared" si="44"/>
        <v>6906058.3899999997</v>
      </c>
      <c r="N137" s="50">
        <f t="shared" si="45"/>
        <v>6632726.25</v>
      </c>
    </row>
    <row r="138" spans="1:14" ht="67.5" customHeight="1" x14ac:dyDescent="0.2">
      <c r="A138" s="94" t="s">
        <v>210</v>
      </c>
      <c r="B138" s="25" t="s">
        <v>127</v>
      </c>
      <c r="C138" s="34" t="s">
        <v>172</v>
      </c>
      <c r="D138" s="126">
        <f>D139+D140+D141</f>
        <v>0</v>
      </c>
      <c r="E138" s="35"/>
      <c r="F138" s="126">
        <f>F139+F141+F140</f>
        <v>0</v>
      </c>
      <c r="G138" s="126">
        <f>G139+G140+G141</f>
        <v>123207.96</v>
      </c>
      <c r="H138" s="35"/>
      <c r="I138" s="35"/>
      <c r="J138" s="35">
        <f>J139+J140+J141</f>
        <v>123207.96</v>
      </c>
      <c r="K138" s="35">
        <f>K139+K140+K141</f>
        <v>3491270.4299999997</v>
      </c>
      <c r="L138" s="35">
        <f>L139+L140+L141</f>
        <v>3477167.04</v>
      </c>
      <c r="M138" s="50">
        <f t="shared" si="44"/>
        <v>3614478.3899999997</v>
      </c>
      <c r="N138" s="50">
        <f t="shared" si="45"/>
        <v>3600375</v>
      </c>
    </row>
    <row r="139" spans="1:14" s="8" customFormat="1" ht="78.75" customHeight="1" x14ac:dyDescent="0.25">
      <c r="A139" s="98"/>
      <c r="B139" s="30" t="s">
        <v>374</v>
      </c>
      <c r="C139" s="31" t="s">
        <v>303</v>
      </c>
      <c r="D139" s="33">
        <v>0</v>
      </c>
      <c r="E139" s="33"/>
      <c r="F139" s="33">
        <v>0</v>
      </c>
      <c r="G139" s="33">
        <v>0</v>
      </c>
      <c r="H139" s="33"/>
      <c r="I139" s="33"/>
      <c r="J139" s="33">
        <v>0</v>
      </c>
      <c r="K139" s="80">
        <v>26385.03</v>
      </c>
      <c r="L139" s="80">
        <v>12281.64</v>
      </c>
      <c r="M139" s="50">
        <f t="shared" ref="M139:M141" si="72">D139+G139+K139</f>
        <v>26385.03</v>
      </c>
      <c r="N139" s="50">
        <f t="shared" ref="N139:N141" si="73">F139+J139+L139</f>
        <v>12281.64</v>
      </c>
    </row>
    <row r="140" spans="1:14" ht="93" customHeight="1" x14ac:dyDescent="0.2">
      <c r="A140" s="98"/>
      <c r="B140" s="30" t="s">
        <v>375</v>
      </c>
      <c r="C140" s="31" t="s">
        <v>302</v>
      </c>
      <c r="D140" s="33">
        <v>0</v>
      </c>
      <c r="E140" s="33"/>
      <c r="F140" s="33">
        <v>0</v>
      </c>
      <c r="G140" s="33">
        <v>0</v>
      </c>
      <c r="H140" s="33"/>
      <c r="I140" s="33"/>
      <c r="J140" s="33">
        <v>0</v>
      </c>
      <c r="K140" s="80">
        <v>3452700</v>
      </c>
      <c r="L140" s="80">
        <v>3452700</v>
      </c>
      <c r="M140" s="50">
        <f t="shared" si="72"/>
        <v>3452700</v>
      </c>
      <c r="N140" s="50">
        <f t="shared" si="73"/>
        <v>3452700</v>
      </c>
    </row>
    <row r="141" spans="1:14" ht="105.75" customHeight="1" x14ac:dyDescent="0.2">
      <c r="A141" s="98"/>
      <c r="B141" s="30" t="s">
        <v>376</v>
      </c>
      <c r="C141" s="31" t="s">
        <v>377</v>
      </c>
      <c r="D141" s="33">
        <v>0</v>
      </c>
      <c r="E141" s="33">
        <v>0</v>
      </c>
      <c r="F141" s="33">
        <v>0</v>
      </c>
      <c r="G141" s="33">
        <v>123207.96</v>
      </c>
      <c r="H141" s="33">
        <v>0</v>
      </c>
      <c r="I141" s="33">
        <v>0</v>
      </c>
      <c r="J141" s="33">
        <v>123207.96</v>
      </c>
      <c r="K141" s="33">
        <v>12185.4</v>
      </c>
      <c r="L141" s="33">
        <v>12185.4</v>
      </c>
      <c r="M141" s="50">
        <f t="shared" si="72"/>
        <v>135393.36000000002</v>
      </c>
      <c r="N141" s="50">
        <f t="shared" si="73"/>
        <v>135393.36000000002</v>
      </c>
    </row>
    <row r="142" spans="1:14" s="8" customFormat="1" ht="39.950000000000003" customHeight="1" x14ac:dyDescent="0.25">
      <c r="A142" s="99" t="s">
        <v>211</v>
      </c>
      <c r="B142" s="25" t="s">
        <v>45</v>
      </c>
      <c r="C142" s="34" t="s">
        <v>173</v>
      </c>
      <c r="D142" s="35">
        <f t="shared" ref="D142:F142" si="74">D143+D144</f>
        <v>0</v>
      </c>
      <c r="E142" s="35">
        <f t="shared" si="74"/>
        <v>0</v>
      </c>
      <c r="F142" s="35">
        <f t="shared" si="74"/>
        <v>0</v>
      </c>
      <c r="G142" s="35">
        <f t="shared" ref="G142:J142" si="75">G143+G144</f>
        <v>0</v>
      </c>
      <c r="H142" s="35">
        <f t="shared" si="75"/>
        <v>0</v>
      </c>
      <c r="I142" s="35">
        <f t="shared" si="75"/>
        <v>0</v>
      </c>
      <c r="J142" s="35">
        <f t="shared" si="75"/>
        <v>0</v>
      </c>
      <c r="K142" s="35">
        <f>K143+K144</f>
        <v>40000</v>
      </c>
      <c r="L142" s="35">
        <f t="shared" ref="L142" si="76">L143+L144</f>
        <v>15000</v>
      </c>
      <c r="M142" s="50">
        <f t="shared" si="44"/>
        <v>40000</v>
      </c>
      <c r="N142" s="50">
        <f t="shared" si="45"/>
        <v>15000</v>
      </c>
    </row>
    <row r="143" spans="1:14" s="8" customFormat="1" ht="40.5" customHeight="1" thickBot="1" x14ac:dyDescent="0.3">
      <c r="A143" s="96"/>
      <c r="B143" s="27" t="s">
        <v>381</v>
      </c>
      <c r="C143" s="31" t="s">
        <v>304</v>
      </c>
      <c r="D143" s="33">
        <v>0</v>
      </c>
      <c r="E143" s="33"/>
      <c r="F143" s="33">
        <v>0</v>
      </c>
      <c r="G143" s="33">
        <v>0</v>
      </c>
      <c r="H143" s="33"/>
      <c r="I143" s="33"/>
      <c r="J143" s="33">
        <v>0</v>
      </c>
      <c r="K143" s="74">
        <v>15000</v>
      </c>
      <c r="L143" s="74">
        <v>15000</v>
      </c>
      <c r="M143" s="50">
        <f t="shared" si="44"/>
        <v>15000</v>
      </c>
      <c r="N143" s="50">
        <f t="shared" si="45"/>
        <v>15000</v>
      </c>
    </row>
    <row r="144" spans="1:14" s="8" customFormat="1" ht="53.25" customHeight="1" thickBot="1" x14ac:dyDescent="0.3">
      <c r="A144" s="92"/>
      <c r="B144" s="27" t="s">
        <v>380</v>
      </c>
      <c r="C144" s="31" t="s">
        <v>305</v>
      </c>
      <c r="D144" s="33">
        <v>0</v>
      </c>
      <c r="E144" s="33"/>
      <c r="F144" s="33">
        <v>0</v>
      </c>
      <c r="G144" s="33">
        <v>0</v>
      </c>
      <c r="H144" s="33"/>
      <c r="I144" s="33"/>
      <c r="J144" s="33">
        <v>0</v>
      </c>
      <c r="K144" s="74">
        <v>25000</v>
      </c>
      <c r="L144" s="74">
        <v>0</v>
      </c>
      <c r="M144" s="50">
        <f t="shared" si="44"/>
        <v>25000</v>
      </c>
      <c r="N144" s="50">
        <f t="shared" si="45"/>
        <v>0</v>
      </c>
    </row>
    <row r="145" spans="1:14" s="8" customFormat="1" ht="45" customHeight="1" x14ac:dyDescent="0.25">
      <c r="A145" s="98" t="s">
        <v>212</v>
      </c>
      <c r="B145" s="25" t="s">
        <v>46</v>
      </c>
      <c r="C145" s="34" t="s">
        <v>174</v>
      </c>
      <c r="D145" s="35">
        <f t="shared" ref="D145:F145" si="77">D146+D147</f>
        <v>0</v>
      </c>
      <c r="E145" s="35">
        <f t="shared" si="77"/>
        <v>0</v>
      </c>
      <c r="F145" s="35">
        <f t="shared" si="77"/>
        <v>0</v>
      </c>
      <c r="G145" s="35">
        <f t="shared" ref="G145:J145" si="78">G146+G147</f>
        <v>0</v>
      </c>
      <c r="H145" s="35">
        <f t="shared" si="78"/>
        <v>0</v>
      </c>
      <c r="I145" s="35">
        <f t="shared" si="78"/>
        <v>0</v>
      </c>
      <c r="J145" s="35">
        <f t="shared" si="78"/>
        <v>0</v>
      </c>
      <c r="K145" s="35">
        <f>K146+K147</f>
        <v>3251580</v>
      </c>
      <c r="L145" s="35">
        <f t="shared" ref="L145" si="79">L146+L147</f>
        <v>3017351.25</v>
      </c>
      <c r="M145" s="50">
        <f t="shared" si="44"/>
        <v>3251580</v>
      </c>
      <c r="N145" s="50">
        <f t="shared" si="45"/>
        <v>3017351.25</v>
      </c>
    </row>
    <row r="146" spans="1:14" s="8" customFormat="1" ht="72.75" customHeight="1" x14ac:dyDescent="0.25">
      <c r="A146" s="113"/>
      <c r="B146" s="28" t="s">
        <v>379</v>
      </c>
      <c r="C146" s="31" t="s">
        <v>306</v>
      </c>
      <c r="D146" s="33">
        <v>0</v>
      </c>
      <c r="E146" s="33"/>
      <c r="F146" s="33">
        <v>0</v>
      </c>
      <c r="G146" s="33">
        <v>0</v>
      </c>
      <c r="H146" s="33"/>
      <c r="I146" s="33"/>
      <c r="J146" s="33">
        <v>0</v>
      </c>
      <c r="K146" s="81">
        <v>1407080</v>
      </c>
      <c r="L146" s="81">
        <v>1254223.58</v>
      </c>
      <c r="M146" s="50">
        <f t="shared" si="44"/>
        <v>1407080</v>
      </c>
      <c r="N146" s="50">
        <f t="shared" si="45"/>
        <v>1254223.58</v>
      </c>
    </row>
    <row r="147" spans="1:14" s="8" customFormat="1" ht="42.75" customHeight="1" x14ac:dyDescent="0.25">
      <c r="A147" s="113"/>
      <c r="B147" s="28" t="s">
        <v>378</v>
      </c>
      <c r="C147" s="31" t="s">
        <v>307</v>
      </c>
      <c r="D147" s="33">
        <v>0</v>
      </c>
      <c r="E147" s="33"/>
      <c r="F147" s="33">
        <v>0</v>
      </c>
      <c r="G147" s="33">
        <v>0</v>
      </c>
      <c r="H147" s="33"/>
      <c r="I147" s="33"/>
      <c r="J147" s="33">
        <v>0</v>
      </c>
      <c r="K147" s="81">
        <v>1844500</v>
      </c>
      <c r="L147" s="81">
        <v>1763127.67</v>
      </c>
      <c r="M147" s="50">
        <f t="shared" si="44"/>
        <v>1844500</v>
      </c>
      <c r="N147" s="50">
        <f t="shared" si="45"/>
        <v>1763127.67</v>
      </c>
    </row>
    <row r="148" spans="1:14" ht="39.950000000000003" customHeight="1" x14ac:dyDescent="0.2">
      <c r="A148" s="114" t="s">
        <v>213</v>
      </c>
      <c r="B148" s="25" t="s">
        <v>47</v>
      </c>
      <c r="C148" s="36" t="s">
        <v>175</v>
      </c>
      <c r="D148" s="40">
        <f t="shared" ref="D148:L148" si="80">D149</f>
        <v>0</v>
      </c>
      <c r="E148" s="40">
        <f t="shared" si="80"/>
        <v>0</v>
      </c>
      <c r="F148" s="40">
        <f t="shared" si="80"/>
        <v>0</v>
      </c>
      <c r="G148" s="40">
        <f t="shared" si="80"/>
        <v>0</v>
      </c>
      <c r="H148" s="40">
        <f t="shared" si="80"/>
        <v>0</v>
      </c>
      <c r="I148" s="40">
        <f t="shared" si="80"/>
        <v>0</v>
      </c>
      <c r="J148" s="40">
        <f t="shared" si="80"/>
        <v>0</v>
      </c>
      <c r="K148" s="40">
        <f>K149</f>
        <v>0</v>
      </c>
      <c r="L148" s="40">
        <f t="shared" si="80"/>
        <v>0</v>
      </c>
      <c r="M148" s="50">
        <f t="shared" ref="M148:M199" si="81">D148+G148+K148</f>
        <v>0</v>
      </c>
      <c r="N148" s="50">
        <f t="shared" ref="N148:N199" si="82">F148+J148+L148</f>
        <v>0</v>
      </c>
    </row>
    <row r="149" spans="1:14" ht="39.950000000000003" customHeight="1" x14ac:dyDescent="0.2">
      <c r="A149" s="115"/>
      <c r="B149" s="27" t="s">
        <v>382</v>
      </c>
      <c r="C149" s="31" t="s">
        <v>23</v>
      </c>
      <c r="D149" s="33">
        <v>0</v>
      </c>
      <c r="E149" s="33"/>
      <c r="F149" s="33">
        <v>0</v>
      </c>
      <c r="G149" s="33">
        <v>0</v>
      </c>
      <c r="H149" s="33"/>
      <c r="I149" s="33"/>
      <c r="J149" s="33">
        <v>0</v>
      </c>
      <c r="K149" s="53">
        <v>0</v>
      </c>
      <c r="L149" s="53">
        <v>0</v>
      </c>
      <c r="M149" s="50">
        <f t="shared" si="81"/>
        <v>0</v>
      </c>
      <c r="N149" s="50">
        <f t="shared" si="82"/>
        <v>0</v>
      </c>
    </row>
    <row r="150" spans="1:14" ht="39.950000000000003" customHeight="1" x14ac:dyDescent="0.2">
      <c r="A150" s="116" t="s">
        <v>214</v>
      </c>
      <c r="B150" s="29" t="s">
        <v>37</v>
      </c>
      <c r="C150" s="49" t="s">
        <v>176</v>
      </c>
      <c r="D150" s="55">
        <f t="shared" ref="D150:J150" si="83">D151</f>
        <v>0</v>
      </c>
      <c r="E150" s="55">
        <f t="shared" si="83"/>
        <v>0</v>
      </c>
      <c r="F150" s="55">
        <f t="shared" si="83"/>
        <v>0</v>
      </c>
      <c r="G150" s="55">
        <f t="shared" si="83"/>
        <v>185800</v>
      </c>
      <c r="H150" s="55">
        <f t="shared" si="83"/>
        <v>0</v>
      </c>
      <c r="I150" s="55">
        <f t="shared" si="83"/>
        <v>0</v>
      </c>
      <c r="J150" s="55">
        <f t="shared" si="83"/>
        <v>180000</v>
      </c>
      <c r="K150" s="55">
        <f>K151</f>
        <v>20000</v>
      </c>
      <c r="L150" s="55">
        <f t="shared" ref="L150" si="84">L151</f>
        <v>12350.1</v>
      </c>
      <c r="M150" s="50">
        <f t="shared" si="81"/>
        <v>205800</v>
      </c>
      <c r="N150" s="50">
        <f t="shared" si="82"/>
        <v>192350.1</v>
      </c>
    </row>
    <row r="151" spans="1:14" ht="39.950000000000003" customHeight="1" thickBot="1" x14ac:dyDescent="0.25">
      <c r="A151" s="104" t="s">
        <v>215</v>
      </c>
      <c r="B151" s="25" t="s">
        <v>38</v>
      </c>
      <c r="C151" s="34" t="s">
        <v>177</v>
      </c>
      <c r="D151" s="35">
        <f t="shared" ref="D151:F151" si="85">D152+D153</f>
        <v>0</v>
      </c>
      <c r="E151" s="35">
        <f t="shared" si="85"/>
        <v>0</v>
      </c>
      <c r="F151" s="35">
        <f t="shared" si="85"/>
        <v>0</v>
      </c>
      <c r="G151" s="35">
        <f t="shared" ref="G151:J151" si="86">G152+G153</f>
        <v>185800</v>
      </c>
      <c r="H151" s="35">
        <f t="shared" si="86"/>
        <v>0</v>
      </c>
      <c r="I151" s="35">
        <f t="shared" si="86"/>
        <v>0</v>
      </c>
      <c r="J151" s="35">
        <f t="shared" si="86"/>
        <v>180000</v>
      </c>
      <c r="K151" s="35">
        <f>K152+K153</f>
        <v>20000</v>
      </c>
      <c r="L151" s="35">
        <f t="shared" ref="L151" si="87">L152+L153</f>
        <v>12350.1</v>
      </c>
      <c r="M151" s="50">
        <f t="shared" si="81"/>
        <v>205800</v>
      </c>
      <c r="N151" s="50">
        <f t="shared" si="82"/>
        <v>192350.1</v>
      </c>
    </row>
    <row r="152" spans="1:14" s="8" customFormat="1" ht="50.25" customHeight="1" x14ac:dyDescent="0.25">
      <c r="A152" s="98"/>
      <c r="B152" s="27" t="s">
        <v>110</v>
      </c>
      <c r="C152" s="31" t="s">
        <v>123</v>
      </c>
      <c r="D152" s="33">
        <v>0</v>
      </c>
      <c r="E152" s="33"/>
      <c r="F152" s="33">
        <v>0</v>
      </c>
      <c r="G152" s="33">
        <v>185800</v>
      </c>
      <c r="H152" s="33"/>
      <c r="I152" s="33"/>
      <c r="J152" s="33">
        <v>180000</v>
      </c>
      <c r="K152" s="74">
        <v>0</v>
      </c>
      <c r="L152" s="74">
        <v>0</v>
      </c>
      <c r="M152" s="50">
        <f t="shared" si="81"/>
        <v>185800</v>
      </c>
      <c r="N152" s="50">
        <f t="shared" si="82"/>
        <v>180000</v>
      </c>
    </row>
    <row r="153" spans="1:14" s="8" customFormat="1" ht="50.25" customHeight="1" thickBot="1" x14ac:dyDescent="0.3">
      <c r="A153" s="113"/>
      <c r="B153" s="28" t="s">
        <v>383</v>
      </c>
      <c r="C153" s="31" t="s">
        <v>308</v>
      </c>
      <c r="D153" s="33">
        <v>0</v>
      </c>
      <c r="E153" s="33"/>
      <c r="F153" s="33">
        <v>0</v>
      </c>
      <c r="G153" s="33">
        <v>0</v>
      </c>
      <c r="H153" s="33"/>
      <c r="I153" s="33"/>
      <c r="J153" s="33">
        <v>0</v>
      </c>
      <c r="K153" s="74">
        <v>20000</v>
      </c>
      <c r="L153" s="74">
        <v>12350.1</v>
      </c>
      <c r="M153" s="50">
        <f t="shared" si="81"/>
        <v>20000</v>
      </c>
      <c r="N153" s="50">
        <f t="shared" si="82"/>
        <v>12350.1</v>
      </c>
    </row>
    <row r="154" spans="1:14" ht="39.950000000000003" customHeight="1" thickBot="1" x14ac:dyDescent="0.25">
      <c r="A154" s="92" t="s">
        <v>216</v>
      </c>
      <c r="B154" s="29" t="s">
        <v>82</v>
      </c>
      <c r="C154" s="67" t="s">
        <v>178</v>
      </c>
      <c r="D154" s="26">
        <f t="shared" ref="D154:L154" si="88">D155+D164+D162</f>
        <v>0</v>
      </c>
      <c r="E154" s="26" t="e">
        <f t="shared" si="88"/>
        <v>#REF!</v>
      </c>
      <c r="F154" s="26">
        <f t="shared" si="88"/>
        <v>0</v>
      </c>
      <c r="G154" s="26">
        <f t="shared" si="88"/>
        <v>121075332.31999999</v>
      </c>
      <c r="H154" s="26" t="e">
        <f t="shared" si="88"/>
        <v>#REF!</v>
      </c>
      <c r="I154" s="26" t="e">
        <f t="shared" si="88"/>
        <v>#REF!</v>
      </c>
      <c r="J154" s="26">
        <f t="shared" si="88"/>
        <v>121075331.79000001</v>
      </c>
      <c r="K154" s="26">
        <f t="shared" si="88"/>
        <v>36904731.380000003</v>
      </c>
      <c r="L154" s="26">
        <f t="shared" si="88"/>
        <v>36801972.399999999</v>
      </c>
      <c r="M154" s="50">
        <f t="shared" si="81"/>
        <v>157980063.69999999</v>
      </c>
      <c r="N154" s="50">
        <f t="shared" si="82"/>
        <v>157877304.19</v>
      </c>
    </row>
    <row r="155" spans="1:14" s="8" customFormat="1" ht="39.950000000000003" customHeight="1" x14ac:dyDescent="0.25">
      <c r="A155" s="94" t="s">
        <v>217</v>
      </c>
      <c r="B155" s="25" t="s">
        <v>83</v>
      </c>
      <c r="C155" s="65" t="s">
        <v>179</v>
      </c>
      <c r="D155" s="61">
        <f>D156+D159+D161+D157+D160+D158</f>
        <v>0</v>
      </c>
      <c r="E155" s="61">
        <f>E156+E159+E161+E157+E160</f>
        <v>0</v>
      </c>
      <c r="F155" s="61">
        <f>F156+F159+F161+F157+F160+F158</f>
        <v>0</v>
      </c>
      <c r="G155" s="61">
        <f>G156+G159+G161+G157+G160+G158</f>
        <v>121075332.31999999</v>
      </c>
      <c r="H155" s="61">
        <f>H156+H159+H161+H157+H160</f>
        <v>0</v>
      </c>
      <c r="I155" s="61">
        <f>I156+I159+I161+I157+I160</f>
        <v>0</v>
      </c>
      <c r="J155" s="61">
        <f>J156+J159+J161+J157+J160+J158</f>
        <v>121075331.79000001</v>
      </c>
      <c r="K155" s="61">
        <f>K156+K159+K161+K157+K160+K158</f>
        <v>35935399.380000003</v>
      </c>
      <c r="L155" s="61">
        <f>L156+L159+L161+L157+L160+L158</f>
        <v>35864393.799999997</v>
      </c>
      <c r="M155" s="50">
        <f t="shared" si="81"/>
        <v>157010731.69999999</v>
      </c>
      <c r="N155" s="50">
        <f t="shared" si="82"/>
        <v>156939725.59</v>
      </c>
    </row>
    <row r="156" spans="1:14" s="8" customFormat="1" ht="39.950000000000003" customHeight="1" x14ac:dyDescent="0.25">
      <c r="A156" s="99"/>
      <c r="B156" s="68" t="s">
        <v>388</v>
      </c>
      <c r="C156" s="31" t="s">
        <v>230</v>
      </c>
      <c r="D156" s="33">
        <v>0</v>
      </c>
      <c r="E156" s="33"/>
      <c r="F156" s="33">
        <v>0</v>
      </c>
      <c r="G156" s="33">
        <v>0</v>
      </c>
      <c r="H156" s="33">
        <v>0</v>
      </c>
      <c r="I156" s="33"/>
      <c r="J156" s="33">
        <v>0</v>
      </c>
      <c r="K156" s="74">
        <v>4100765.1</v>
      </c>
      <c r="L156" s="80">
        <v>4100765.1</v>
      </c>
      <c r="M156" s="50">
        <f t="shared" ref="M156:M161" si="89">D156+G156+K156</f>
        <v>4100765.1</v>
      </c>
      <c r="N156" s="50">
        <f t="shared" ref="N156:N161" si="90">F156+J156+L156</f>
        <v>4100765.1</v>
      </c>
    </row>
    <row r="157" spans="1:14" s="8" customFormat="1" ht="39.950000000000003" customHeight="1" x14ac:dyDescent="0.25">
      <c r="A157" s="99"/>
      <c r="B157" s="68" t="s">
        <v>385</v>
      </c>
      <c r="C157" s="31" t="s">
        <v>384</v>
      </c>
      <c r="D157" s="33">
        <v>0</v>
      </c>
      <c r="E157" s="33"/>
      <c r="F157" s="33">
        <v>0</v>
      </c>
      <c r="G157" s="33">
        <v>0</v>
      </c>
      <c r="H157" s="33">
        <v>0</v>
      </c>
      <c r="I157" s="33"/>
      <c r="J157" s="33">
        <v>0</v>
      </c>
      <c r="K157" s="74">
        <v>150000</v>
      </c>
      <c r="L157" s="80">
        <v>150000</v>
      </c>
      <c r="M157" s="50">
        <f t="shared" si="89"/>
        <v>150000</v>
      </c>
      <c r="N157" s="50">
        <f t="shared" si="90"/>
        <v>150000</v>
      </c>
    </row>
    <row r="158" spans="1:14" ht="60.75" customHeight="1" x14ac:dyDescent="0.2">
      <c r="A158" s="117"/>
      <c r="B158" s="27" t="s">
        <v>111</v>
      </c>
      <c r="C158" s="31" t="s">
        <v>180</v>
      </c>
      <c r="D158" s="33">
        <v>0</v>
      </c>
      <c r="E158" s="33"/>
      <c r="F158" s="33">
        <v>0</v>
      </c>
      <c r="G158" s="33">
        <v>115562932.31999999</v>
      </c>
      <c r="H158" s="33"/>
      <c r="I158" s="33"/>
      <c r="J158" s="33">
        <v>115562931.79000001</v>
      </c>
      <c r="K158" s="74">
        <v>11429300.93</v>
      </c>
      <c r="L158" s="74">
        <v>11429300.93</v>
      </c>
      <c r="M158" s="50">
        <f t="shared" si="89"/>
        <v>126992233.25</v>
      </c>
      <c r="N158" s="50">
        <f t="shared" si="90"/>
        <v>126992232.72</v>
      </c>
    </row>
    <row r="159" spans="1:14" ht="63" customHeight="1" x14ac:dyDescent="0.2">
      <c r="A159" s="94"/>
      <c r="B159" s="28" t="s">
        <v>386</v>
      </c>
      <c r="C159" s="31" t="s">
        <v>181</v>
      </c>
      <c r="D159" s="33">
        <v>0</v>
      </c>
      <c r="E159" s="33"/>
      <c r="F159" s="33">
        <v>0</v>
      </c>
      <c r="G159" s="33">
        <v>5512400</v>
      </c>
      <c r="H159" s="33"/>
      <c r="I159" s="33"/>
      <c r="J159" s="33">
        <v>5512400</v>
      </c>
      <c r="K159" s="74">
        <v>546000</v>
      </c>
      <c r="L159" s="74">
        <v>545182.42000000004</v>
      </c>
      <c r="M159" s="50">
        <f t="shared" si="89"/>
        <v>6058400</v>
      </c>
      <c r="N159" s="50">
        <f t="shared" si="90"/>
        <v>6057582.4199999999</v>
      </c>
    </row>
    <row r="160" spans="1:14" ht="51" customHeight="1" x14ac:dyDescent="0.2">
      <c r="A160" s="94"/>
      <c r="B160" s="28" t="s">
        <v>387</v>
      </c>
      <c r="C160" s="31" t="s">
        <v>309</v>
      </c>
      <c r="D160" s="33">
        <v>0</v>
      </c>
      <c r="E160" s="33"/>
      <c r="F160" s="33">
        <v>0</v>
      </c>
      <c r="G160" s="33">
        <v>0</v>
      </c>
      <c r="H160" s="33"/>
      <c r="I160" s="33"/>
      <c r="J160" s="33">
        <v>0</v>
      </c>
      <c r="K160" s="74">
        <v>0</v>
      </c>
      <c r="L160" s="74">
        <v>0</v>
      </c>
      <c r="M160" s="50">
        <f t="shared" si="89"/>
        <v>0</v>
      </c>
      <c r="N160" s="50">
        <f t="shared" si="90"/>
        <v>0</v>
      </c>
    </row>
    <row r="161" spans="1:14" s="8" customFormat="1" ht="57" customHeight="1" x14ac:dyDescent="0.25">
      <c r="A161" s="99"/>
      <c r="B161" s="28" t="s">
        <v>390</v>
      </c>
      <c r="C161" s="31" t="s">
        <v>24</v>
      </c>
      <c r="D161" s="33">
        <v>0</v>
      </c>
      <c r="E161" s="33"/>
      <c r="F161" s="33">
        <v>0</v>
      </c>
      <c r="G161" s="33">
        <v>0</v>
      </c>
      <c r="H161" s="33">
        <v>0</v>
      </c>
      <c r="I161" s="33"/>
      <c r="J161" s="33">
        <v>0</v>
      </c>
      <c r="K161" s="74">
        <v>19709333.350000001</v>
      </c>
      <c r="L161" s="80">
        <v>19639145.350000001</v>
      </c>
      <c r="M161" s="50">
        <f t="shared" si="89"/>
        <v>19709333.350000001</v>
      </c>
      <c r="N161" s="50">
        <f t="shared" si="90"/>
        <v>19639145.350000001</v>
      </c>
    </row>
    <row r="162" spans="1:14" ht="39.950000000000003" customHeight="1" x14ac:dyDescent="0.2">
      <c r="A162" s="118" t="s">
        <v>218</v>
      </c>
      <c r="B162" s="25" t="s">
        <v>128</v>
      </c>
      <c r="C162" s="34" t="s">
        <v>255</v>
      </c>
      <c r="D162" s="35">
        <f t="shared" ref="D162:L162" si="91">D163</f>
        <v>0</v>
      </c>
      <c r="E162" s="35">
        <f t="shared" si="91"/>
        <v>0</v>
      </c>
      <c r="F162" s="35">
        <f t="shared" si="91"/>
        <v>0</v>
      </c>
      <c r="G162" s="35">
        <f t="shared" si="91"/>
        <v>0</v>
      </c>
      <c r="H162" s="35">
        <f t="shared" si="91"/>
        <v>0</v>
      </c>
      <c r="I162" s="35">
        <f t="shared" si="91"/>
        <v>0</v>
      </c>
      <c r="J162" s="35">
        <f t="shared" si="91"/>
        <v>0</v>
      </c>
      <c r="K162" s="35">
        <f>K163</f>
        <v>0</v>
      </c>
      <c r="L162" s="35">
        <f t="shared" si="91"/>
        <v>0</v>
      </c>
      <c r="M162" s="50">
        <f t="shared" si="81"/>
        <v>0</v>
      </c>
      <c r="N162" s="50">
        <f t="shared" si="82"/>
        <v>0</v>
      </c>
    </row>
    <row r="163" spans="1:14" ht="56.25" customHeight="1" x14ac:dyDescent="0.2">
      <c r="A163" s="118"/>
      <c r="B163" s="22" t="s">
        <v>268</v>
      </c>
      <c r="C163" s="31" t="s">
        <v>267</v>
      </c>
      <c r="D163" s="33">
        <v>0</v>
      </c>
      <c r="E163" s="33"/>
      <c r="F163" s="33">
        <v>0</v>
      </c>
      <c r="G163" s="38">
        <v>0</v>
      </c>
      <c r="H163" s="33"/>
      <c r="I163" s="33"/>
      <c r="J163" s="33">
        <v>0</v>
      </c>
      <c r="K163" s="32">
        <v>0</v>
      </c>
      <c r="L163" s="32">
        <v>0</v>
      </c>
      <c r="M163" s="50">
        <f t="shared" si="81"/>
        <v>0</v>
      </c>
      <c r="N163" s="50">
        <f t="shared" si="82"/>
        <v>0</v>
      </c>
    </row>
    <row r="164" spans="1:14" ht="39.950000000000003" customHeight="1" x14ac:dyDescent="0.2">
      <c r="A164" s="119" t="s">
        <v>320</v>
      </c>
      <c r="B164" s="25" t="s">
        <v>128</v>
      </c>
      <c r="C164" s="34" t="s">
        <v>182</v>
      </c>
      <c r="D164" s="35">
        <f>D165</f>
        <v>0</v>
      </c>
      <c r="E164" s="35" t="e">
        <f>#REF!+E165</f>
        <v>#REF!</v>
      </c>
      <c r="F164" s="35">
        <f>F165</f>
        <v>0</v>
      </c>
      <c r="G164" s="35">
        <f>G165</f>
        <v>0</v>
      </c>
      <c r="H164" s="35" t="e">
        <f>#REF!+H165</f>
        <v>#REF!</v>
      </c>
      <c r="I164" s="35" t="e">
        <f>#REF!+I165</f>
        <v>#REF!</v>
      </c>
      <c r="J164" s="35">
        <f>J165</f>
        <v>0</v>
      </c>
      <c r="K164" s="35">
        <f>K165</f>
        <v>969332</v>
      </c>
      <c r="L164" s="35">
        <f>L165</f>
        <v>937578.6</v>
      </c>
      <c r="M164" s="50">
        <f t="shared" si="81"/>
        <v>969332</v>
      </c>
      <c r="N164" s="50">
        <f t="shared" si="82"/>
        <v>937578.6</v>
      </c>
    </row>
    <row r="165" spans="1:14" ht="77.25" customHeight="1" x14ac:dyDescent="0.2">
      <c r="A165" s="94"/>
      <c r="B165" s="22" t="s">
        <v>389</v>
      </c>
      <c r="C165" s="31" t="s">
        <v>183</v>
      </c>
      <c r="D165" s="33">
        <v>0</v>
      </c>
      <c r="E165" s="33"/>
      <c r="F165" s="33">
        <v>0</v>
      </c>
      <c r="G165" s="38">
        <v>0</v>
      </c>
      <c r="H165" s="33"/>
      <c r="I165" s="33"/>
      <c r="J165" s="33">
        <v>0</v>
      </c>
      <c r="K165" s="74">
        <v>969332</v>
      </c>
      <c r="L165" s="74">
        <v>937578.6</v>
      </c>
      <c r="M165" s="50">
        <f t="shared" si="81"/>
        <v>969332</v>
      </c>
      <c r="N165" s="50">
        <f t="shared" si="82"/>
        <v>937578.6</v>
      </c>
    </row>
    <row r="166" spans="1:14" ht="39.950000000000003" customHeight="1" x14ac:dyDescent="0.2">
      <c r="A166" s="95" t="s">
        <v>219</v>
      </c>
      <c r="B166" s="29" t="s">
        <v>134</v>
      </c>
      <c r="C166" s="67" t="s">
        <v>184</v>
      </c>
      <c r="D166" s="26">
        <f t="shared" ref="D166:F166" si="92">D169+D167</f>
        <v>0</v>
      </c>
      <c r="E166" s="26">
        <f t="shared" si="92"/>
        <v>0</v>
      </c>
      <c r="F166" s="26">
        <f t="shared" si="92"/>
        <v>0</v>
      </c>
      <c r="G166" s="26">
        <f t="shared" ref="G166:J166" si="93">G169+G167</f>
        <v>0</v>
      </c>
      <c r="H166" s="26">
        <f t="shared" si="93"/>
        <v>0</v>
      </c>
      <c r="I166" s="26">
        <f t="shared" si="93"/>
        <v>0</v>
      </c>
      <c r="J166" s="26">
        <f t="shared" si="93"/>
        <v>0</v>
      </c>
      <c r="K166" s="26">
        <f>K169+K167</f>
        <v>2210000</v>
      </c>
      <c r="L166" s="26">
        <f t="shared" ref="L166" si="94">L169+L167</f>
        <v>1935199.6</v>
      </c>
      <c r="M166" s="50">
        <f t="shared" si="81"/>
        <v>2210000</v>
      </c>
      <c r="N166" s="50">
        <f t="shared" si="82"/>
        <v>1935199.6</v>
      </c>
    </row>
    <row r="167" spans="1:14" ht="39.950000000000003" customHeight="1" x14ac:dyDescent="0.2">
      <c r="A167" s="120" t="s">
        <v>220</v>
      </c>
      <c r="B167" s="71" t="s">
        <v>246</v>
      </c>
      <c r="C167" s="65" t="s">
        <v>240</v>
      </c>
      <c r="D167" s="61">
        <f t="shared" ref="D167:L167" si="95">SUM(D168:D168)</f>
        <v>0</v>
      </c>
      <c r="E167" s="61">
        <f t="shared" si="95"/>
        <v>0</v>
      </c>
      <c r="F167" s="61">
        <f t="shared" si="95"/>
        <v>0</v>
      </c>
      <c r="G167" s="61">
        <f t="shared" si="95"/>
        <v>0</v>
      </c>
      <c r="H167" s="61">
        <f t="shared" si="95"/>
        <v>0</v>
      </c>
      <c r="I167" s="61">
        <f t="shared" si="95"/>
        <v>0</v>
      </c>
      <c r="J167" s="61">
        <f t="shared" si="95"/>
        <v>0</v>
      </c>
      <c r="K167" s="61">
        <f t="shared" si="95"/>
        <v>1800000</v>
      </c>
      <c r="L167" s="61">
        <f t="shared" si="95"/>
        <v>1550000</v>
      </c>
      <c r="M167" s="50">
        <f t="shared" si="81"/>
        <v>1800000</v>
      </c>
      <c r="N167" s="50">
        <f t="shared" si="82"/>
        <v>1550000</v>
      </c>
    </row>
    <row r="168" spans="1:14" ht="39.950000000000003" customHeight="1" x14ac:dyDescent="0.2">
      <c r="A168" s="120"/>
      <c r="B168" s="59" t="s">
        <v>311</v>
      </c>
      <c r="C168" s="79" t="s">
        <v>310</v>
      </c>
      <c r="D168" s="33">
        <v>0</v>
      </c>
      <c r="E168" s="33"/>
      <c r="F168" s="33">
        <v>0</v>
      </c>
      <c r="G168" s="33">
        <v>0</v>
      </c>
      <c r="H168" s="33"/>
      <c r="I168" s="33"/>
      <c r="J168" s="33">
        <v>0</v>
      </c>
      <c r="K168" s="80">
        <v>1800000</v>
      </c>
      <c r="L168" s="80">
        <v>1550000</v>
      </c>
      <c r="M168" s="50">
        <f t="shared" si="81"/>
        <v>1800000</v>
      </c>
      <c r="N168" s="50">
        <f t="shared" si="82"/>
        <v>1550000</v>
      </c>
    </row>
    <row r="169" spans="1:14" s="2" customFormat="1" ht="39.950000000000003" customHeight="1" x14ac:dyDescent="0.2">
      <c r="A169" s="121" t="s">
        <v>321</v>
      </c>
      <c r="B169" s="25" t="s">
        <v>85</v>
      </c>
      <c r="C169" s="65" t="s">
        <v>185</v>
      </c>
      <c r="D169" s="61">
        <f t="shared" ref="D169:F169" si="96">SUM(D170:D171)</f>
        <v>0</v>
      </c>
      <c r="E169" s="61">
        <f t="shared" si="96"/>
        <v>0</v>
      </c>
      <c r="F169" s="61">
        <f t="shared" si="96"/>
        <v>0</v>
      </c>
      <c r="G169" s="61">
        <f t="shared" ref="G169:J169" si="97">SUM(G170:G171)</f>
        <v>0</v>
      </c>
      <c r="H169" s="61">
        <f t="shared" si="97"/>
        <v>0</v>
      </c>
      <c r="I169" s="61">
        <f t="shared" si="97"/>
        <v>0</v>
      </c>
      <c r="J169" s="61">
        <f t="shared" si="97"/>
        <v>0</v>
      </c>
      <c r="K169" s="61">
        <f>SUM(K170:K171)</f>
        <v>410000</v>
      </c>
      <c r="L169" s="61">
        <f t="shared" ref="L169" si="98">SUM(L170:L171)</f>
        <v>385199.6</v>
      </c>
      <c r="M169" s="50">
        <f t="shared" si="81"/>
        <v>410000</v>
      </c>
      <c r="N169" s="50">
        <f t="shared" si="82"/>
        <v>385199.6</v>
      </c>
    </row>
    <row r="170" spans="1:14" s="2" customFormat="1" ht="54" customHeight="1" x14ac:dyDescent="0.2">
      <c r="A170" s="122"/>
      <c r="B170" s="76" t="s">
        <v>433</v>
      </c>
      <c r="C170" s="79" t="s">
        <v>432</v>
      </c>
      <c r="D170" s="74">
        <v>0</v>
      </c>
      <c r="E170" s="74"/>
      <c r="F170" s="74">
        <v>0</v>
      </c>
      <c r="G170" s="74">
        <v>0</v>
      </c>
      <c r="H170" s="74"/>
      <c r="I170" s="74"/>
      <c r="J170" s="74">
        <v>0</v>
      </c>
      <c r="K170" s="74">
        <v>330000</v>
      </c>
      <c r="L170" s="74">
        <v>305200</v>
      </c>
      <c r="M170" s="50">
        <f t="shared" si="81"/>
        <v>330000</v>
      </c>
      <c r="N170" s="50">
        <f t="shared" si="82"/>
        <v>305200</v>
      </c>
    </row>
    <row r="171" spans="1:14" s="10" customFormat="1" ht="69.75" customHeight="1" x14ac:dyDescent="0.2">
      <c r="A171" s="95"/>
      <c r="B171" s="64" t="s">
        <v>391</v>
      </c>
      <c r="C171" s="31" t="s">
        <v>133</v>
      </c>
      <c r="D171" s="33">
        <v>0</v>
      </c>
      <c r="E171" s="33"/>
      <c r="F171" s="33">
        <v>0</v>
      </c>
      <c r="G171" s="33">
        <v>0</v>
      </c>
      <c r="H171" s="33"/>
      <c r="I171" s="33"/>
      <c r="J171" s="33">
        <v>0</v>
      </c>
      <c r="K171" s="80">
        <v>80000</v>
      </c>
      <c r="L171" s="80">
        <v>79999.600000000006</v>
      </c>
      <c r="M171" s="50">
        <f t="shared" si="81"/>
        <v>80000</v>
      </c>
      <c r="N171" s="50">
        <f t="shared" si="82"/>
        <v>79999.600000000006</v>
      </c>
    </row>
    <row r="172" spans="1:14" s="10" customFormat="1" ht="39.950000000000003" customHeight="1" thickBot="1" x14ac:dyDescent="0.25">
      <c r="A172" s="95" t="s">
        <v>221</v>
      </c>
      <c r="B172" s="29" t="s">
        <v>84</v>
      </c>
      <c r="C172" s="67" t="s">
        <v>186</v>
      </c>
      <c r="D172" s="26">
        <f>D173+D181+D179</f>
        <v>1997400</v>
      </c>
      <c r="E172" s="26">
        <f>E173+E181</f>
        <v>0</v>
      </c>
      <c r="F172" s="26">
        <f>F173+F181+F179</f>
        <v>1997400</v>
      </c>
      <c r="G172" s="26">
        <f>G173+G181+G179</f>
        <v>22204900</v>
      </c>
      <c r="H172" s="26">
        <f>H173+H181</f>
        <v>0</v>
      </c>
      <c r="I172" s="26">
        <f>I173+I181</f>
        <v>0</v>
      </c>
      <c r="J172" s="26">
        <f>J173+J181+J179</f>
        <v>22204900</v>
      </c>
      <c r="K172" s="26">
        <f>K173+K181+K179</f>
        <v>20814794.27</v>
      </c>
      <c r="L172" s="26">
        <f>L173+L181+L179</f>
        <v>20115820.609999999</v>
      </c>
      <c r="M172" s="50">
        <f t="shared" si="81"/>
        <v>45017094.269999996</v>
      </c>
      <c r="N172" s="50">
        <f t="shared" si="82"/>
        <v>44318120.609999999</v>
      </c>
    </row>
    <row r="173" spans="1:14" s="10" customFormat="1" ht="39.950000000000003" customHeight="1" thickBot="1" x14ac:dyDescent="0.25">
      <c r="A173" s="92" t="s">
        <v>222</v>
      </c>
      <c r="B173" s="25" t="s">
        <v>85</v>
      </c>
      <c r="C173" s="65" t="s">
        <v>187</v>
      </c>
      <c r="D173" s="61">
        <f t="shared" ref="D173:F173" si="99">SUM(D174:D178)</f>
        <v>1997400</v>
      </c>
      <c r="E173" s="61">
        <f t="shared" si="99"/>
        <v>0</v>
      </c>
      <c r="F173" s="61">
        <f t="shared" si="99"/>
        <v>1997400</v>
      </c>
      <c r="G173" s="61">
        <f t="shared" ref="G173:L173" si="100">SUM(G174:G178)</f>
        <v>22204900</v>
      </c>
      <c r="H173" s="61">
        <f t="shared" si="100"/>
        <v>0</v>
      </c>
      <c r="I173" s="61">
        <f t="shared" si="100"/>
        <v>0</v>
      </c>
      <c r="J173" s="61">
        <f t="shared" si="100"/>
        <v>22204900</v>
      </c>
      <c r="K173" s="61">
        <f t="shared" si="100"/>
        <v>873867.86</v>
      </c>
      <c r="L173" s="61">
        <f t="shared" si="100"/>
        <v>219937.37</v>
      </c>
      <c r="M173" s="50">
        <f t="shared" si="81"/>
        <v>25076167.859999999</v>
      </c>
      <c r="N173" s="50">
        <f t="shared" si="82"/>
        <v>24422237.370000001</v>
      </c>
    </row>
    <row r="174" spans="1:14" s="10" customFormat="1" ht="39.950000000000003" customHeight="1" x14ac:dyDescent="0.2">
      <c r="A174" s="120"/>
      <c r="B174" s="64" t="s">
        <v>112</v>
      </c>
      <c r="C174" s="31" t="s">
        <v>25</v>
      </c>
      <c r="D174" s="33">
        <v>0</v>
      </c>
      <c r="E174" s="33"/>
      <c r="F174" s="33">
        <v>0</v>
      </c>
      <c r="G174" s="33">
        <v>0</v>
      </c>
      <c r="H174" s="33"/>
      <c r="I174" s="33"/>
      <c r="J174" s="33">
        <v>0</v>
      </c>
      <c r="K174" s="80">
        <v>653930.49</v>
      </c>
      <c r="L174" s="80">
        <v>0</v>
      </c>
      <c r="M174" s="50">
        <f t="shared" si="81"/>
        <v>653930.49</v>
      </c>
      <c r="N174" s="50">
        <f t="shared" si="82"/>
        <v>0</v>
      </c>
    </row>
    <row r="175" spans="1:14" s="10" customFormat="1" ht="96" customHeight="1" x14ac:dyDescent="0.2">
      <c r="A175" s="120"/>
      <c r="B175" s="64" t="s">
        <v>392</v>
      </c>
      <c r="C175" s="127" t="s">
        <v>393</v>
      </c>
      <c r="D175" s="33">
        <v>0</v>
      </c>
      <c r="E175" s="33">
        <v>0</v>
      </c>
      <c r="F175" s="33">
        <v>0</v>
      </c>
      <c r="G175" s="33">
        <v>2411100</v>
      </c>
      <c r="H175" s="33">
        <v>0</v>
      </c>
      <c r="I175" s="33">
        <v>0</v>
      </c>
      <c r="J175" s="33">
        <v>2411100</v>
      </c>
      <c r="K175" s="33">
        <v>0</v>
      </c>
      <c r="L175" s="33">
        <v>0</v>
      </c>
      <c r="M175" s="50">
        <f t="shared" si="81"/>
        <v>2411100</v>
      </c>
      <c r="N175" s="50">
        <f t="shared" si="82"/>
        <v>2411100</v>
      </c>
    </row>
    <row r="176" spans="1:14" s="10" customFormat="1" ht="90.75" customHeight="1" x14ac:dyDescent="0.2">
      <c r="A176" s="120"/>
      <c r="B176" s="64" t="s">
        <v>394</v>
      </c>
      <c r="C176" s="31" t="s">
        <v>269</v>
      </c>
      <c r="D176" s="33">
        <v>0</v>
      </c>
      <c r="E176" s="33"/>
      <c r="F176" s="33">
        <v>0</v>
      </c>
      <c r="G176" s="33">
        <v>19793800</v>
      </c>
      <c r="H176" s="33"/>
      <c r="I176" s="33"/>
      <c r="J176" s="33">
        <v>19793800</v>
      </c>
      <c r="K176" s="80">
        <v>199937.37</v>
      </c>
      <c r="L176" s="80">
        <v>199937.37</v>
      </c>
      <c r="M176" s="50">
        <f t="shared" si="81"/>
        <v>19993737.370000001</v>
      </c>
      <c r="N176" s="50">
        <f t="shared" si="82"/>
        <v>19993737.370000001</v>
      </c>
    </row>
    <row r="177" spans="1:14" s="10" customFormat="1" ht="62.25" customHeight="1" x14ac:dyDescent="0.2">
      <c r="A177" s="120"/>
      <c r="B177" s="30" t="s">
        <v>233</v>
      </c>
      <c r="C177" s="31" t="s">
        <v>231</v>
      </c>
      <c r="D177" s="33">
        <v>1997400</v>
      </c>
      <c r="E177" s="33"/>
      <c r="F177" s="33">
        <v>1997400</v>
      </c>
      <c r="G177" s="33">
        <v>0</v>
      </c>
      <c r="H177" s="33"/>
      <c r="I177" s="33"/>
      <c r="J177" s="33">
        <v>0</v>
      </c>
      <c r="K177" s="80">
        <v>0</v>
      </c>
      <c r="L177" s="80">
        <v>0</v>
      </c>
      <c r="M177" s="50">
        <f t="shared" si="81"/>
        <v>1997400</v>
      </c>
      <c r="N177" s="50">
        <f t="shared" si="82"/>
        <v>1997400</v>
      </c>
    </row>
    <row r="178" spans="1:14" s="10" customFormat="1" ht="39.950000000000003" customHeight="1" thickBot="1" x14ac:dyDescent="0.25">
      <c r="A178" s="120"/>
      <c r="B178" s="27" t="s">
        <v>113</v>
      </c>
      <c r="C178" s="31" t="s">
        <v>26</v>
      </c>
      <c r="D178" s="32">
        <v>0</v>
      </c>
      <c r="E178" s="57"/>
      <c r="F178" s="32">
        <v>0</v>
      </c>
      <c r="G178" s="32">
        <v>0</v>
      </c>
      <c r="H178" s="57"/>
      <c r="I178" s="54"/>
      <c r="J178" s="32">
        <v>0</v>
      </c>
      <c r="K178" s="74">
        <v>20000</v>
      </c>
      <c r="L178" s="80">
        <v>20000</v>
      </c>
      <c r="M178" s="50">
        <f t="shared" si="81"/>
        <v>20000</v>
      </c>
      <c r="N178" s="50">
        <f t="shared" si="82"/>
        <v>20000</v>
      </c>
    </row>
    <row r="179" spans="1:14" s="10" customFormat="1" ht="51.75" customHeight="1" thickBot="1" x14ac:dyDescent="0.25">
      <c r="A179" s="92" t="s">
        <v>222</v>
      </c>
      <c r="B179" s="25" t="s">
        <v>398</v>
      </c>
      <c r="C179" s="65" t="s">
        <v>395</v>
      </c>
      <c r="D179" s="61">
        <f>SUM(D180:D180)</f>
        <v>0</v>
      </c>
      <c r="E179" s="61">
        <f>SUM(E180:E183)</f>
        <v>0</v>
      </c>
      <c r="F179" s="61">
        <f>SUM(F180:F180)</f>
        <v>0</v>
      </c>
      <c r="G179" s="61">
        <f>SUM(G180:G180)</f>
        <v>0</v>
      </c>
      <c r="H179" s="61">
        <f>SUM(H180:H183)</f>
        <v>0</v>
      </c>
      <c r="I179" s="61">
        <f>SUM(I180:I183)</f>
        <v>0</v>
      </c>
      <c r="J179" s="61">
        <f>SUM(J180:J182)</f>
        <v>0</v>
      </c>
      <c r="K179" s="61">
        <f>SUM(K180:K180)</f>
        <v>12961158.41</v>
      </c>
      <c r="L179" s="61">
        <f>SUM(L180:L180)</f>
        <v>12937738.24</v>
      </c>
      <c r="M179" s="50">
        <f t="shared" ref="M179:M180" si="101">D179+G179+K179</f>
        <v>12961158.41</v>
      </c>
      <c r="N179" s="50">
        <f t="shared" ref="N179:N180" si="102">F179+J179+L179</f>
        <v>12937738.24</v>
      </c>
    </row>
    <row r="180" spans="1:14" s="10" customFormat="1" ht="62.25" customHeight="1" x14ac:dyDescent="0.2">
      <c r="A180" s="120"/>
      <c r="B180" s="64" t="s">
        <v>397</v>
      </c>
      <c r="C180" s="31" t="s">
        <v>396</v>
      </c>
      <c r="D180" s="33">
        <v>0</v>
      </c>
      <c r="E180" s="33"/>
      <c r="F180" s="33">
        <v>0</v>
      </c>
      <c r="G180" s="33">
        <v>0</v>
      </c>
      <c r="H180" s="33"/>
      <c r="I180" s="33"/>
      <c r="J180" s="33">
        <v>0</v>
      </c>
      <c r="K180" s="80">
        <v>12961158.41</v>
      </c>
      <c r="L180" s="80">
        <v>12937738.24</v>
      </c>
      <c r="M180" s="50">
        <f t="shared" si="101"/>
        <v>12961158.41</v>
      </c>
      <c r="N180" s="50">
        <f t="shared" si="102"/>
        <v>12937738.24</v>
      </c>
    </row>
    <row r="181" spans="1:14" s="10" customFormat="1" ht="39.950000000000003" customHeight="1" x14ac:dyDescent="0.2">
      <c r="A181" s="120" t="s">
        <v>223</v>
      </c>
      <c r="B181" s="25" t="s">
        <v>86</v>
      </c>
      <c r="C181" s="65" t="s">
        <v>188</v>
      </c>
      <c r="D181" s="35">
        <f t="shared" ref="D181:L181" si="103">D182</f>
        <v>0</v>
      </c>
      <c r="E181" s="35">
        <f t="shared" si="103"/>
        <v>0</v>
      </c>
      <c r="F181" s="35">
        <f t="shared" si="103"/>
        <v>0</v>
      </c>
      <c r="G181" s="35">
        <f t="shared" si="103"/>
        <v>0</v>
      </c>
      <c r="H181" s="35">
        <f t="shared" si="103"/>
        <v>0</v>
      </c>
      <c r="I181" s="35">
        <f t="shared" si="103"/>
        <v>0</v>
      </c>
      <c r="J181" s="35">
        <f t="shared" si="103"/>
        <v>0</v>
      </c>
      <c r="K181" s="35">
        <f>K182</f>
        <v>6979768</v>
      </c>
      <c r="L181" s="35">
        <f t="shared" si="103"/>
        <v>6958145</v>
      </c>
      <c r="M181" s="50">
        <f t="shared" si="81"/>
        <v>6979768</v>
      </c>
      <c r="N181" s="50">
        <f t="shared" si="82"/>
        <v>6958145</v>
      </c>
    </row>
    <row r="182" spans="1:14" s="10" customFormat="1" ht="48" customHeight="1" x14ac:dyDescent="0.2">
      <c r="A182" s="120"/>
      <c r="B182" s="22" t="s">
        <v>399</v>
      </c>
      <c r="C182" s="31" t="s">
        <v>312</v>
      </c>
      <c r="D182" s="32">
        <v>0</v>
      </c>
      <c r="E182" s="32"/>
      <c r="F182" s="32">
        <v>0</v>
      </c>
      <c r="G182" s="32">
        <v>0</v>
      </c>
      <c r="H182" s="32"/>
      <c r="I182" s="33"/>
      <c r="J182" s="32">
        <v>0</v>
      </c>
      <c r="K182" s="80">
        <v>6979768</v>
      </c>
      <c r="L182" s="80">
        <v>6958145</v>
      </c>
      <c r="M182" s="50">
        <f t="shared" si="81"/>
        <v>6979768</v>
      </c>
      <c r="N182" s="50">
        <f t="shared" si="82"/>
        <v>6958145</v>
      </c>
    </row>
    <row r="183" spans="1:14" s="10" customFormat="1" ht="39.950000000000003" customHeight="1" x14ac:dyDescent="0.2">
      <c r="A183" s="120" t="s">
        <v>224</v>
      </c>
      <c r="B183" s="29" t="s">
        <v>0</v>
      </c>
      <c r="C183" s="67" t="s">
        <v>189</v>
      </c>
      <c r="D183" s="26">
        <f t="shared" ref="D183:F183" si="104">D184+D189</f>
        <v>2639763.69</v>
      </c>
      <c r="E183" s="26">
        <f t="shared" si="104"/>
        <v>0</v>
      </c>
      <c r="F183" s="26">
        <f t="shared" si="104"/>
        <v>2639763.69</v>
      </c>
      <c r="G183" s="26">
        <f t="shared" ref="G183:L183" si="105">G184+G189</f>
        <v>901300</v>
      </c>
      <c r="H183" s="26">
        <f t="shared" si="105"/>
        <v>0</v>
      </c>
      <c r="I183" s="26">
        <f t="shared" si="105"/>
        <v>0</v>
      </c>
      <c r="J183" s="26">
        <f t="shared" si="105"/>
        <v>901300</v>
      </c>
      <c r="K183" s="26">
        <f t="shared" si="105"/>
        <v>80813313.899999991</v>
      </c>
      <c r="L183" s="26">
        <f t="shared" si="105"/>
        <v>80261655.140000001</v>
      </c>
      <c r="M183" s="50">
        <f t="shared" si="81"/>
        <v>84354377.589999989</v>
      </c>
      <c r="N183" s="50">
        <f t="shared" si="82"/>
        <v>83802718.829999998</v>
      </c>
    </row>
    <row r="184" spans="1:14" s="10" customFormat="1" ht="39.950000000000003" customHeight="1" x14ac:dyDescent="0.2">
      <c r="A184" s="120" t="s">
        <v>322</v>
      </c>
      <c r="B184" s="25" t="s">
        <v>1</v>
      </c>
      <c r="C184" s="65" t="s">
        <v>190</v>
      </c>
      <c r="D184" s="61">
        <f t="shared" ref="D184:F184" si="106">SUM(D185:D188)</f>
        <v>2639763.69</v>
      </c>
      <c r="E184" s="61">
        <f t="shared" si="106"/>
        <v>0</v>
      </c>
      <c r="F184" s="61">
        <f t="shared" si="106"/>
        <v>2639763.69</v>
      </c>
      <c r="G184" s="61">
        <f t="shared" ref="G184:J184" si="107">SUM(G185:G188)</f>
        <v>901300</v>
      </c>
      <c r="H184" s="61">
        <f t="shared" si="107"/>
        <v>0</v>
      </c>
      <c r="I184" s="61">
        <f t="shared" si="107"/>
        <v>0</v>
      </c>
      <c r="J184" s="61">
        <f t="shared" si="107"/>
        <v>901300</v>
      </c>
      <c r="K184" s="61">
        <f>SUM(K185:K188)</f>
        <v>0</v>
      </c>
      <c r="L184" s="61">
        <f t="shared" ref="L184" si="108">SUM(L185:L188)</f>
        <v>0</v>
      </c>
      <c r="M184" s="50">
        <f t="shared" si="81"/>
        <v>3541063.69</v>
      </c>
      <c r="N184" s="50">
        <f t="shared" si="82"/>
        <v>3541063.69</v>
      </c>
    </row>
    <row r="185" spans="1:14" s="10" customFormat="1" ht="70.5" customHeight="1" x14ac:dyDescent="0.2">
      <c r="A185" s="120"/>
      <c r="B185" s="27" t="s">
        <v>114</v>
      </c>
      <c r="C185" s="31" t="s">
        <v>313</v>
      </c>
      <c r="D185" s="32">
        <v>4300</v>
      </c>
      <c r="E185" s="32"/>
      <c r="F185" s="32">
        <v>4300</v>
      </c>
      <c r="G185" s="32">
        <v>0</v>
      </c>
      <c r="H185" s="32"/>
      <c r="I185" s="33"/>
      <c r="J185" s="32">
        <v>0</v>
      </c>
      <c r="K185" s="74">
        <v>0</v>
      </c>
      <c r="L185" s="74">
        <v>0</v>
      </c>
      <c r="M185" s="50">
        <f t="shared" si="81"/>
        <v>4300</v>
      </c>
      <c r="N185" s="50">
        <f t="shared" si="82"/>
        <v>4300</v>
      </c>
    </row>
    <row r="186" spans="1:14" s="10" customFormat="1" ht="61.5" customHeight="1" x14ac:dyDescent="0.2">
      <c r="A186" s="120"/>
      <c r="B186" s="27" t="s">
        <v>234</v>
      </c>
      <c r="C186" s="31" t="s">
        <v>270</v>
      </c>
      <c r="D186" s="32">
        <v>0</v>
      </c>
      <c r="E186" s="32"/>
      <c r="F186" s="32">
        <v>0</v>
      </c>
      <c r="G186" s="32">
        <v>290000</v>
      </c>
      <c r="H186" s="32"/>
      <c r="I186" s="33"/>
      <c r="J186" s="32">
        <v>290000</v>
      </c>
      <c r="K186" s="74">
        <v>0</v>
      </c>
      <c r="L186" s="74">
        <v>0</v>
      </c>
      <c r="M186" s="50">
        <f t="shared" si="81"/>
        <v>290000</v>
      </c>
      <c r="N186" s="50">
        <f t="shared" si="82"/>
        <v>290000</v>
      </c>
    </row>
    <row r="187" spans="1:14" s="10" customFormat="1" ht="84" customHeight="1" x14ac:dyDescent="0.2">
      <c r="A187" s="120"/>
      <c r="B187" s="69" t="s">
        <v>400</v>
      </c>
      <c r="C187" s="31" t="s">
        <v>314</v>
      </c>
      <c r="D187" s="32">
        <v>0</v>
      </c>
      <c r="E187" s="32"/>
      <c r="F187" s="32">
        <v>0</v>
      </c>
      <c r="G187" s="32">
        <v>611300</v>
      </c>
      <c r="H187" s="32"/>
      <c r="I187" s="33"/>
      <c r="J187" s="32">
        <v>611300</v>
      </c>
      <c r="K187" s="74">
        <v>0</v>
      </c>
      <c r="L187" s="74">
        <v>0</v>
      </c>
      <c r="M187" s="50">
        <f t="shared" si="81"/>
        <v>611300</v>
      </c>
      <c r="N187" s="50">
        <f t="shared" si="82"/>
        <v>611300</v>
      </c>
    </row>
    <row r="188" spans="1:14" s="10" customFormat="1" ht="87.75" customHeight="1" x14ac:dyDescent="0.2">
      <c r="A188" s="120"/>
      <c r="B188" s="128" t="s">
        <v>401</v>
      </c>
      <c r="C188" s="31" t="s">
        <v>315</v>
      </c>
      <c r="D188" s="32">
        <v>2635463.69</v>
      </c>
      <c r="E188" s="32"/>
      <c r="F188" s="32">
        <v>2635463.69</v>
      </c>
      <c r="G188" s="32">
        <v>0</v>
      </c>
      <c r="H188" s="32"/>
      <c r="I188" s="33"/>
      <c r="J188" s="32">
        <v>0</v>
      </c>
      <c r="K188" s="74">
        <v>0</v>
      </c>
      <c r="L188" s="74">
        <v>0</v>
      </c>
      <c r="M188" s="50">
        <f t="shared" si="81"/>
        <v>2635463.69</v>
      </c>
      <c r="N188" s="50">
        <f t="shared" si="82"/>
        <v>2635463.69</v>
      </c>
    </row>
    <row r="189" spans="1:14" s="10" customFormat="1" ht="40.5" customHeight="1" x14ac:dyDescent="0.2">
      <c r="A189" s="120" t="s">
        <v>225</v>
      </c>
      <c r="B189" s="25" t="s">
        <v>2</v>
      </c>
      <c r="C189" s="65" t="s">
        <v>192</v>
      </c>
      <c r="D189" s="61">
        <f t="shared" ref="D189:F189" si="109">SUM(D190:D195)</f>
        <v>0</v>
      </c>
      <c r="E189" s="61">
        <f t="shared" si="109"/>
        <v>0</v>
      </c>
      <c r="F189" s="61">
        <f t="shared" si="109"/>
        <v>0</v>
      </c>
      <c r="G189" s="61">
        <f t="shared" ref="G189:J189" si="110">SUM(G190:G195)</f>
        <v>0</v>
      </c>
      <c r="H189" s="61">
        <f t="shared" si="110"/>
        <v>0</v>
      </c>
      <c r="I189" s="61">
        <f t="shared" si="110"/>
        <v>0</v>
      </c>
      <c r="J189" s="61">
        <f t="shared" si="110"/>
        <v>0</v>
      </c>
      <c r="K189" s="61">
        <f>SUM(K190:K195)</f>
        <v>80813313.899999991</v>
      </c>
      <c r="L189" s="61">
        <f t="shared" ref="L189" si="111">SUM(L190:L195)</f>
        <v>80261655.140000001</v>
      </c>
      <c r="M189" s="50">
        <f t="shared" si="81"/>
        <v>80813313.899999991</v>
      </c>
      <c r="N189" s="50">
        <f t="shared" si="82"/>
        <v>80261655.140000001</v>
      </c>
    </row>
    <row r="190" spans="1:14" s="10" customFormat="1" ht="63" x14ac:dyDescent="0.2">
      <c r="A190" s="120"/>
      <c r="B190" s="22" t="s">
        <v>403</v>
      </c>
      <c r="C190" s="31" t="s">
        <v>124</v>
      </c>
      <c r="D190" s="32">
        <v>0</v>
      </c>
      <c r="E190" s="32"/>
      <c r="F190" s="32">
        <v>0</v>
      </c>
      <c r="G190" s="32">
        <v>0</v>
      </c>
      <c r="H190" s="32"/>
      <c r="I190" s="33"/>
      <c r="J190" s="32">
        <v>0</v>
      </c>
      <c r="K190" s="32">
        <v>18502100</v>
      </c>
      <c r="L190" s="32">
        <v>18395558.739999998</v>
      </c>
      <c r="M190" s="50">
        <f t="shared" si="81"/>
        <v>18502100</v>
      </c>
      <c r="N190" s="50">
        <f t="shared" si="82"/>
        <v>18395558.739999998</v>
      </c>
    </row>
    <row r="191" spans="1:14" s="10" customFormat="1" ht="31.5" x14ac:dyDescent="0.2">
      <c r="A191" s="120"/>
      <c r="B191" s="63" t="s">
        <v>404</v>
      </c>
      <c r="C191" s="31" t="s">
        <v>402</v>
      </c>
      <c r="D191" s="32">
        <f t="shared" ref="D191:F191" si="112">D195</f>
        <v>0</v>
      </c>
      <c r="E191" s="32">
        <f t="shared" si="112"/>
        <v>0</v>
      </c>
      <c r="F191" s="32">
        <f t="shared" si="112"/>
        <v>0</v>
      </c>
      <c r="G191" s="32">
        <f t="shared" ref="G191:J191" si="113">G195</f>
        <v>0</v>
      </c>
      <c r="H191" s="32">
        <f t="shared" si="113"/>
        <v>0</v>
      </c>
      <c r="I191" s="32">
        <f t="shared" si="113"/>
        <v>0</v>
      </c>
      <c r="J191" s="32">
        <f t="shared" si="113"/>
        <v>0</v>
      </c>
      <c r="K191" s="32">
        <v>28213422.489999998</v>
      </c>
      <c r="L191" s="32">
        <v>27804064.559999999</v>
      </c>
      <c r="M191" s="50">
        <f>D191+G191+K191</f>
        <v>28213422.489999998</v>
      </c>
      <c r="N191" s="50">
        <f t="shared" si="82"/>
        <v>27804064.559999999</v>
      </c>
    </row>
    <row r="192" spans="1:14" s="10" customFormat="1" ht="44.25" x14ac:dyDescent="0.2">
      <c r="A192" s="120"/>
      <c r="B192" s="69" t="s">
        <v>408</v>
      </c>
      <c r="C192" s="31" t="s">
        <v>232</v>
      </c>
      <c r="D192" s="32">
        <v>0</v>
      </c>
      <c r="E192" s="32"/>
      <c r="F192" s="32">
        <v>0</v>
      </c>
      <c r="G192" s="32">
        <v>0</v>
      </c>
      <c r="H192" s="32"/>
      <c r="I192" s="33"/>
      <c r="J192" s="32">
        <v>0</v>
      </c>
      <c r="K192" s="32">
        <v>789124</v>
      </c>
      <c r="L192" s="32">
        <v>789124</v>
      </c>
      <c r="M192" s="50">
        <f t="shared" si="81"/>
        <v>789124</v>
      </c>
      <c r="N192" s="50">
        <f t="shared" si="82"/>
        <v>789124</v>
      </c>
    </row>
    <row r="193" spans="1:14" s="10" customFormat="1" ht="31.5" x14ac:dyDescent="0.2">
      <c r="A193" s="120"/>
      <c r="B193" s="69" t="s">
        <v>406</v>
      </c>
      <c r="C193" s="31" t="s">
        <v>256</v>
      </c>
      <c r="D193" s="32">
        <v>0</v>
      </c>
      <c r="E193" s="32"/>
      <c r="F193" s="32">
        <v>0</v>
      </c>
      <c r="G193" s="32">
        <v>0</v>
      </c>
      <c r="H193" s="32"/>
      <c r="I193" s="33"/>
      <c r="J193" s="32">
        <v>0</v>
      </c>
      <c r="K193" s="32">
        <v>294600</v>
      </c>
      <c r="L193" s="32">
        <v>291448</v>
      </c>
      <c r="M193" s="50">
        <f t="shared" si="81"/>
        <v>294600</v>
      </c>
      <c r="N193" s="50">
        <f t="shared" si="82"/>
        <v>291448</v>
      </c>
    </row>
    <row r="194" spans="1:14" s="10" customFormat="1" ht="44.25" x14ac:dyDescent="0.2">
      <c r="A194" s="120"/>
      <c r="B194" s="69" t="s">
        <v>407</v>
      </c>
      <c r="C194" s="31" t="s">
        <v>229</v>
      </c>
      <c r="D194" s="32">
        <v>0</v>
      </c>
      <c r="E194" s="32"/>
      <c r="F194" s="32">
        <v>0</v>
      </c>
      <c r="G194" s="32">
        <v>0</v>
      </c>
      <c r="H194" s="32"/>
      <c r="I194" s="33"/>
      <c r="J194" s="32">
        <v>0</v>
      </c>
      <c r="K194" s="32">
        <v>0</v>
      </c>
      <c r="L194" s="32">
        <v>0</v>
      </c>
      <c r="M194" s="50">
        <f t="shared" si="81"/>
        <v>0</v>
      </c>
      <c r="N194" s="50">
        <f t="shared" si="82"/>
        <v>0</v>
      </c>
    </row>
    <row r="195" spans="1:14" s="13" customFormat="1" ht="47.25" x14ac:dyDescent="0.2">
      <c r="A195" s="120"/>
      <c r="B195" s="63" t="s">
        <v>405</v>
      </c>
      <c r="C195" s="31" t="s">
        <v>191</v>
      </c>
      <c r="D195" s="32">
        <v>0</v>
      </c>
      <c r="E195" s="32"/>
      <c r="F195" s="32">
        <v>0</v>
      </c>
      <c r="G195" s="32">
        <v>0</v>
      </c>
      <c r="H195" s="32"/>
      <c r="I195" s="33"/>
      <c r="J195" s="32">
        <v>0</v>
      </c>
      <c r="K195" s="32">
        <v>33014067.41</v>
      </c>
      <c r="L195" s="32">
        <v>32981459.84</v>
      </c>
      <c r="M195" s="50">
        <f t="shared" si="81"/>
        <v>33014067.41</v>
      </c>
      <c r="N195" s="50">
        <f t="shared" si="82"/>
        <v>32981459.84</v>
      </c>
    </row>
    <row r="196" spans="1:14" s="14" customFormat="1" ht="28.5" x14ac:dyDescent="0.2">
      <c r="A196" s="123" t="s">
        <v>323</v>
      </c>
      <c r="B196" s="29" t="s">
        <v>249</v>
      </c>
      <c r="C196" s="67" t="s">
        <v>241</v>
      </c>
      <c r="D196" s="26">
        <f t="shared" ref="D196:L196" si="114">D197+C202</f>
        <v>0</v>
      </c>
      <c r="E196" s="26">
        <f t="shared" si="114"/>
        <v>0</v>
      </c>
      <c r="F196" s="26">
        <f t="shared" si="114"/>
        <v>0</v>
      </c>
      <c r="G196" s="26">
        <f t="shared" si="114"/>
        <v>0</v>
      </c>
      <c r="H196" s="26">
        <f t="shared" si="114"/>
        <v>0</v>
      </c>
      <c r="I196" s="26">
        <f t="shared" si="114"/>
        <v>0</v>
      </c>
      <c r="J196" s="26">
        <f t="shared" si="114"/>
        <v>0</v>
      </c>
      <c r="K196" s="26">
        <f t="shared" si="114"/>
        <v>0</v>
      </c>
      <c r="L196" s="26">
        <f t="shared" si="114"/>
        <v>0</v>
      </c>
      <c r="M196" s="50">
        <f t="shared" si="81"/>
        <v>0</v>
      </c>
      <c r="N196" s="50">
        <f t="shared" si="82"/>
        <v>0</v>
      </c>
    </row>
    <row r="197" spans="1:14" s="14" customFormat="1" ht="30" x14ac:dyDescent="0.2">
      <c r="A197" s="123" t="s">
        <v>324</v>
      </c>
      <c r="B197" s="71" t="s">
        <v>248</v>
      </c>
      <c r="C197" s="65" t="s">
        <v>242</v>
      </c>
      <c r="D197" s="61">
        <f t="shared" ref="D197:L197" si="115">D198</f>
        <v>0</v>
      </c>
      <c r="E197" s="61">
        <f t="shared" si="115"/>
        <v>0</v>
      </c>
      <c r="F197" s="61">
        <f t="shared" si="115"/>
        <v>0</v>
      </c>
      <c r="G197" s="61">
        <f t="shared" si="115"/>
        <v>0</v>
      </c>
      <c r="H197" s="61">
        <f t="shared" si="115"/>
        <v>0</v>
      </c>
      <c r="I197" s="61">
        <f t="shared" si="115"/>
        <v>0</v>
      </c>
      <c r="J197" s="61">
        <f t="shared" si="115"/>
        <v>0</v>
      </c>
      <c r="K197" s="61">
        <f>K198</f>
        <v>0</v>
      </c>
      <c r="L197" s="61">
        <f t="shared" si="115"/>
        <v>0</v>
      </c>
      <c r="M197" s="50">
        <f t="shared" si="81"/>
        <v>0</v>
      </c>
      <c r="N197" s="50">
        <f t="shared" si="82"/>
        <v>0</v>
      </c>
    </row>
    <row r="198" spans="1:14" s="14" customFormat="1" ht="42.75" x14ac:dyDescent="0.2">
      <c r="A198" s="123"/>
      <c r="B198" s="30" t="s">
        <v>247</v>
      </c>
      <c r="C198" s="31" t="s">
        <v>243</v>
      </c>
      <c r="D198" s="32">
        <v>0</v>
      </c>
      <c r="E198" s="32"/>
      <c r="F198" s="32">
        <v>0</v>
      </c>
      <c r="G198" s="32">
        <v>0</v>
      </c>
      <c r="H198" s="32"/>
      <c r="I198" s="33"/>
      <c r="J198" s="32">
        <v>0</v>
      </c>
      <c r="K198" s="32">
        <v>0</v>
      </c>
      <c r="L198" s="32">
        <v>0</v>
      </c>
      <c r="M198" s="50">
        <f t="shared" si="81"/>
        <v>0</v>
      </c>
      <c r="N198" s="50">
        <f t="shared" si="82"/>
        <v>0</v>
      </c>
    </row>
    <row r="199" spans="1:14" s="14" customFormat="1" ht="25.5" customHeight="1" x14ac:dyDescent="0.2">
      <c r="A199" s="123"/>
      <c r="B199" s="129" t="s">
        <v>55</v>
      </c>
      <c r="C199" s="66"/>
      <c r="D199" s="61">
        <f t="shared" ref="D199:L199" si="116">D196+D183+D172+D166+D154+D150+D137+D98+D92+D86+D69+D60+D51+D42+D27+D17+D6</f>
        <v>69927057.350000009</v>
      </c>
      <c r="E199" s="61" t="e">
        <f t="shared" si="116"/>
        <v>#REF!</v>
      </c>
      <c r="F199" s="61">
        <f t="shared" si="116"/>
        <v>69927046.489999995</v>
      </c>
      <c r="G199" s="61">
        <f t="shared" si="116"/>
        <v>841580853.27999997</v>
      </c>
      <c r="H199" s="61" t="e">
        <f t="shared" si="116"/>
        <v>#REF!</v>
      </c>
      <c r="I199" s="61" t="e">
        <f t="shared" si="116"/>
        <v>#REF!</v>
      </c>
      <c r="J199" s="61">
        <f t="shared" si="116"/>
        <v>818024604.83000016</v>
      </c>
      <c r="K199" s="61">
        <f t="shared" si="116"/>
        <v>407284426.25999999</v>
      </c>
      <c r="L199" s="61">
        <f t="shared" si="116"/>
        <v>375782770.44999999</v>
      </c>
      <c r="M199" s="50">
        <f t="shared" si="81"/>
        <v>1318792336.8899999</v>
      </c>
      <c r="N199" s="50">
        <f t="shared" si="82"/>
        <v>1263734421.7700002</v>
      </c>
    </row>
    <row r="200" spans="1:14" s="14" customFormat="1" ht="37.5" customHeight="1" x14ac:dyDescent="0.2">
      <c r="A200" s="123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3"/>
    </row>
    <row r="201" spans="1:14" s="14" customFormat="1" ht="12.75" x14ac:dyDescent="0.2">
      <c r="A201" s="20"/>
      <c r="B201" s="18"/>
      <c r="C201" s="9"/>
      <c r="D201" s="9"/>
      <c r="E201" s="9"/>
      <c r="F201" s="9"/>
      <c r="G201" s="9"/>
      <c r="H201" s="9"/>
      <c r="I201" s="9"/>
      <c r="J201" s="9"/>
      <c r="K201" s="9"/>
      <c r="L201" s="13"/>
      <c r="M201" s="13"/>
    </row>
    <row r="202" spans="1:14" s="14" customFormat="1" ht="12.75" x14ac:dyDescent="0.2">
      <c r="A202" s="20"/>
      <c r="B202" s="18"/>
      <c r="C202" s="11"/>
      <c r="D202" s="9"/>
      <c r="E202" s="9"/>
      <c r="F202" s="11"/>
      <c r="G202" s="9"/>
      <c r="H202" s="9"/>
      <c r="I202" s="9"/>
      <c r="J202" s="9"/>
      <c r="K202" s="11"/>
      <c r="L202" s="13"/>
      <c r="M202" s="13"/>
    </row>
    <row r="203" spans="1:14" s="14" customFormat="1" ht="12.75" x14ac:dyDescent="0.2">
      <c r="A203" s="20"/>
      <c r="B203" s="18"/>
      <c r="C203" s="9"/>
      <c r="D203" s="9"/>
      <c r="E203" s="9"/>
      <c r="F203" s="9"/>
      <c r="G203" s="9"/>
      <c r="H203" s="9"/>
      <c r="I203" s="9"/>
      <c r="J203" s="9"/>
      <c r="K203" s="9"/>
      <c r="L203" s="41"/>
      <c r="M203" s="41"/>
    </row>
    <row r="204" spans="1:14" s="14" customFormat="1" ht="12.75" x14ac:dyDescent="0.2">
      <c r="A204" s="20"/>
      <c r="B204" s="18"/>
      <c r="C204" s="9"/>
      <c r="D204" s="9"/>
      <c r="E204" s="9"/>
      <c r="F204" s="9"/>
      <c r="G204" s="9"/>
      <c r="H204" s="9"/>
      <c r="I204" s="9"/>
      <c r="J204" s="9"/>
      <c r="K204" s="9"/>
      <c r="L204" s="13"/>
      <c r="M204" s="13"/>
    </row>
    <row r="205" spans="1:14" ht="12.75" x14ac:dyDescent="0.2">
      <c r="A205" s="21"/>
      <c r="B205" s="19"/>
      <c r="C205" s="12"/>
      <c r="H205" s="9"/>
      <c r="I205" s="12"/>
      <c r="J205" s="9"/>
      <c r="L205" s="1"/>
    </row>
    <row r="206" spans="1:14" ht="12.75" x14ac:dyDescent="0.2">
      <c r="A206" s="21"/>
      <c r="B206" s="19"/>
      <c r="C206" s="12"/>
      <c r="H206" s="9"/>
      <c r="I206" s="12"/>
      <c r="J206" s="9"/>
      <c r="L206" s="1"/>
    </row>
    <row r="207" spans="1:14" ht="12.75" x14ac:dyDescent="0.2">
      <c r="A207" s="21"/>
      <c r="B207" s="19"/>
      <c r="C207" s="12"/>
      <c r="H207" s="9"/>
      <c r="I207" s="12"/>
      <c r="J207" s="9"/>
      <c r="L207" s="1"/>
    </row>
    <row r="208" spans="1:14" ht="12.75" x14ac:dyDescent="0.2">
      <c r="A208" s="21"/>
      <c r="B208" s="19"/>
      <c r="C208" s="12"/>
      <c r="H208" s="9"/>
      <c r="I208" s="12"/>
      <c r="J208" s="9"/>
      <c r="L208" s="1"/>
    </row>
    <row r="209" spans="1:12" ht="12.75" x14ac:dyDescent="0.2">
      <c r="A209" s="21"/>
      <c r="B209" s="19"/>
      <c r="C209" s="12"/>
      <c r="H209" s="9"/>
      <c r="I209" s="12"/>
      <c r="J209" s="9"/>
      <c r="L209" s="1"/>
    </row>
    <row r="210" spans="1:12" ht="12.75" x14ac:dyDescent="0.2">
      <c r="A210" s="21"/>
      <c r="B210" s="19"/>
      <c r="C210" s="12"/>
      <c r="H210" s="9"/>
      <c r="I210" s="12"/>
      <c r="J210" s="9"/>
      <c r="L210" s="1"/>
    </row>
    <row r="211" spans="1:12" ht="12.75" x14ac:dyDescent="0.2">
      <c r="A211" s="21"/>
      <c r="B211" s="19"/>
      <c r="C211" s="12"/>
      <c r="H211" s="9"/>
      <c r="I211" s="12"/>
      <c r="J211" s="9"/>
      <c r="L211" s="1"/>
    </row>
    <row r="212" spans="1:12" ht="12.75" x14ac:dyDescent="0.2">
      <c r="A212" s="21"/>
      <c r="B212" s="19"/>
      <c r="C212" s="12"/>
      <c r="H212" s="9"/>
      <c r="I212" s="12"/>
      <c r="J212" s="9"/>
      <c r="L212" s="1"/>
    </row>
    <row r="213" spans="1:12" ht="12.75" x14ac:dyDescent="0.2">
      <c r="A213" s="21"/>
      <c r="B213" s="19"/>
      <c r="C213" s="12"/>
      <c r="H213" s="9"/>
      <c r="I213" s="12"/>
      <c r="J213" s="9"/>
      <c r="L213" s="1"/>
    </row>
    <row r="214" spans="1:12" ht="12.75" x14ac:dyDescent="0.2">
      <c r="A214" s="21"/>
      <c r="B214" s="19"/>
      <c r="C214" s="12"/>
      <c r="H214" s="9"/>
      <c r="I214" s="12"/>
      <c r="J214" s="9"/>
      <c r="L214" s="1"/>
    </row>
    <row r="215" spans="1:12" ht="12.75" x14ac:dyDescent="0.2">
      <c r="A215" s="21"/>
      <c r="B215" s="19"/>
      <c r="C215" s="12"/>
      <c r="H215" s="9"/>
      <c r="I215" s="12"/>
      <c r="J215" s="9"/>
      <c r="L215" s="1"/>
    </row>
    <row r="216" spans="1:12" ht="12.75" x14ac:dyDescent="0.2">
      <c r="A216" s="21"/>
      <c r="B216" s="19"/>
      <c r="C216" s="12"/>
      <c r="H216" s="9"/>
      <c r="I216" s="12"/>
      <c r="J216" s="9"/>
      <c r="L216" s="1"/>
    </row>
    <row r="217" spans="1:12" ht="12.75" x14ac:dyDescent="0.2">
      <c r="A217" s="21"/>
      <c r="B217" s="19"/>
      <c r="C217" s="12"/>
      <c r="H217" s="9"/>
      <c r="I217" s="12"/>
      <c r="J217" s="9"/>
      <c r="L217" s="1"/>
    </row>
    <row r="218" spans="1:12" ht="12.75" x14ac:dyDescent="0.2">
      <c r="A218" s="21"/>
      <c r="B218" s="19"/>
      <c r="C218" s="12"/>
      <c r="H218" s="9"/>
      <c r="I218" s="12"/>
      <c r="J218" s="9"/>
      <c r="L218" s="1"/>
    </row>
    <row r="219" spans="1:12" ht="12.75" x14ac:dyDescent="0.2">
      <c r="A219" s="21"/>
      <c r="B219" s="19"/>
      <c r="C219" s="12"/>
      <c r="H219" s="9"/>
      <c r="I219" s="12"/>
      <c r="J219" s="9"/>
      <c r="L219" s="1"/>
    </row>
    <row r="220" spans="1:12" ht="12.75" x14ac:dyDescent="0.2">
      <c r="A220" s="21"/>
      <c r="B220" s="19"/>
      <c r="C220" s="12"/>
      <c r="H220" s="9"/>
      <c r="I220" s="12"/>
      <c r="J220" s="9"/>
      <c r="L220" s="1"/>
    </row>
    <row r="221" spans="1:12" ht="12.75" x14ac:dyDescent="0.2">
      <c r="A221" s="21"/>
      <c r="B221" s="19"/>
      <c r="C221" s="12"/>
      <c r="H221" s="9"/>
      <c r="I221" s="12"/>
      <c r="J221" s="9"/>
      <c r="L221" s="1"/>
    </row>
    <row r="222" spans="1:12" ht="12.75" x14ac:dyDescent="0.2">
      <c r="A222" s="21"/>
      <c r="B222" s="19"/>
      <c r="C222" s="12"/>
      <c r="H222" s="9"/>
      <c r="I222" s="12"/>
      <c r="J222" s="9"/>
      <c r="L222" s="1"/>
    </row>
    <row r="223" spans="1:12" ht="12.75" x14ac:dyDescent="0.2">
      <c r="A223" s="21"/>
      <c r="B223" s="19"/>
      <c r="C223" s="12"/>
      <c r="H223" s="9"/>
      <c r="I223" s="12"/>
      <c r="J223" s="9"/>
      <c r="L223" s="1"/>
    </row>
    <row r="224" spans="1:12" ht="12.75" x14ac:dyDescent="0.2">
      <c r="A224" s="21"/>
      <c r="B224" s="19"/>
      <c r="C224" s="12"/>
      <c r="H224" s="9"/>
      <c r="I224" s="12"/>
      <c r="J224" s="9"/>
      <c r="L224" s="1"/>
    </row>
    <row r="225" spans="1:12" ht="12.75" x14ac:dyDescent="0.2">
      <c r="A225" s="21"/>
      <c r="B225" s="19"/>
      <c r="C225" s="12"/>
      <c r="H225" s="9"/>
      <c r="I225" s="12"/>
      <c r="J225" s="9"/>
      <c r="L225" s="1"/>
    </row>
    <row r="226" spans="1:12" ht="12.75" x14ac:dyDescent="0.2">
      <c r="A226" s="21"/>
      <c r="B226" s="19"/>
      <c r="C226" s="12"/>
      <c r="H226" s="9"/>
      <c r="I226" s="12"/>
      <c r="J226" s="9"/>
      <c r="L226" s="1"/>
    </row>
    <row r="227" spans="1:12" ht="12.75" x14ac:dyDescent="0.2">
      <c r="A227" s="21"/>
      <c r="B227" s="19"/>
      <c r="C227" s="12"/>
      <c r="H227" s="9"/>
      <c r="I227" s="12"/>
      <c r="J227" s="9"/>
      <c r="L227" s="1"/>
    </row>
    <row r="228" spans="1:12" ht="12.75" x14ac:dyDescent="0.2">
      <c r="A228" s="21"/>
      <c r="B228" s="19"/>
      <c r="C228" s="12"/>
      <c r="H228" s="9"/>
      <c r="I228" s="12"/>
      <c r="J228" s="9"/>
      <c r="L228" s="1"/>
    </row>
    <row r="229" spans="1:12" ht="12.75" x14ac:dyDescent="0.2">
      <c r="A229" s="21"/>
      <c r="B229" s="19"/>
      <c r="C229" s="12"/>
      <c r="H229" s="9"/>
      <c r="I229" s="12"/>
      <c r="J229" s="9"/>
      <c r="L229" s="1"/>
    </row>
    <row r="230" spans="1:12" ht="12.75" x14ac:dyDescent="0.2">
      <c r="A230" s="21"/>
      <c r="B230" s="19"/>
      <c r="C230" s="12"/>
      <c r="H230" s="9"/>
      <c r="I230" s="12"/>
      <c r="J230" s="9"/>
      <c r="L230" s="1"/>
    </row>
    <row r="231" spans="1:12" ht="12.75" x14ac:dyDescent="0.2">
      <c r="A231" s="21"/>
      <c r="B231" s="19"/>
      <c r="C231" s="12"/>
      <c r="H231" s="9"/>
      <c r="I231" s="12"/>
      <c r="J231" s="9"/>
      <c r="L231" s="1"/>
    </row>
    <row r="232" spans="1:12" ht="12.75" x14ac:dyDescent="0.2">
      <c r="A232" s="21"/>
      <c r="B232" s="19"/>
      <c r="C232" s="12"/>
      <c r="H232" s="9"/>
      <c r="I232" s="12"/>
      <c r="J232" s="9"/>
      <c r="L232" s="1"/>
    </row>
    <row r="233" spans="1:12" ht="12.75" x14ac:dyDescent="0.2">
      <c r="A233" s="21"/>
      <c r="B233" s="19"/>
      <c r="C233" s="12"/>
      <c r="H233" s="9"/>
      <c r="I233" s="12"/>
      <c r="J233" s="9"/>
      <c r="L233" s="1"/>
    </row>
    <row r="234" spans="1:12" ht="12.75" x14ac:dyDescent="0.2">
      <c r="A234" s="21"/>
      <c r="B234" s="19"/>
      <c r="C234" s="12"/>
      <c r="H234" s="9"/>
      <c r="I234" s="12"/>
      <c r="J234" s="9"/>
      <c r="L234" s="1"/>
    </row>
    <row r="235" spans="1:12" ht="12.75" x14ac:dyDescent="0.2">
      <c r="A235" s="21"/>
      <c r="B235" s="19"/>
      <c r="C235" s="12"/>
      <c r="H235" s="9"/>
      <c r="I235" s="12"/>
      <c r="J235" s="9"/>
      <c r="L235" s="1"/>
    </row>
    <row r="236" spans="1:12" ht="12.75" x14ac:dyDescent="0.2">
      <c r="A236" s="21"/>
      <c r="B236" s="19"/>
      <c r="C236" s="12"/>
      <c r="H236" s="9"/>
      <c r="I236" s="12"/>
      <c r="J236" s="9"/>
      <c r="L236" s="1"/>
    </row>
    <row r="237" spans="1:12" ht="12.75" x14ac:dyDescent="0.2">
      <c r="A237" s="21"/>
      <c r="B237" s="19"/>
      <c r="C237" s="12"/>
      <c r="H237" s="9"/>
      <c r="I237" s="12"/>
      <c r="J237" s="9"/>
      <c r="L237" s="1"/>
    </row>
    <row r="238" spans="1:12" ht="12.75" x14ac:dyDescent="0.2">
      <c r="A238" s="21"/>
      <c r="B238" s="19"/>
      <c r="C238" s="12"/>
      <c r="H238" s="9"/>
      <c r="I238" s="12"/>
      <c r="J238" s="9"/>
      <c r="L238" s="1"/>
    </row>
    <row r="239" spans="1:12" ht="12.75" x14ac:dyDescent="0.2">
      <c r="A239" s="21"/>
      <c r="B239" s="19"/>
      <c r="C239" s="12"/>
      <c r="H239" s="9"/>
      <c r="I239" s="12"/>
      <c r="J239" s="9"/>
      <c r="L239" s="1"/>
    </row>
    <row r="240" spans="1:12" ht="12.75" x14ac:dyDescent="0.2">
      <c r="A240" s="21"/>
      <c r="B240" s="19"/>
      <c r="C240" s="12"/>
      <c r="H240" s="9"/>
      <c r="I240" s="12"/>
      <c r="J240" s="9"/>
      <c r="L240" s="1"/>
    </row>
    <row r="241" spans="1:12" ht="12.75" x14ac:dyDescent="0.2">
      <c r="A241" s="21"/>
      <c r="B241" s="19"/>
      <c r="C241" s="12"/>
      <c r="H241" s="9"/>
      <c r="I241" s="12"/>
      <c r="J241" s="9"/>
      <c r="L241" s="1"/>
    </row>
    <row r="242" spans="1:12" ht="12.75" x14ac:dyDescent="0.2">
      <c r="A242" s="21"/>
      <c r="B242" s="19"/>
      <c r="C242" s="12"/>
      <c r="H242" s="9"/>
      <c r="I242" s="12"/>
      <c r="J242" s="9"/>
      <c r="L242" s="1"/>
    </row>
    <row r="243" spans="1:12" ht="12.75" x14ac:dyDescent="0.2">
      <c r="A243" s="21"/>
      <c r="B243" s="19"/>
      <c r="C243" s="12"/>
      <c r="H243" s="9"/>
      <c r="I243" s="12"/>
      <c r="J243" s="9"/>
      <c r="L243" s="1"/>
    </row>
    <row r="244" spans="1:12" ht="12.75" x14ac:dyDescent="0.2">
      <c r="A244" s="21"/>
      <c r="B244" s="19"/>
      <c r="C244" s="12"/>
      <c r="H244" s="9"/>
      <c r="I244" s="12"/>
      <c r="J244" s="9"/>
      <c r="L244" s="1"/>
    </row>
    <row r="245" spans="1:12" ht="12.75" x14ac:dyDescent="0.2">
      <c r="A245" s="21"/>
      <c r="B245" s="19"/>
      <c r="C245" s="12"/>
      <c r="H245" s="9"/>
      <c r="I245" s="12"/>
      <c r="J245" s="9"/>
      <c r="L245" s="1"/>
    </row>
    <row r="246" spans="1:12" ht="12.75" x14ac:dyDescent="0.2">
      <c r="A246" s="21"/>
      <c r="B246" s="19"/>
      <c r="C246" s="12"/>
      <c r="H246" s="9"/>
      <c r="I246" s="12"/>
      <c r="J246" s="9"/>
      <c r="L246" s="1"/>
    </row>
    <row r="247" spans="1:12" ht="12.75" x14ac:dyDescent="0.2">
      <c r="A247" s="21"/>
      <c r="B247" s="19"/>
      <c r="C247" s="12"/>
      <c r="H247" s="9"/>
      <c r="I247" s="12"/>
      <c r="J247" s="9"/>
      <c r="L247" s="1"/>
    </row>
    <row r="248" spans="1:12" ht="12.75" x14ac:dyDescent="0.2">
      <c r="A248" s="21"/>
      <c r="B248" s="19"/>
      <c r="C248" s="12"/>
      <c r="H248" s="9"/>
      <c r="I248" s="12"/>
      <c r="J248" s="9"/>
      <c r="L248" s="1"/>
    </row>
    <row r="249" spans="1:12" ht="12.75" x14ac:dyDescent="0.2">
      <c r="A249" s="21"/>
      <c r="B249" s="19"/>
      <c r="C249" s="12"/>
      <c r="H249" s="9"/>
      <c r="I249" s="12"/>
      <c r="J249" s="9"/>
      <c r="L249" s="1"/>
    </row>
    <row r="250" spans="1:12" ht="12.75" x14ac:dyDescent="0.2">
      <c r="A250" s="21"/>
      <c r="B250" s="19"/>
      <c r="C250" s="12"/>
      <c r="H250" s="9"/>
      <c r="I250" s="12"/>
      <c r="J250" s="9"/>
      <c r="L250" s="1"/>
    </row>
    <row r="251" spans="1:12" ht="12.75" x14ac:dyDescent="0.2">
      <c r="A251" s="21"/>
      <c r="B251" s="19"/>
      <c r="C251" s="12"/>
      <c r="H251" s="9"/>
      <c r="I251" s="12"/>
      <c r="J251" s="9"/>
      <c r="L251" s="1"/>
    </row>
    <row r="252" spans="1:12" ht="12.75" x14ac:dyDescent="0.2">
      <c r="A252" s="21"/>
      <c r="B252" s="19"/>
      <c r="C252" s="12"/>
      <c r="H252" s="9"/>
      <c r="I252" s="12"/>
      <c r="J252" s="9"/>
      <c r="L252" s="1"/>
    </row>
    <row r="253" spans="1:12" ht="12.75" x14ac:dyDescent="0.2">
      <c r="A253" s="21"/>
      <c r="B253" s="19"/>
      <c r="C253" s="12"/>
      <c r="H253" s="9"/>
      <c r="I253" s="12"/>
      <c r="J253" s="9"/>
      <c r="L253" s="1"/>
    </row>
    <row r="254" spans="1:12" ht="12.75" x14ac:dyDescent="0.2">
      <c r="A254" s="21"/>
      <c r="B254" s="19"/>
      <c r="C254" s="12"/>
      <c r="H254" s="9"/>
      <c r="I254" s="12"/>
      <c r="J254" s="9"/>
      <c r="L254" s="1"/>
    </row>
    <row r="255" spans="1:12" ht="12.75" x14ac:dyDescent="0.2">
      <c r="A255" s="21"/>
      <c r="B255" s="19"/>
      <c r="C255" s="12"/>
      <c r="H255" s="9"/>
      <c r="I255" s="12"/>
      <c r="J255" s="9"/>
      <c r="L255" s="1"/>
    </row>
    <row r="256" spans="1:12" ht="12.75" x14ac:dyDescent="0.2">
      <c r="A256" s="21"/>
      <c r="B256" s="19"/>
      <c r="C256" s="12"/>
      <c r="H256" s="9"/>
      <c r="I256" s="12"/>
      <c r="J256" s="9"/>
      <c r="L256" s="1"/>
    </row>
    <row r="257" spans="1:12" ht="12.75" x14ac:dyDescent="0.2">
      <c r="A257" s="21"/>
      <c r="B257" s="19"/>
      <c r="C257" s="12"/>
      <c r="H257" s="9"/>
      <c r="I257" s="12"/>
      <c r="J257" s="9"/>
      <c r="L257" s="1"/>
    </row>
    <row r="258" spans="1:12" ht="12.75" x14ac:dyDescent="0.2">
      <c r="A258" s="21"/>
      <c r="B258" s="19"/>
      <c r="C258" s="12"/>
      <c r="H258" s="9"/>
      <c r="I258" s="12"/>
      <c r="J258" s="9"/>
      <c r="L258" s="1"/>
    </row>
    <row r="259" spans="1:12" ht="12.75" x14ac:dyDescent="0.2">
      <c r="A259" s="21"/>
      <c r="B259" s="19"/>
      <c r="C259" s="12"/>
      <c r="H259" s="9"/>
      <c r="I259" s="12"/>
      <c r="J259" s="9"/>
      <c r="L259" s="1"/>
    </row>
    <row r="260" spans="1:12" ht="12.75" x14ac:dyDescent="0.2">
      <c r="A260" s="21"/>
      <c r="B260" s="19"/>
      <c r="C260" s="12"/>
      <c r="H260" s="9"/>
      <c r="I260" s="12"/>
      <c r="J260" s="9"/>
      <c r="L260" s="1"/>
    </row>
    <row r="261" spans="1:12" ht="12.75" x14ac:dyDescent="0.2">
      <c r="A261" s="21"/>
      <c r="B261" s="19"/>
      <c r="C261" s="12"/>
      <c r="H261" s="9"/>
      <c r="I261" s="12"/>
      <c r="J261" s="9"/>
      <c r="L261" s="1"/>
    </row>
    <row r="262" spans="1:12" ht="12.75" x14ac:dyDescent="0.2">
      <c r="A262" s="21"/>
      <c r="B262" s="19"/>
      <c r="C262" s="12"/>
      <c r="H262" s="9"/>
      <c r="I262" s="12"/>
      <c r="J262" s="9"/>
      <c r="L262" s="1"/>
    </row>
    <row r="263" spans="1:12" ht="12.75" x14ac:dyDescent="0.2">
      <c r="A263" s="21"/>
      <c r="B263" s="19"/>
      <c r="C263" s="12"/>
      <c r="H263" s="9"/>
      <c r="I263" s="12"/>
      <c r="J263" s="9"/>
      <c r="L263" s="1"/>
    </row>
    <row r="264" spans="1:12" ht="12.75" x14ac:dyDescent="0.2">
      <c r="A264" s="21"/>
      <c r="B264" s="19"/>
      <c r="C264" s="12"/>
      <c r="H264" s="9"/>
      <c r="I264" s="12"/>
      <c r="J264" s="9"/>
      <c r="L264" s="1"/>
    </row>
    <row r="265" spans="1:12" ht="12.75" x14ac:dyDescent="0.2">
      <c r="A265" s="21"/>
      <c r="B265" s="19"/>
      <c r="C265" s="12"/>
      <c r="H265" s="9"/>
      <c r="I265" s="12"/>
      <c r="J265" s="9"/>
      <c r="L265" s="1"/>
    </row>
    <row r="266" spans="1:12" ht="12.75" x14ac:dyDescent="0.2">
      <c r="A266" s="21"/>
      <c r="B266" s="19"/>
      <c r="C266" s="12"/>
      <c r="H266" s="9"/>
      <c r="I266" s="12"/>
      <c r="J266" s="9"/>
      <c r="L266" s="1"/>
    </row>
    <row r="267" spans="1:12" ht="12.75" x14ac:dyDescent="0.2">
      <c r="A267" s="21"/>
      <c r="B267" s="19"/>
      <c r="C267" s="12"/>
      <c r="H267" s="9"/>
      <c r="I267" s="12"/>
      <c r="J267" s="9"/>
      <c r="L267" s="1"/>
    </row>
    <row r="268" spans="1:12" ht="12.75" x14ac:dyDescent="0.2">
      <c r="A268" s="21"/>
      <c r="B268" s="19"/>
      <c r="C268" s="12"/>
      <c r="H268" s="9"/>
      <c r="I268" s="12"/>
      <c r="J268" s="9"/>
      <c r="L268" s="1"/>
    </row>
    <row r="269" spans="1:12" ht="12.75" x14ac:dyDescent="0.2">
      <c r="A269" s="21"/>
      <c r="B269" s="19"/>
      <c r="C269" s="12"/>
      <c r="H269" s="9"/>
      <c r="I269" s="12"/>
      <c r="J269" s="9"/>
      <c r="L269" s="1"/>
    </row>
    <row r="270" spans="1:12" ht="12.75" x14ac:dyDescent="0.2">
      <c r="A270" s="21"/>
      <c r="B270" s="19"/>
      <c r="C270" s="12"/>
      <c r="H270" s="9"/>
      <c r="I270" s="12"/>
      <c r="J270" s="9"/>
      <c r="L270" s="1"/>
    </row>
    <row r="271" spans="1:12" ht="12.75" x14ac:dyDescent="0.2">
      <c r="A271" s="21"/>
      <c r="B271" s="19"/>
      <c r="C271" s="12"/>
      <c r="H271" s="9"/>
      <c r="I271" s="12"/>
      <c r="J271" s="9"/>
      <c r="L271" s="1"/>
    </row>
    <row r="272" spans="1:12" ht="12.75" x14ac:dyDescent="0.2">
      <c r="A272" s="21"/>
      <c r="B272" s="19"/>
      <c r="C272" s="12"/>
      <c r="H272" s="9"/>
      <c r="I272" s="12"/>
      <c r="J272" s="9"/>
      <c r="L272" s="1"/>
    </row>
    <row r="273" spans="1:12" ht="12.75" x14ac:dyDescent="0.2">
      <c r="A273" s="21"/>
      <c r="B273" s="19"/>
      <c r="C273" s="12"/>
      <c r="H273" s="9"/>
      <c r="I273" s="12"/>
      <c r="J273" s="9"/>
      <c r="L273" s="1"/>
    </row>
    <row r="274" spans="1:12" ht="12.75" x14ac:dyDescent="0.2">
      <c r="A274" s="21"/>
      <c r="B274" s="19"/>
      <c r="C274" s="12"/>
      <c r="H274" s="9"/>
      <c r="I274" s="12"/>
      <c r="J274" s="9"/>
      <c r="L274" s="1"/>
    </row>
    <row r="275" spans="1:12" ht="12.75" x14ac:dyDescent="0.2">
      <c r="A275" s="21"/>
      <c r="B275" s="19"/>
      <c r="C275" s="12"/>
      <c r="H275" s="9"/>
      <c r="I275" s="12"/>
      <c r="J275" s="9"/>
      <c r="L275" s="1"/>
    </row>
    <row r="276" spans="1:12" ht="12.75" x14ac:dyDescent="0.2">
      <c r="A276" s="21"/>
      <c r="B276" s="19"/>
      <c r="C276" s="12"/>
      <c r="H276" s="9"/>
      <c r="I276" s="12"/>
      <c r="J276" s="9"/>
      <c r="L276" s="1"/>
    </row>
    <row r="277" spans="1:12" ht="12.75" x14ac:dyDescent="0.2">
      <c r="A277" s="21"/>
      <c r="B277" s="19"/>
      <c r="C277" s="12"/>
      <c r="H277" s="9"/>
      <c r="I277" s="12"/>
      <c r="J277" s="9"/>
      <c r="L277" s="1"/>
    </row>
    <row r="278" spans="1:12" ht="12.75" x14ac:dyDescent="0.2">
      <c r="A278" s="21"/>
      <c r="B278" s="19"/>
      <c r="C278" s="12"/>
      <c r="H278" s="9"/>
      <c r="I278" s="12"/>
      <c r="J278" s="9"/>
      <c r="L278" s="1"/>
    </row>
    <row r="279" spans="1:12" ht="12.75" x14ac:dyDescent="0.2">
      <c r="A279" s="21"/>
      <c r="B279" s="19"/>
      <c r="C279" s="12"/>
      <c r="H279" s="9"/>
      <c r="I279" s="12"/>
      <c r="J279" s="9"/>
      <c r="L279" s="1"/>
    </row>
    <row r="280" spans="1:12" ht="12.75" x14ac:dyDescent="0.2">
      <c r="A280" s="21"/>
      <c r="B280" s="19"/>
      <c r="C280" s="12"/>
      <c r="H280" s="9"/>
      <c r="I280" s="12"/>
      <c r="J280" s="9"/>
      <c r="L280" s="1"/>
    </row>
    <row r="281" spans="1:12" ht="12.75" x14ac:dyDescent="0.2">
      <c r="A281" s="21"/>
      <c r="B281" s="19"/>
      <c r="C281" s="12"/>
      <c r="H281" s="9"/>
      <c r="I281" s="12"/>
      <c r="J281" s="9"/>
      <c r="L281" s="1"/>
    </row>
    <row r="282" spans="1:12" ht="12.75" x14ac:dyDescent="0.2">
      <c r="A282" s="21"/>
      <c r="B282" s="19"/>
      <c r="C282" s="12"/>
      <c r="H282" s="9"/>
      <c r="I282" s="12"/>
      <c r="J282" s="9"/>
      <c r="L282" s="1"/>
    </row>
    <row r="283" spans="1:12" ht="12.75" x14ac:dyDescent="0.2">
      <c r="A283" s="21"/>
      <c r="B283" s="19"/>
      <c r="C283" s="12"/>
      <c r="H283" s="9"/>
      <c r="I283" s="12"/>
      <c r="J283" s="9"/>
      <c r="L283" s="1"/>
    </row>
    <row r="284" spans="1:12" ht="12.75" x14ac:dyDescent="0.2">
      <c r="A284" s="21"/>
      <c r="B284" s="19"/>
      <c r="C284" s="12"/>
      <c r="H284" s="9"/>
      <c r="I284" s="12"/>
      <c r="J284" s="9"/>
      <c r="L284" s="1"/>
    </row>
    <row r="285" spans="1:12" ht="12.75" x14ac:dyDescent="0.2">
      <c r="A285" s="21"/>
      <c r="B285" s="19"/>
      <c r="C285" s="12"/>
      <c r="H285" s="9"/>
      <c r="I285" s="12"/>
      <c r="J285" s="9"/>
      <c r="L285" s="1"/>
    </row>
    <row r="286" spans="1:12" ht="12.75" x14ac:dyDescent="0.2">
      <c r="A286" s="21"/>
      <c r="B286" s="19"/>
      <c r="C286" s="12"/>
      <c r="H286" s="9"/>
      <c r="I286" s="12"/>
      <c r="J286" s="9"/>
      <c r="L286" s="1"/>
    </row>
    <row r="287" spans="1:12" ht="12.75" x14ac:dyDescent="0.2">
      <c r="A287" s="21"/>
      <c r="B287" s="19"/>
      <c r="C287" s="12"/>
      <c r="H287" s="9"/>
      <c r="I287" s="12"/>
      <c r="J287" s="9"/>
      <c r="L287" s="1"/>
    </row>
    <row r="288" spans="1:12" ht="12.75" x14ac:dyDescent="0.2">
      <c r="A288" s="21"/>
      <c r="B288" s="19"/>
      <c r="C288" s="12"/>
      <c r="H288" s="9"/>
      <c r="I288" s="12"/>
      <c r="J288" s="9"/>
      <c r="L288" s="1"/>
    </row>
    <row r="289" spans="1:12" ht="12.75" x14ac:dyDescent="0.2">
      <c r="A289" s="21"/>
      <c r="B289" s="19"/>
      <c r="C289" s="12"/>
      <c r="H289" s="9"/>
      <c r="I289" s="12"/>
      <c r="J289" s="9"/>
      <c r="L289" s="1"/>
    </row>
    <row r="290" spans="1:12" ht="12.75" x14ac:dyDescent="0.2">
      <c r="A290" s="21"/>
      <c r="B290" s="19"/>
      <c r="C290" s="12"/>
      <c r="H290" s="9"/>
      <c r="I290" s="12"/>
      <c r="J290" s="9"/>
      <c r="L290" s="1"/>
    </row>
    <row r="291" spans="1:12" ht="12.75" x14ac:dyDescent="0.2">
      <c r="A291" s="21"/>
      <c r="B291" s="19"/>
      <c r="C291" s="12"/>
      <c r="H291" s="9"/>
      <c r="I291" s="12"/>
      <c r="J291" s="9"/>
      <c r="L291" s="1"/>
    </row>
    <row r="292" spans="1:12" ht="12.75" x14ac:dyDescent="0.2">
      <c r="A292" s="21"/>
      <c r="B292" s="19"/>
      <c r="C292" s="12"/>
      <c r="H292" s="9"/>
      <c r="I292" s="12"/>
      <c r="J292" s="9"/>
      <c r="L292" s="1"/>
    </row>
    <row r="293" spans="1:12" ht="12.75" x14ac:dyDescent="0.2">
      <c r="A293" s="21"/>
      <c r="B293" s="19"/>
      <c r="C293" s="12"/>
      <c r="H293" s="9"/>
      <c r="I293" s="12"/>
      <c r="J293" s="9"/>
      <c r="L293" s="1"/>
    </row>
    <row r="294" spans="1:12" ht="12.75" x14ac:dyDescent="0.2">
      <c r="A294" s="21"/>
      <c r="B294" s="19"/>
      <c r="C294" s="12"/>
      <c r="H294" s="9"/>
      <c r="I294" s="12"/>
      <c r="J294" s="9"/>
      <c r="L294" s="1"/>
    </row>
    <row r="295" spans="1:12" ht="12.75" x14ac:dyDescent="0.2">
      <c r="A295" s="21"/>
      <c r="B295" s="19"/>
      <c r="C295" s="12"/>
      <c r="H295" s="9"/>
      <c r="I295" s="12"/>
      <c r="J295" s="9"/>
      <c r="L295" s="1"/>
    </row>
    <row r="296" spans="1:12" ht="12.75" x14ac:dyDescent="0.2">
      <c r="A296" s="21"/>
      <c r="B296" s="19"/>
      <c r="C296" s="12"/>
      <c r="H296" s="9"/>
      <c r="I296" s="12"/>
      <c r="J296" s="9"/>
      <c r="L296" s="1"/>
    </row>
    <row r="297" spans="1:12" ht="12.75" x14ac:dyDescent="0.2">
      <c r="A297" s="21"/>
      <c r="B297" s="19"/>
      <c r="C297" s="12"/>
      <c r="H297" s="9"/>
      <c r="I297" s="12"/>
      <c r="J297" s="9"/>
      <c r="L297" s="1"/>
    </row>
    <row r="298" spans="1:12" ht="12.75" x14ac:dyDescent="0.2">
      <c r="A298" s="21"/>
      <c r="B298" s="19"/>
      <c r="C298" s="12"/>
      <c r="H298" s="9"/>
      <c r="I298" s="12"/>
      <c r="J298" s="9"/>
      <c r="L298" s="1"/>
    </row>
    <row r="299" spans="1:12" ht="12.75" x14ac:dyDescent="0.2">
      <c r="A299" s="21"/>
      <c r="B299" s="19"/>
      <c r="C299" s="12"/>
      <c r="H299" s="9"/>
      <c r="I299" s="12"/>
      <c r="J299" s="9"/>
      <c r="L299" s="1"/>
    </row>
    <row r="300" spans="1:12" ht="12.75" x14ac:dyDescent="0.2">
      <c r="A300" s="21"/>
      <c r="B300" s="19"/>
      <c r="C300" s="12"/>
      <c r="H300" s="9"/>
      <c r="I300" s="12"/>
      <c r="J300" s="9"/>
      <c r="L300" s="1"/>
    </row>
    <row r="301" spans="1:12" ht="12.75" x14ac:dyDescent="0.2">
      <c r="A301" s="21"/>
      <c r="B301" s="19"/>
      <c r="C301" s="12"/>
      <c r="H301" s="9"/>
      <c r="I301" s="12"/>
      <c r="J301" s="9"/>
      <c r="L301" s="1"/>
    </row>
    <row r="302" spans="1:12" ht="12.75" x14ac:dyDescent="0.2">
      <c r="A302" s="21"/>
      <c r="B302" s="19"/>
      <c r="C302" s="12"/>
      <c r="H302" s="9"/>
      <c r="I302" s="12"/>
      <c r="J302" s="9"/>
      <c r="L302" s="1"/>
    </row>
    <row r="303" spans="1:12" ht="12.75" x14ac:dyDescent="0.2">
      <c r="A303" s="21"/>
      <c r="B303" s="19"/>
      <c r="C303" s="12"/>
      <c r="H303" s="9"/>
      <c r="I303" s="12"/>
      <c r="J303" s="9"/>
      <c r="L303" s="1"/>
    </row>
    <row r="304" spans="1:12" ht="12.75" x14ac:dyDescent="0.2">
      <c r="A304" s="21"/>
      <c r="B304" s="19"/>
      <c r="C304" s="12"/>
      <c r="H304" s="9"/>
      <c r="I304" s="12"/>
      <c r="J304" s="9"/>
      <c r="L304" s="1"/>
    </row>
    <row r="305" spans="1:12" ht="12.75" x14ac:dyDescent="0.2">
      <c r="A305" s="21"/>
      <c r="B305" s="19"/>
      <c r="C305" s="12"/>
      <c r="H305" s="9"/>
      <c r="I305" s="12"/>
      <c r="J305" s="9"/>
      <c r="L305" s="1"/>
    </row>
    <row r="306" spans="1:12" ht="12.75" x14ac:dyDescent="0.2">
      <c r="A306" s="21"/>
      <c r="B306" s="19"/>
      <c r="C306" s="12"/>
      <c r="H306" s="9"/>
      <c r="I306" s="12"/>
      <c r="J306" s="9"/>
      <c r="L306" s="1"/>
    </row>
    <row r="307" spans="1:12" ht="12.75" x14ac:dyDescent="0.2">
      <c r="A307" s="21"/>
      <c r="B307" s="19"/>
      <c r="C307" s="12"/>
      <c r="H307" s="9"/>
      <c r="I307" s="12"/>
      <c r="J307" s="9"/>
      <c r="L307" s="1"/>
    </row>
    <row r="308" spans="1:12" ht="12.75" x14ac:dyDescent="0.2">
      <c r="A308" s="21"/>
      <c r="B308" s="19"/>
      <c r="C308" s="12"/>
      <c r="H308" s="9"/>
      <c r="I308" s="12"/>
      <c r="J308" s="9"/>
      <c r="L308" s="1"/>
    </row>
    <row r="309" spans="1:12" ht="12.75" x14ac:dyDescent="0.2">
      <c r="A309" s="21"/>
      <c r="B309" s="19"/>
      <c r="C309" s="12"/>
      <c r="H309" s="9"/>
      <c r="I309" s="12"/>
      <c r="J309" s="9"/>
      <c r="L309" s="1"/>
    </row>
    <row r="310" spans="1:12" ht="12.75" x14ac:dyDescent="0.2">
      <c r="A310" s="21"/>
      <c r="B310" s="19"/>
      <c r="C310" s="12"/>
      <c r="H310" s="9"/>
      <c r="I310" s="12"/>
      <c r="J310" s="9"/>
      <c r="L310" s="1"/>
    </row>
    <row r="311" spans="1:12" ht="12.75" x14ac:dyDescent="0.2">
      <c r="A311" s="21"/>
      <c r="B311" s="19"/>
      <c r="C311" s="12"/>
      <c r="H311" s="9"/>
      <c r="I311" s="12"/>
      <c r="J311" s="9"/>
      <c r="L311" s="1"/>
    </row>
    <row r="312" spans="1:12" ht="12.75" x14ac:dyDescent="0.2">
      <c r="A312" s="21"/>
      <c r="B312" s="19"/>
      <c r="C312" s="12"/>
      <c r="H312" s="9"/>
      <c r="I312" s="12"/>
      <c r="J312" s="9"/>
      <c r="L312" s="1"/>
    </row>
    <row r="313" spans="1:12" ht="12.75" x14ac:dyDescent="0.2">
      <c r="A313" s="21"/>
      <c r="B313" s="19"/>
      <c r="C313" s="12"/>
      <c r="H313" s="9"/>
      <c r="I313" s="12"/>
      <c r="J313" s="9"/>
      <c r="L313" s="1"/>
    </row>
    <row r="314" spans="1:12" ht="12.75" x14ac:dyDescent="0.2">
      <c r="A314" s="21"/>
      <c r="B314" s="19"/>
      <c r="C314" s="12"/>
      <c r="H314" s="9"/>
      <c r="I314" s="12"/>
      <c r="J314" s="9"/>
      <c r="L314" s="1"/>
    </row>
    <row r="315" spans="1:12" ht="12.75" x14ac:dyDescent="0.2">
      <c r="A315" s="21"/>
      <c r="B315" s="19"/>
      <c r="C315" s="12"/>
      <c r="H315" s="9"/>
      <c r="I315" s="12"/>
      <c r="J315" s="9"/>
      <c r="L315" s="1"/>
    </row>
    <row r="316" spans="1:12" ht="12.75" x14ac:dyDescent="0.2">
      <c r="A316" s="21"/>
      <c r="B316" s="19"/>
      <c r="C316" s="12"/>
      <c r="H316" s="9"/>
      <c r="I316" s="12"/>
      <c r="J316" s="9"/>
      <c r="L316" s="1"/>
    </row>
    <row r="317" spans="1:12" ht="12.75" x14ac:dyDescent="0.2">
      <c r="A317" s="21"/>
      <c r="B317" s="19"/>
      <c r="C317" s="12"/>
      <c r="H317" s="9"/>
      <c r="I317" s="12"/>
      <c r="J317" s="9"/>
      <c r="L317" s="1"/>
    </row>
    <row r="318" spans="1:12" ht="12.75" x14ac:dyDescent="0.2">
      <c r="A318" s="21"/>
      <c r="B318" s="19"/>
      <c r="C318" s="12"/>
      <c r="H318" s="9"/>
      <c r="I318" s="12"/>
      <c r="J318" s="9"/>
      <c r="L318" s="1"/>
    </row>
    <row r="319" spans="1:12" ht="12.75" x14ac:dyDescent="0.2">
      <c r="A319" s="21"/>
      <c r="B319" s="19"/>
      <c r="C319" s="12"/>
      <c r="H319" s="9"/>
      <c r="I319" s="12"/>
      <c r="J319" s="9"/>
      <c r="L319" s="1"/>
    </row>
    <row r="320" spans="1:12" ht="12.75" x14ac:dyDescent="0.2">
      <c r="A320" s="21"/>
      <c r="B320" s="19"/>
      <c r="C320" s="12"/>
      <c r="H320" s="9"/>
      <c r="I320" s="12"/>
      <c r="J320" s="9"/>
      <c r="L320" s="1"/>
    </row>
    <row r="321" spans="1:12" ht="12.75" x14ac:dyDescent="0.2">
      <c r="A321" s="21"/>
      <c r="B321" s="19"/>
      <c r="C321" s="12"/>
      <c r="H321" s="9"/>
      <c r="I321" s="12"/>
      <c r="J321" s="9"/>
      <c r="L321" s="1"/>
    </row>
    <row r="322" spans="1:12" ht="12.75" x14ac:dyDescent="0.2">
      <c r="A322" s="21"/>
      <c r="B322" s="19"/>
      <c r="C322" s="12"/>
      <c r="H322" s="9"/>
      <c r="I322" s="12"/>
      <c r="J322" s="9"/>
      <c r="L322" s="1"/>
    </row>
    <row r="323" spans="1:12" ht="12.75" x14ac:dyDescent="0.2">
      <c r="A323" s="21"/>
      <c r="B323" s="19"/>
      <c r="C323" s="12"/>
      <c r="H323" s="9"/>
      <c r="I323" s="12"/>
      <c r="J323" s="9"/>
      <c r="L323" s="1"/>
    </row>
    <row r="324" spans="1:12" ht="12.75" x14ac:dyDescent="0.2">
      <c r="A324" s="21"/>
      <c r="B324" s="19"/>
      <c r="C324" s="12"/>
      <c r="H324" s="9"/>
      <c r="I324" s="12"/>
      <c r="J324" s="9"/>
      <c r="L324" s="1"/>
    </row>
    <row r="325" spans="1:12" ht="12.75" x14ac:dyDescent="0.2">
      <c r="A325" s="21"/>
      <c r="B325" s="19"/>
      <c r="C325" s="12"/>
      <c r="H325" s="9"/>
      <c r="I325" s="12"/>
      <c r="J325" s="9"/>
      <c r="L325" s="1"/>
    </row>
    <row r="326" spans="1:12" ht="12.75" x14ac:dyDescent="0.2">
      <c r="A326" s="21"/>
      <c r="B326" s="19"/>
      <c r="C326" s="12"/>
      <c r="H326" s="9"/>
      <c r="I326" s="12"/>
      <c r="J326" s="9"/>
      <c r="L326" s="1"/>
    </row>
    <row r="327" spans="1:12" ht="12.75" x14ac:dyDescent="0.2">
      <c r="A327" s="21"/>
      <c r="B327" s="19"/>
      <c r="C327" s="12"/>
      <c r="H327" s="9"/>
      <c r="I327" s="12"/>
      <c r="J327" s="9"/>
      <c r="L327" s="1"/>
    </row>
    <row r="328" spans="1:12" ht="12.75" x14ac:dyDescent="0.2">
      <c r="A328" s="21"/>
      <c r="B328" s="19"/>
      <c r="C328" s="12"/>
      <c r="H328" s="9"/>
      <c r="I328" s="12"/>
      <c r="J328" s="9"/>
      <c r="L328" s="1"/>
    </row>
    <row r="329" spans="1:12" ht="12.75" x14ac:dyDescent="0.2">
      <c r="A329" s="21"/>
      <c r="B329" s="19"/>
      <c r="C329" s="12"/>
      <c r="H329" s="9"/>
      <c r="I329" s="12"/>
      <c r="J329" s="9"/>
      <c r="L329" s="1"/>
    </row>
    <row r="330" spans="1:12" ht="12.75" x14ac:dyDescent="0.2">
      <c r="A330" s="21"/>
      <c r="B330" s="19"/>
      <c r="C330" s="12"/>
      <c r="H330" s="9"/>
      <c r="I330" s="12"/>
      <c r="J330" s="9"/>
      <c r="L330" s="1"/>
    </row>
    <row r="331" spans="1:12" ht="12.75" x14ac:dyDescent="0.2">
      <c r="A331" s="21"/>
      <c r="B331" s="19"/>
      <c r="C331" s="12"/>
      <c r="H331" s="9"/>
      <c r="I331" s="12"/>
      <c r="J331" s="9"/>
      <c r="L331" s="1"/>
    </row>
    <row r="332" spans="1:12" ht="12.75" x14ac:dyDescent="0.2">
      <c r="A332" s="21"/>
      <c r="B332" s="19"/>
      <c r="C332" s="12"/>
      <c r="H332" s="9"/>
      <c r="I332" s="12"/>
      <c r="J332" s="9"/>
      <c r="L332" s="1"/>
    </row>
    <row r="333" spans="1:12" ht="12.75" x14ac:dyDescent="0.2">
      <c r="A333" s="21"/>
      <c r="B333" s="19"/>
      <c r="C333" s="12"/>
      <c r="H333" s="9"/>
      <c r="I333" s="12"/>
      <c r="J333" s="9"/>
      <c r="L333" s="1"/>
    </row>
    <row r="334" spans="1:12" ht="12.75" x14ac:dyDescent="0.2">
      <c r="A334" s="21"/>
      <c r="B334" s="19"/>
      <c r="C334" s="12"/>
      <c r="H334" s="9"/>
      <c r="I334" s="12"/>
      <c r="J334" s="9"/>
      <c r="L334" s="1"/>
    </row>
    <row r="335" spans="1:12" ht="12.75" x14ac:dyDescent="0.2">
      <c r="A335" s="21"/>
      <c r="B335" s="19"/>
      <c r="C335" s="12"/>
      <c r="H335" s="9"/>
      <c r="I335" s="12"/>
      <c r="J335" s="9"/>
      <c r="L335" s="1"/>
    </row>
    <row r="336" spans="1:12" ht="12.75" x14ac:dyDescent="0.2">
      <c r="A336" s="21"/>
      <c r="B336" s="19"/>
      <c r="C336" s="12"/>
      <c r="H336" s="9"/>
      <c r="I336" s="12"/>
      <c r="J336" s="9"/>
      <c r="L336" s="1"/>
    </row>
    <row r="337" spans="1:12" ht="12.75" x14ac:dyDescent="0.2">
      <c r="A337" s="21"/>
      <c r="B337" s="19"/>
      <c r="C337" s="12"/>
      <c r="H337" s="9"/>
      <c r="I337" s="12"/>
      <c r="J337" s="9"/>
      <c r="L337" s="1"/>
    </row>
    <row r="338" spans="1:12" ht="12.75" x14ac:dyDescent="0.2">
      <c r="A338" s="21"/>
      <c r="B338" s="19"/>
      <c r="C338" s="12"/>
      <c r="H338" s="9"/>
      <c r="I338" s="12"/>
      <c r="J338" s="9"/>
      <c r="L338" s="1"/>
    </row>
    <row r="339" spans="1:12" ht="12.75" x14ac:dyDescent="0.2">
      <c r="A339" s="21"/>
      <c r="B339" s="19"/>
      <c r="C339" s="12"/>
      <c r="H339" s="9"/>
      <c r="I339" s="12"/>
      <c r="J339" s="9"/>
      <c r="L339" s="1"/>
    </row>
    <row r="340" spans="1:12" ht="12.75" x14ac:dyDescent="0.2">
      <c r="A340" s="21"/>
      <c r="B340" s="19"/>
      <c r="C340" s="12"/>
      <c r="H340" s="9"/>
      <c r="I340" s="12"/>
      <c r="J340" s="9"/>
      <c r="L340" s="1"/>
    </row>
    <row r="341" spans="1:12" ht="12.75" x14ac:dyDescent="0.2">
      <c r="A341" s="21"/>
      <c r="B341" s="19"/>
      <c r="C341" s="12"/>
      <c r="H341" s="9"/>
      <c r="I341" s="12"/>
      <c r="J341" s="9"/>
      <c r="L341" s="1"/>
    </row>
    <row r="342" spans="1:12" ht="12.75" x14ac:dyDescent="0.2">
      <c r="A342" s="21"/>
      <c r="B342" s="19"/>
      <c r="C342" s="12"/>
      <c r="H342" s="9"/>
      <c r="I342" s="12"/>
      <c r="J342" s="9"/>
      <c r="L342" s="1"/>
    </row>
    <row r="343" spans="1:12" ht="12.75" x14ac:dyDescent="0.2">
      <c r="A343" s="21"/>
      <c r="B343" s="19"/>
      <c r="C343" s="12"/>
      <c r="H343" s="9"/>
      <c r="I343" s="12"/>
      <c r="J343" s="9"/>
      <c r="L343" s="1"/>
    </row>
    <row r="344" spans="1:12" ht="12.75" x14ac:dyDescent="0.2">
      <c r="A344" s="21"/>
      <c r="B344" s="19"/>
      <c r="C344" s="12"/>
      <c r="H344" s="9"/>
      <c r="I344" s="12"/>
      <c r="J344" s="9"/>
      <c r="L344" s="1"/>
    </row>
    <row r="345" spans="1:12" ht="12.75" x14ac:dyDescent="0.2">
      <c r="A345" s="21"/>
      <c r="B345" s="19"/>
      <c r="C345" s="12"/>
      <c r="H345" s="9"/>
      <c r="I345" s="12"/>
      <c r="J345" s="9"/>
      <c r="L345" s="1"/>
    </row>
    <row r="346" spans="1:12" ht="12.75" x14ac:dyDescent="0.2">
      <c r="A346" s="21"/>
      <c r="B346" s="19"/>
      <c r="C346" s="12"/>
      <c r="H346" s="9"/>
      <c r="I346" s="12"/>
      <c r="J346" s="9"/>
      <c r="L346" s="1"/>
    </row>
    <row r="347" spans="1:12" ht="12.75" x14ac:dyDescent="0.2">
      <c r="A347" s="21"/>
      <c r="B347" s="19"/>
      <c r="C347" s="12"/>
      <c r="H347" s="9"/>
      <c r="I347" s="12"/>
      <c r="J347" s="9"/>
      <c r="L347" s="1"/>
    </row>
    <row r="348" spans="1:12" ht="12.75" x14ac:dyDescent="0.2">
      <c r="A348" s="21"/>
      <c r="B348" s="19"/>
      <c r="C348" s="12"/>
      <c r="H348" s="9"/>
      <c r="I348" s="12"/>
      <c r="J348" s="9"/>
      <c r="L348" s="1"/>
    </row>
    <row r="349" spans="1:12" ht="12.75" x14ac:dyDescent="0.2">
      <c r="A349" s="21"/>
      <c r="B349" s="19"/>
      <c r="C349" s="12"/>
      <c r="H349" s="9"/>
      <c r="I349" s="12"/>
      <c r="J349" s="9"/>
      <c r="L349" s="1"/>
    </row>
    <row r="350" spans="1:12" ht="12.75" x14ac:dyDescent="0.2">
      <c r="A350" s="21"/>
      <c r="B350" s="19"/>
      <c r="C350" s="12"/>
      <c r="H350" s="9"/>
      <c r="I350" s="12"/>
      <c r="J350" s="9"/>
      <c r="L350" s="1"/>
    </row>
    <row r="351" spans="1:12" ht="12.75" x14ac:dyDescent="0.2">
      <c r="A351" s="21"/>
      <c r="B351" s="19"/>
      <c r="C351" s="12"/>
      <c r="H351" s="9"/>
      <c r="I351" s="12"/>
      <c r="J351" s="9"/>
      <c r="L351" s="1"/>
    </row>
    <row r="352" spans="1:12" ht="12.75" x14ac:dyDescent="0.2">
      <c r="A352" s="21"/>
      <c r="B352" s="19"/>
      <c r="C352" s="12"/>
      <c r="H352" s="9"/>
      <c r="I352" s="12"/>
      <c r="J352" s="9"/>
      <c r="L352" s="1"/>
    </row>
    <row r="353" spans="1:12" ht="12.75" x14ac:dyDescent="0.2">
      <c r="A353" s="21"/>
      <c r="B353" s="19"/>
      <c r="C353" s="12"/>
      <c r="H353" s="9"/>
      <c r="I353" s="12"/>
      <c r="J353" s="9"/>
      <c r="L353" s="1"/>
    </row>
    <row r="354" spans="1:12" ht="12.75" x14ac:dyDescent="0.2">
      <c r="A354" s="21"/>
      <c r="B354" s="19"/>
      <c r="C354" s="12"/>
      <c r="H354" s="9"/>
      <c r="I354" s="12"/>
      <c r="J354" s="9"/>
      <c r="L354" s="1"/>
    </row>
    <row r="355" spans="1:12" ht="12.75" x14ac:dyDescent="0.2">
      <c r="A355" s="21"/>
      <c r="B355" s="19"/>
      <c r="C355" s="12"/>
      <c r="H355" s="9"/>
      <c r="I355" s="12"/>
      <c r="J355" s="9"/>
      <c r="L355" s="1"/>
    </row>
    <row r="356" spans="1:12" ht="12.75" x14ac:dyDescent="0.2">
      <c r="A356" s="21"/>
      <c r="B356" s="19"/>
      <c r="C356" s="12"/>
      <c r="H356" s="9"/>
      <c r="I356" s="12"/>
      <c r="J356" s="9"/>
      <c r="L356" s="1"/>
    </row>
    <row r="357" spans="1:12" ht="12.75" x14ac:dyDescent="0.2">
      <c r="A357" s="21"/>
      <c r="B357" s="19"/>
      <c r="C357" s="12"/>
      <c r="H357" s="9"/>
      <c r="I357" s="12"/>
      <c r="J357" s="9"/>
      <c r="L357" s="1"/>
    </row>
    <row r="358" spans="1:12" ht="12.75" x14ac:dyDescent="0.2">
      <c r="A358" s="21"/>
      <c r="B358" s="19"/>
      <c r="C358" s="12"/>
      <c r="H358" s="9"/>
      <c r="I358" s="12"/>
      <c r="J358" s="9"/>
      <c r="L358" s="1"/>
    </row>
    <row r="359" spans="1:12" ht="12.75" x14ac:dyDescent="0.2">
      <c r="A359" s="21"/>
      <c r="B359" s="19"/>
      <c r="C359" s="12"/>
      <c r="H359" s="9"/>
      <c r="I359" s="12"/>
      <c r="J359" s="9"/>
      <c r="L359" s="1"/>
    </row>
    <row r="360" spans="1:12" ht="12.75" x14ac:dyDescent="0.2">
      <c r="A360" s="21"/>
      <c r="B360" s="19"/>
      <c r="C360" s="12"/>
      <c r="H360" s="9"/>
      <c r="I360" s="12"/>
      <c r="J360" s="9"/>
      <c r="L360" s="1"/>
    </row>
    <row r="361" spans="1:12" ht="12.75" x14ac:dyDescent="0.2">
      <c r="A361" s="21"/>
      <c r="B361" s="19"/>
      <c r="C361" s="12"/>
      <c r="H361" s="9"/>
      <c r="I361" s="12"/>
      <c r="J361" s="9"/>
      <c r="L361" s="1"/>
    </row>
    <row r="362" spans="1:12" ht="12.75" x14ac:dyDescent="0.2">
      <c r="A362" s="21"/>
      <c r="B362" s="19"/>
      <c r="C362" s="12"/>
      <c r="H362" s="9"/>
      <c r="I362" s="12"/>
      <c r="J362" s="9"/>
      <c r="L362" s="1"/>
    </row>
    <row r="363" spans="1:12" ht="12.75" x14ac:dyDescent="0.2">
      <c r="A363" s="21"/>
      <c r="B363" s="19"/>
      <c r="C363" s="12"/>
      <c r="H363" s="9"/>
      <c r="I363" s="12"/>
      <c r="J363" s="9"/>
      <c r="L363" s="1"/>
    </row>
    <row r="364" spans="1:12" ht="12.75" x14ac:dyDescent="0.2">
      <c r="A364" s="21"/>
      <c r="B364" s="19"/>
      <c r="C364" s="12"/>
      <c r="H364" s="9"/>
      <c r="I364" s="12"/>
      <c r="J364" s="9"/>
      <c r="L364" s="1"/>
    </row>
    <row r="365" spans="1:12" ht="12.75" x14ac:dyDescent="0.2">
      <c r="A365" s="21"/>
      <c r="B365" s="19"/>
      <c r="C365" s="12"/>
      <c r="H365" s="9"/>
      <c r="I365" s="12"/>
      <c r="J365" s="9"/>
      <c r="L365" s="1"/>
    </row>
    <row r="366" spans="1:12" ht="12.75" x14ac:dyDescent="0.2">
      <c r="A366" s="21"/>
      <c r="B366" s="19"/>
      <c r="C366" s="12"/>
      <c r="H366" s="9"/>
      <c r="I366" s="12"/>
      <c r="J366" s="9"/>
      <c r="L366" s="1"/>
    </row>
    <row r="367" spans="1:12" ht="12.75" x14ac:dyDescent="0.2">
      <c r="A367" s="21"/>
      <c r="B367" s="19"/>
      <c r="C367" s="12"/>
      <c r="H367" s="9"/>
      <c r="I367" s="12"/>
      <c r="J367" s="9"/>
      <c r="L367" s="1"/>
    </row>
    <row r="368" spans="1:12" ht="12.75" x14ac:dyDescent="0.2">
      <c r="A368" s="21"/>
      <c r="B368" s="19"/>
      <c r="C368" s="12"/>
      <c r="H368" s="9"/>
      <c r="I368" s="12"/>
      <c r="J368" s="9"/>
      <c r="L368" s="1"/>
    </row>
    <row r="369" spans="1:12" ht="12.75" x14ac:dyDescent="0.2">
      <c r="A369" s="21"/>
      <c r="B369" s="19"/>
      <c r="C369" s="12"/>
      <c r="H369" s="9"/>
      <c r="I369" s="12"/>
      <c r="J369" s="9"/>
      <c r="L369" s="1"/>
    </row>
    <row r="370" spans="1:12" ht="12.75" x14ac:dyDescent="0.2">
      <c r="A370" s="21"/>
      <c r="B370" s="19"/>
      <c r="C370" s="12"/>
      <c r="H370" s="9"/>
      <c r="I370" s="12"/>
      <c r="J370" s="9"/>
      <c r="L370" s="1"/>
    </row>
    <row r="371" spans="1:12" ht="12.75" x14ac:dyDescent="0.2">
      <c r="A371" s="21"/>
      <c r="B371" s="19"/>
      <c r="C371" s="12"/>
      <c r="H371" s="9"/>
      <c r="I371" s="12"/>
      <c r="J371" s="9"/>
      <c r="L371" s="1"/>
    </row>
    <row r="372" spans="1:12" ht="12.75" x14ac:dyDescent="0.2">
      <c r="A372" s="21"/>
      <c r="B372" s="19"/>
      <c r="C372" s="12"/>
      <c r="H372" s="9"/>
      <c r="I372" s="12"/>
      <c r="J372" s="9"/>
      <c r="L372" s="1"/>
    </row>
    <row r="373" spans="1:12" ht="12.75" x14ac:dyDescent="0.2">
      <c r="A373" s="21"/>
      <c r="B373" s="19"/>
      <c r="C373" s="12"/>
      <c r="H373" s="9"/>
      <c r="I373" s="12"/>
      <c r="J373" s="9"/>
      <c r="L373" s="1"/>
    </row>
    <row r="374" spans="1:12" ht="12.75" x14ac:dyDescent="0.2">
      <c r="A374" s="21"/>
      <c r="B374" s="19"/>
      <c r="C374" s="12"/>
      <c r="H374" s="9"/>
      <c r="I374" s="12"/>
      <c r="J374" s="9"/>
      <c r="L374" s="1"/>
    </row>
    <row r="375" spans="1:12" ht="12.75" x14ac:dyDescent="0.2">
      <c r="A375" s="21"/>
      <c r="B375" s="19"/>
      <c r="C375" s="12"/>
      <c r="H375" s="9"/>
      <c r="I375" s="12"/>
      <c r="J375" s="9"/>
      <c r="L375" s="1"/>
    </row>
    <row r="376" spans="1:12" ht="12.75" x14ac:dyDescent="0.2">
      <c r="A376" s="21"/>
      <c r="B376" s="19"/>
      <c r="C376" s="12"/>
      <c r="H376" s="9"/>
      <c r="I376" s="12"/>
      <c r="J376" s="9"/>
      <c r="L376" s="1"/>
    </row>
    <row r="377" spans="1:12" ht="12.75" x14ac:dyDescent="0.2">
      <c r="A377" s="21"/>
      <c r="B377" s="19"/>
      <c r="C377" s="12"/>
      <c r="H377" s="9"/>
      <c r="I377" s="12"/>
      <c r="J377" s="9"/>
      <c r="L377" s="1"/>
    </row>
    <row r="378" spans="1:12" ht="12.75" x14ac:dyDescent="0.2">
      <c r="A378" s="21"/>
      <c r="B378" s="19"/>
      <c r="C378" s="12"/>
      <c r="H378" s="9"/>
      <c r="I378" s="12"/>
      <c r="J378" s="9"/>
      <c r="L378" s="1"/>
    </row>
    <row r="379" spans="1:12" ht="12.75" x14ac:dyDescent="0.2">
      <c r="A379" s="21"/>
      <c r="B379" s="19"/>
      <c r="C379" s="12"/>
      <c r="H379" s="9"/>
      <c r="I379" s="12"/>
      <c r="J379" s="9"/>
      <c r="L379" s="1"/>
    </row>
    <row r="380" spans="1:12" ht="12.75" x14ac:dyDescent="0.2">
      <c r="A380" s="21"/>
      <c r="B380" s="19"/>
      <c r="C380" s="12"/>
      <c r="H380" s="9"/>
      <c r="I380" s="12"/>
      <c r="J380" s="9"/>
      <c r="L380" s="1"/>
    </row>
    <row r="381" spans="1:12" ht="12.75" x14ac:dyDescent="0.2">
      <c r="A381" s="21"/>
      <c r="B381" s="19"/>
      <c r="C381" s="12"/>
      <c r="H381" s="9"/>
      <c r="I381" s="12"/>
      <c r="J381" s="9"/>
      <c r="L381" s="1"/>
    </row>
    <row r="382" spans="1:12" ht="12.75" x14ac:dyDescent="0.2">
      <c r="A382" s="21"/>
      <c r="B382" s="19"/>
      <c r="C382" s="12"/>
      <c r="H382" s="9"/>
      <c r="I382" s="12"/>
      <c r="J382" s="9"/>
      <c r="L382" s="1"/>
    </row>
    <row r="383" spans="1:12" ht="12.75" x14ac:dyDescent="0.2">
      <c r="A383" s="21"/>
      <c r="B383" s="19"/>
      <c r="C383" s="12"/>
      <c r="H383" s="9"/>
      <c r="I383" s="12"/>
      <c r="J383" s="9"/>
      <c r="L383" s="1"/>
    </row>
    <row r="384" spans="1:12" ht="12.75" x14ac:dyDescent="0.2">
      <c r="A384" s="21"/>
      <c r="B384" s="19"/>
      <c r="C384" s="12"/>
      <c r="H384" s="9"/>
      <c r="I384" s="12"/>
      <c r="J384" s="9"/>
      <c r="L384" s="1"/>
    </row>
    <row r="385" spans="1:12" ht="12.75" x14ac:dyDescent="0.2">
      <c r="A385" s="21"/>
      <c r="B385" s="19"/>
      <c r="C385" s="12"/>
      <c r="H385" s="9"/>
      <c r="I385" s="12"/>
      <c r="J385" s="9"/>
      <c r="L385" s="1"/>
    </row>
    <row r="386" spans="1:12" ht="12.75" x14ac:dyDescent="0.2">
      <c r="A386" s="21"/>
      <c r="B386" s="19"/>
      <c r="C386" s="12"/>
      <c r="H386" s="9"/>
      <c r="I386" s="12"/>
      <c r="J386" s="9"/>
      <c r="L386" s="1"/>
    </row>
    <row r="387" spans="1:12" ht="12.75" x14ac:dyDescent="0.2">
      <c r="A387" s="21"/>
      <c r="B387" s="19"/>
      <c r="C387" s="12"/>
      <c r="H387" s="9"/>
      <c r="I387" s="12"/>
      <c r="J387" s="9"/>
      <c r="L387" s="1"/>
    </row>
    <row r="388" spans="1:12" ht="12.75" x14ac:dyDescent="0.2">
      <c r="A388" s="21"/>
      <c r="B388" s="19"/>
      <c r="C388" s="12"/>
      <c r="H388" s="9"/>
      <c r="I388" s="12"/>
      <c r="J388" s="9"/>
      <c r="L388" s="1"/>
    </row>
    <row r="389" spans="1:12" ht="12.75" x14ac:dyDescent="0.2">
      <c r="A389" s="21"/>
      <c r="B389" s="19"/>
      <c r="C389" s="12"/>
      <c r="H389" s="9"/>
      <c r="I389" s="12"/>
      <c r="J389" s="9"/>
      <c r="L389" s="1"/>
    </row>
    <row r="390" spans="1:12" ht="12.75" x14ac:dyDescent="0.2">
      <c r="A390" s="21"/>
      <c r="B390" s="19"/>
      <c r="C390" s="12"/>
      <c r="H390" s="9"/>
      <c r="I390" s="12"/>
      <c r="J390" s="9"/>
      <c r="L390" s="1"/>
    </row>
    <row r="391" spans="1:12" ht="12.75" x14ac:dyDescent="0.2">
      <c r="A391" s="21"/>
      <c r="B391" s="19"/>
      <c r="C391" s="12"/>
      <c r="H391" s="9"/>
      <c r="I391" s="12"/>
      <c r="J391" s="9"/>
      <c r="L391" s="1"/>
    </row>
    <row r="392" spans="1:12" ht="12.75" x14ac:dyDescent="0.2">
      <c r="A392" s="21"/>
      <c r="B392" s="19"/>
      <c r="C392" s="12"/>
      <c r="H392" s="9"/>
      <c r="I392" s="12"/>
      <c r="J392" s="9"/>
      <c r="L392" s="1"/>
    </row>
    <row r="393" spans="1:12" ht="12.75" x14ac:dyDescent="0.2">
      <c r="A393" s="21"/>
      <c r="B393" s="19"/>
      <c r="C393" s="12"/>
      <c r="H393" s="9"/>
      <c r="I393" s="12"/>
      <c r="J393" s="9"/>
      <c r="L393" s="1"/>
    </row>
    <row r="394" spans="1:12" ht="12.75" x14ac:dyDescent="0.2">
      <c r="A394" s="21"/>
      <c r="B394" s="19"/>
      <c r="C394" s="12"/>
      <c r="H394" s="9"/>
      <c r="I394" s="12"/>
      <c r="J394" s="9"/>
      <c r="L394" s="1"/>
    </row>
    <row r="395" spans="1:12" ht="12.75" x14ac:dyDescent="0.2">
      <c r="A395" s="21"/>
      <c r="B395" s="19"/>
      <c r="C395" s="12"/>
      <c r="H395" s="9"/>
      <c r="I395" s="12"/>
      <c r="J395" s="9"/>
      <c r="L395" s="1"/>
    </row>
    <row r="396" spans="1:12" ht="12.75" x14ac:dyDescent="0.2">
      <c r="A396" s="21"/>
      <c r="B396" s="19"/>
      <c r="C396" s="12"/>
      <c r="H396" s="9"/>
      <c r="I396" s="12"/>
      <c r="J396" s="9"/>
      <c r="L396" s="1"/>
    </row>
    <row r="397" spans="1:12" ht="12.75" x14ac:dyDescent="0.2">
      <c r="A397" s="21"/>
      <c r="B397" s="19"/>
      <c r="C397" s="12"/>
      <c r="H397" s="9"/>
      <c r="I397" s="12"/>
      <c r="J397" s="9"/>
      <c r="L397" s="1"/>
    </row>
    <row r="398" spans="1:12" ht="12.75" x14ac:dyDescent="0.2">
      <c r="A398" s="21"/>
      <c r="B398" s="19"/>
      <c r="C398" s="12"/>
      <c r="H398" s="9"/>
      <c r="I398" s="12"/>
      <c r="J398" s="9"/>
      <c r="L398" s="1"/>
    </row>
    <row r="399" spans="1:12" ht="12.75" x14ac:dyDescent="0.2">
      <c r="A399" s="21"/>
      <c r="B399" s="19"/>
      <c r="C399" s="12"/>
      <c r="H399" s="9"/>
      <c r="I399" s="12"/>
      <c r="J399" s="9"/>
      <c r="L399" s="1"/>
    </row>
    <row r="400" spans="1:12" ht="12.75" x14ac:dyDescent="0.2">
      <c r="A400" s="21"/>
      <c r="B400" s="19"/>
      <c r="C400" s="12"/>
      <c r="H400" s="9"/>
      <c r="I400" s="12"/>
      <c r="J400" s="9"/>
      <c r="L400" s="1"/>
    </row>
    <row r="401" spans="1:12" ht="12.75" x14ac:dyDescent="0.2">
      <c r="A401" s="21"/>
      <c r="B401" s="19"/>
      <c r="C401" s="12"/>
      <c r="H401" s="9"/>
      <c r="I401" s="12"/>
      <c r="J401" s="9"/>
      <c r="L401" s="1"/>
    </row>
    <row r="402" spans="1:12" ht="12.75" x14ac:dyDescent="0.2">
      <c r="A402" s="21"/>
      <c r="B402" s="19"/>
      <c r="C402" s="12"/>
      <c r="H402" s="9"/>
      <c r="I402" s="12"/>
      <c r="J402" s="9"/>
      <c r="L402" s="1"/>
    </row>
    <row r="403" spans="1:12" ht="12.75" x14ac:dyDescent="0.2">
      <c r="A403" s="21"/>
      <c r="B403" s="19"/>
      <c r="C403" s="12"/>
      <c r="H403" s="9"/>
      <c r="I403" s="12"/>
      <c r="J403" s="9"/>
      <c r="L403" s="1"/>
    </row>
    <row r="404" spans="1:12" ht="12.75" x14ac:dyDescent="0.2">
      <c r="A404" s="21"/>
      <c r="B404" s="19"/>
      <c r="C404" s="12"/>
      <c r="H404" s="9"/>
      <c r="I404" s="12"/>
      <c r="J404" s="9"/>
      <c r="L404" s="1"/>
    </row>
    <row r="405" spans="1:12" ht="12.75" x14ac:dyDescent="0.2">
      <c r="A405" s="21"/>
      <c r="B405" s="19"/>
      <c r="C405" s="12"/>
      <c r="H405" s="9"/>
      <c r="I405" s="12"/>
      <c r="J405" s="9"/>
      <c r="L405" s="1"/>
    </row>
    <row r="406" spans="1:12" ht="12.75" x14ac:dyDescent="0.2">
      <c r="A406" s="21"/>
      <c r="B406" s="19"/>
      <c r="C406" s="12"/>
      <c r="H406" s="9"/>
      <c r="I406" s="12"/>
      <c r="J406" s="9"/>
      <c r="L406" s="1"/>
    </row>
    <row r="407" spans="1:12" ht="12.75" x14ac:dyDescent="0.2">
      <c r="A407" s="21"/>
      <c r="B407" s="19"/>
      <c r="C407" s="12"/>
      <c r="H407" s="9"/>
      <c r="I407" s="12"/>
      <c r="J407" s="9"/>
      <c r="L407" s="1"/>
    </row>
    <row r="408" spans="1:12" ht="12.75" x14ac:dyDescent="0.2">
      <c r="A408" s="21"/>
      <c r="B408" s="19"/>
      <c r="C408" s="12"/>
      <c r="H408" s="9"/>
      <c r="I408" s="12"/>
      <c r="J408" s="9"/>
      <c r="L408" s="1"/>
    </row>
    <row r="409" spans="1:12" ht="12.75" x14ac:dyDescent="0.2">
      <c r="A409" s="21"/>
      <c r="B409" s="19"/>
      <c r="C409" s="12"/>
      <c r="H409" s="9"/>
      <c r="I409" s="12"/>
      <c r="J409" s="9"/>
      <c r="L409" s="1"/>
    </row>
    <row r="410" spans="1:12" ht="12.75" x14ac:dyDescent="0.2">
      <c r="A410" s="21"/>
      <c r="B410" s="19"/>
      <c r="C410" s="12"/>
      <c r="H410" s="9"/>
      <c r="I410" s="12"/>
      <c r="J410" s="9"/>
      <c r="L410" s="1"/>
    </row>
    <row r="411" spans="1:12" ht="12.75" x14ac:dyDescent="0.2">
      <c r="A411" s="21"/>
      <c r="B411" s="19"/>
      <c r="C411" s="12"/>
      <c r="H411" s="9"/>
      <c r="I411" s="12"/>
      <c r="J411" s="9"/>
      <c r="L411" s="1"/>
    </row>
    <row r="412" spans="1:12" ht="12.75" x14ac:dyDescent="0.2">
      <c r="A412" s="21"/>
      <c r="B412" s="19"/>
      <c r="C412" s="12"/>
      <c r="H412" s="9"/>
      <c r="I412" s="12"/>
      <c r="J412" s="9"/>
      <c r="L412" s="1"/>
    </row>
    <row r="413" spans="1:12" ht="12.75" x14ac:dyDescent="0.2">
      <c r="A413" s="21"/>
      <c r="B413" s="19"/>
      <c r="C413" s="12"/>
      <c r="H413" s="9"/>
      <c r="I413" s="12"/>
      <c r="J413" s="9"/>
      <c r="L413" s="1"/>
    </row>
    <row r="414" spans="1:12" ht="12.75" x14ac:dyDescent="0.2">
      <c r="A414" s="21"/>
      <c r="B414" s="19"/>
      <c r="C414" s="12"/>
      <c r="H414" s="9"/>
      <c r="I414" s="12"/>
      <c r="J414" s="9"/>
      <c r="L414" s="1"/>
    </row>
    <row r="415" spans="1:12" ht="12.75" x14ac:dyDescent="0.2">
      <c r="A415" s="21"/>
      <c r="B415" s="19"/>
      <c r="C415" s="12"/>
      <c r="H415" s="9"/>
      <c r="I415" s="12"/>
      <c r="J415" s="9"/>
      <c r="L415" s="1"/>
    </row>
    <row r="416" spans="1:12" ht="12.75" x14ac:dyDescent="0.2">
      <c r="A416" s="21"/>
      <c r="B416" s="19"/>
      <c r="C416" s="12"/>
      <c r="H416" s="9"/>
      <c r="I416" s="12"/>
      <c r="J416" s="9"/>
      <c r="L416" s="1"/>
    </row>
    <row r="417" spans="1:12" ht="12.75" x14ac:dyDescent="0.2">
      <c r="A417" s="21"/>
      <c r="B417" s="19"/>
      <c r="C417" s="12"/>
      <c r="H417" s="9"/>
      <c r="I417" s="12"/>
      <c r="J417" s="9"/>
      <c r="L417" s="1"/>
    </row>
    <row r="418" spans="1:12" ht="12.75" x14ac:dyDescent="0.2">
      <c r="A418" s="21"/>
      <c r="B418" s="19"/>
      <c r="C418" s="12"/>
      <c r="H418" s="9"/>
      <c r="I418" s="12"/>
      <c r="J418" s="9"/>
      <c r="L418" s="1"/>
    </row>
    <row r="419" spans="1:12" ht="12.75" x14ac:dyDescent="0.2">
      <c r="A419" s="21"/>
      <c r="B419" s="19"/>
      <c r="C419" s="12"/>
      <c r="H419" s="9"/>
      <c r="I419" s="12"/>
      <c r="J419" s="9"/>
      <c r="L419" s="1"/>
    </row>
    <row r="420" spans="1:12" ht="12.75" x14ac:dyDescent="0.2">
      <c r="A420" s="21"/>
      <c r="B420" s="19"/>
      <c r="C420" s="12"/>
      <c r="H420" s="9"/>
      <c r="I420" s="12"/>
      <c r="J420" s="9"/>
      <c r="L420" s="1"/>
    </row>
    <row r="421" spans="1:12" ht="12.75" x14ac:dyDescent="0.2">
      <c r="A421" s="21"/>
      <c r="B421" s="19"/>
      <c r="C421" s="12"/>
      <c r="H421" s="9"/>
      <c r="I421" s="12"/>
      <c r="J421" s="9"/>
      <c r="L421" s="1"/>
    </row>
    <row r="422" spans="1:12" ht="12.75" x14ac:dyDescent="0.2">
      <c r="A422" s="21"/>
      <c r="B422" s="19"/>
      <c r="C422" s="12"/>
      <c r="H422" s="9"/>
      <c r="I422" s="12"/>
      <c r="J422" s="9"/>
      <c r="L422" s="1"/>
    </row>
    <row r="423" spans="1:12" ht="12.75" x14ac:dyDescent="0.2">
      <c r="A423" s="21"/>
      <c r="B423" s="19"/>
      <c r="C423" s="12"/>
      <c r="H423" s="9"/>
      <c r="I423" s="12"/>
      <c r="J423" s="9"/>
      <c r="L423" s="1"/>
    </row>
    <row r="424" spans="1:12" ht="12.75" x14ac:dyDescent="0.2">
      <c r="A424" s="21"/>
      <c r="B424" s="19"/>
      <c r="C424" s="12"/>
      <c r="H424" s="9"/>
      <c r="I424" s="12"/>
      <c r="J424" s="9"/>
      <c r="L424" s="1"/>
    </row>
    <row r="425" spans="1:12" ht="12.75" x14ac:dyDescent="0.2">
      <c r="A425" s="21"/>
      <c r="B425" s="19"/>
      <c r="C425" s="12"/>
      <c r="H425" s="9"/>
      <c r="I425" s="12"/>
      <c r="J425" s="9"/>
      <c r="L425" s="1"/>
    </row>
    <row r="426" spans="1:12" ht="12.75" x14ac:dyDescent="0.2">
      <c r="A426" s="21"/>
      <c r="B426" s="19"/>
      <c r="C426" s="12"/>
      <c r="H426" s="9"/>
      <c r="I426" s="12"/>
      <c r="J426" s="9"/>
      <c r="L426" s="1"/>
    </row>
    <row r="427" spans="1:12" ht="12.75" x14ac:dyDescent="0.2">
      <c r="A427" s="21"/>
      <c r="B427" s="19"/>
      <c r="C427" s="12"/>
      <c r="H427" s="9"/>
      <c r="I427" s="12"/>
      <c r="J427" s="9"/>
      <c r="L427" s="1"/>
    </row>
    <row r="428" spans="1:12" ht="12.75" x14ac:dyDescent="0.2">
      <c r="A428" s="21"/>
      <c r="B428" s="19"/>
      <c r="C428" s="12"/>
      <c r="H428" s="9"/>
      <c r="I428" s="12"/>
      <c r="J428" s="9"/>
      <c r="L428" s="1"/>
    </row>
    <row r="429" spans="1:12" ht="12.75" x14ac:dyDescent="0.2">
      <c r="A429" s="21"/>
      <c r="B429" s="19"/>
      <c r="C429" s="12"/>
      <c r="H429" s="9"/>
      <c r="I429" s="12"/>
      <c r="J429" s="9"/>
      <c r="L429" s="1"/>
    </row>
    <row r="430" spans="1:12" ht="12.75" x14ac:dyDescent="0.2">
      <c r="A430" s="21"/>
      <c r="B430" s="19"/>
      <c r="C430" s="12"/>
      <c r="H430" s="9"/>
      <c r="I430" s="12"/>
      <c r="J430" s="9"/>
      <c r="L430" s="1"/>
    </row>
    <row r="431" spans="1:12" ht="12.75" x14ac:dyDescent="0.2">
      <c r="A431" s="21"/>
      <c r="B431" s="19"/>
      <c r="C431" s="12"/>
      <c r="H431" s="9"/>
      <c r="I431" s="12"/>
      <c r="J431" s="9"/>
      <c r="L431" s="1"/>
    </row>
    <row r="432" spans="1:12" ht="12.75" x14ac:dyDescent="0.2">
      <c r="A432" s="21"/>
      <c r="B432" s="19"/>
      <c r="C432" s="12"/>
      <c r="H432" s="9"/>
      <c r="I432" s="12"/>
      <c r="J432" s="9"/>
      <c r="L432" s="1"/>
    </row>
    <row r="433" spans="1:12" ht="12.75" x14ac:dyDescent="0.2">
      <c r="A433" s="21"/>
      <c r="B433" s="19"/>
      <c r="C433" s="12"/>
      <c r="H433" s="9"/>
      <c r="I433" s="12"/>
      <c r="J433" s="9"/>
      <c r="L433" s="1"/>
    </row>
    <row r="434" spans="1:12" ht="12.75" x14ac:dyDescent="0.2">
      <c r="A434" s="21"/>
      <c r="B434" s="19"/>
      <c r="C434" s="12"/>
      <c r="H434" s="9"/>
      <c r="I434" s="12"/>
      <c r="J434" s="9"/>
      <c r="L434" s="1"/>
    </row>
    <row r="435" spans="1:12" ht="12.75" x14ac:dyDescent="0.2">
      <c r="A435" s="21"/>
      <c r="B435" s="19"/>
      <c r="C435" s="12"/>
      <c r="H435" s="9"/>
      <c r="I435" s="12"/>
      <c r="J435" s="9"/>
      <c r="L435" s="1"/>
    </row>
    <row r="436" spans="1:12" ht="12.75" x14ac:dyDescent="0.2">
      <c r="A436" s="21"/>
      <c r="B436" s="19"/>
      <c r="C436" s="12"/>
      <c r="H436" s="9"/>
      <c r="I436" s="12"/>
      <c r="J436" s="9"/>
      <c r="L436" s="1"/>
    </row>
    <row r="437" spans="1:12" ht="12.75" x14ac:dyDescent="0.2">
      <c r="A437" s="21"/>
      <c r="B437" s="19"/>
      <c r="C437" s="12"/>
      <c r="H437" s="9"/>
      <c r="I437" s="12"/>
      <c r="J437" s="9"/>
      <c r="L437" s="1"/>
    </row>
    <row r="438" spans="1:12" ht="12.75" x14ac:dyDescent="0.2">
      <c r="A438" s="21"/>
      <c r="B438" s="19"/>
      <c r="C438" s="12"/>
      <c r="H438" s="9"/>
      <c r="I438" s="12"/>
      <c r="J438" s="9"/>
      <c r="L438" s="1"/>
    </row>
    <row r="439" spans="1:12" ht="12.75" x14ac:dyDescent="0.2">
      <c r="A439" s="21"/>
      <c r="B439" s="19"/>
      <c r="C439" s="12"/>
      <c r="H439" s="9"/>
      <c r="I439" s="12"/>
      <c r="J439" s="9"/>
      <c r="L439" s="1"/>
    </row>
    <row r="440" spans="1:12" ht="12.75" x14ac:dyDescent="0.2">
      <c r="A440" s="21"/>
      <c r="B440" s="19"/>
      <c r="C440" s="12"/>
      <c r="H440" s="9"/>
      <c r="I440" s="12"/>
      <c r="J440" s="9"/>
      <c r="L440" s="1"/>
    </row>
    <row r="441" spans="1:12" ht="12.75" x14ac:dyDescent="0.2">
      <c r="A441" s="21"/>
      <c r="B441" s="19"/>
      <c r="C441" s="12"/>
      <c r="H441" s="9"/>
      <c r="I441" s="12"/>
      <c r="J441" s="9"/>
      <c r="L441" s="1"/>
    </row>
    <row r="442" spans="1:12" ht="12.75" x14ac:dyDescent="0.2">
      <c r="A442" s="21"/>
      <c r="B442" s="19"/>
      <c r="C442" s="12"/>
      <c r="H442" s="9"/>
      <c r="I442" s="12"/>
      <c r="J442" s="9"/>
      <c r="L442" s="1"/>
    </row>
    <row r="443" spans="1:12" ht="12.75" x14ac:dyDescent="0.2">
      <c r="A443" s="21"/>
      <c r="B443" s="19"/>
      <c r="C443" s="12"/>
      <c r="H443" s="9"/>
      <c r="I443" s="12"/>
      <c r="J443" s="9"/>
      <c r="L443" s="1"/>
    </row>
    <row r="444" spans="1:12" ht="12.75" x14ac:dyDescent="0.2">
      <c r="A444" s="21"/>
      <c r="B444" s="19"/>
      <c r="C444" s="12"/>
      <c r="H444" s="9"/>
      <c r="I444" s="12"/>
      <c r="J444" s="9"/>
      <c r="L444" s="1"/>
    </row>
    <row r="445" spans="1:12" ht="12.75" x14ac:dyDescent="0.2">
      <c r="A445" s="21"/>
      <c r="B445" s="19"/>
      <c r="C445" s="12"/>
      <c r="H445" s="9"/>
      <c r="I445" s="12"/>
      <c r="J445" s="9"/>
      <c r="L445" s="1"/>
    </row>
    <row r="446" spans="1:12" ht="12.75" x14ac:dyDescent="0.2">
      <c r="A446" s="21"/>
      <c r="B446" s="19"/>
      <c r="C446" s="12"/>
      <c r="H446" s="9"/>
      <c r="I446" s="12"/>
      <c r="J446" s="9"/>
      <c r="L446" s="1"/>
    </row>
    <row r="447" spans="1:12" ht="12.75" x14ac:dyDescent="0.2">
      <c r="A447" s="21"/>
      <c r="B447" s="19"/>
      <c r="C447" s="12"/>
      <c r="H447" s="9"/>
      <c r="I447" s="12"/>
      <c r="J447" s="9"/>
      <c r="L447" s="1"/>
    </row>
    <row r="448" spans="1:12" ht="12.75" x14ac:dyDescent="0.2">
      <c r="A448" s="21"/>
      <c r="B448" s="19"/>
      <c r="C448" s="12"/>
      <c r="H448" s="9"/>
      <c r="I448" s="12"/>
      <c r="J448" s="9"/>
      <c r="L448" s="1"/>
    </row>
    <row r="449" spans="1:12" ht="12.75" x14ac:dyDescent="0.2">
      <c r="A449" s="21"/>
      <c r="B449" s="19"/>
      <c r="C449" s="12"/>
      <c r="H449" s="9"/>
      <c r="I449" s="12"/>
      <c r="J449" s="9"/>
      <c r="L449" s="1"/>
    </row>
    <row r="450" spans="1:12" ht="12.75" x14ac:dyDescent="0.2">
      <c r="A450" s="21"/>
      <c r="B450" s="19"/>
      <c r="C450" s="12"/>
      <c r="H450" s="9"/>
      <c r="I450" s="12"/>
      <c r="J450" s="9"/>
      <c r="L450" s="1"/>
    </row>
    <row r="451" spans="1:12" ht="12.75" x14ac:dyDescent="0.2">
      <c r="A451" s="21"/>
      <c r="B451" s="19"/>
      <c r="C451" s="12"/>
      <c r="H451" s="9"/>
      <c r="I451" s="12"/>
      <c r="J451" s="9"/>
      <c r="L451" s="1"/>
    </row>
    <row r="452" spans="1:12" ht="12.75" x14ac:dyDescent="0.2">
      <c r="A452" s="21"/>
      <c r="B452" s="19"/>
      <c r="C452" s="12"/>
      <c r="H452" s="9"/>
      <c r="I452" s="12"/>
      <c r="J452" s="9"/>
      <c r="L452" s="1"/>
    </row>
    <row r="453" spans="1:12" ht="12.75" x14ac:dyDescent="0.2">
      <c r="A453" s="21"/>
      <c r="B453" s="19"/>
      <c r="C453" s="12"/>
      <c r="H453" s="9"/>
      <c r="I453" s="12"/>
      <c r="J453" s="9"/>
      <c r="L453" s="1"/>
    </row>
    <row r="454" spans="1:12" ht="12.75" x14ac:dyDescent="0.2">
      <c r="A454" s="21"/>
      <c r="B454" s="19"/>
      <c r="C454" s="12"/>
      <c r="H454" s="9"/>
      <c r="I454" s="12"/>
      <c r="J454" s="9"/>
      <c r="L454" s="1"/>
    </row>
    <row r="455" spans="1:12" ht="12.75" x14ac:dyDescent="0.2">
      <c r="A455" s="21"/>
      <c r="B455" s="19"/>
      <c r="C455" s="12"/>
      <c r="H455" s="9"/>
      <c r="I455" s="12"/>
      <c r="J455" s="9"/>
      <c r="L455" s="1"/>
    </row>
    <row r="456" spans="1:12" ht="12.75" x14ac:dyDescent="0.2">
      <c r="A456" s="21"/>
      <c r="B456" s="19"/>
      <c r="C456" s="12"/>
      <c r="H456" s="9"/>
      <c r="I456" s="12"/>
      <c r="J456" s="9"/>
      <c r="L456" s="1"/>
    </row>
    <row r="457" spans="1:12" ht="12.75" x14ac:dyDescent="0.2">
      <c r="A457" s="21"/>
      <c r="B457" s="19"/>
      <c r="C457" s="12"/>
      <c r="H457" s="9"/>
      <c r="I457" s="12"/>
      <c r="J457" s="9"/>
      <c r="L457" s="1"/>
    </row>
    <row r="458" spans="1:12" ht="12.75" x14ac:dyDescent="0.2">
      <c r="A458" s="21"/>
      <c r="B458" s="19"/>
      <c r="C458" s="12"/>
      <c r="H458" s="9"/>
      <c r="I458" s="12"/>
      <c r="J458" s="9"/>
      <c r="L458" s="1"/>
    </row>
    <row r="459" spans="1:12" ht="12.75" x14ac:dyDescent="0.2">
      <c r="A459" s="21"/>
      <c r="B459" s="19"/>
      <c r="C459" s="12"/>
      <c r="H459" s="9"/>
      <c r="I459" s="12"/>
      <c r="J459" s="9"/>
      <c r="L459" s="1"/>
    </row>
    <row r="460" spans="1:12" ht="12.75" x14ac:dyDescent="0.2">
      <c r="A460" s="21"/>
      <c r="B460" s="19"/>
      <c r="C460" s="12"/>
      <c r="H460" s="9"/>
      <c r="I460" s="12"/>
      <c r="J460" s="9"/>
      <c r="L460" s="1"/>
    </row>
    <row r="461" spans="1:12" ht="12.75" x14ac:dyDescent="0.2">
      <c r="A461" s="21"/>
      <c r="B461" s="19"/>
      <c r="C461" s="12"/>
      <c r="H461" s="9"/>
      <c r="I461" s="12"/>
      <c r="J461" s="9"/>
      <c r="L461" s="1"/>
    </row>
    <row r="462" spans="1:12" ht="12.75" x14ac:dyDescent="0.2">
      <c r="A462" s="21"/>
      <c r="B462" s="19"/>
      <c r="C462" s="12"/>
      <c r="H462" s="9"/>
      <c r="I462" s="12"/>
      <c r="J462" s="9"/>
      <c r="L462" s="1"/>
    </row>
    <row r="463" spans="1:12" ht="12.75" x14ac:dyDescent="0.2">
      <c r="A463" s="21"/>
      <c r="B463" s="19"/>
      <c r="C463" s="12"/>
      <c r="H463" s="9"/>
      <c r="I463" s="12"/>
      <c r="J463" s="9"/>
      <c r="L463" s="1"/>
    </row>
    <row r="464" spans="1:12" ht="12.75" x14ac:dyDescent="0.2">
      <c r="A464" s="21"/>
      <c r="B464" s="19"/>
      <c r="C464" s="12"/>
      <c r="H464" s="9"/>
      <c r="I464" s="12"/>
      <c r="J464" s="9"/>
      <c r="L464" s="1"/>
    </row>
    <row r="465" spans="1:12" ht="12.75" x14ac:dyDescent="0.2">
      <c r="A465" s="21"/>
      <c r="B465" s="19"/>
      <c r="C465" s="12"/>
      <c r="H465" s="9"/>
      <c r="I465" s="12"/>
      <c r="J465" s="9"/>
      <c r="L465" s="1"/>
    </row>
    <row r="466" spans="1:12" ht="12.75" x14ac:dyDescent="0.2">
      <c r="A466" s="21"/>
      <c r="B466" s="19"/>
      <c r="C466" s="12"/>
      <c r="H466" s="9"/>
      <c r="I466" s="12"/>
      <c r="J466" s="9"/>
      <c r="L466" s="1"/>
    </row>
    <row r="467" spans="1:12" ht="12.75" x14ac:dyDescent="0.2">
      <c r="A467" s="21"/>
      <c r="B467" s="19"/>
      <c r="C467" s="12"/>
      <c r="H467" s="9"/>
      <c r="I467" s="12"/>
      <c r="J467" s="9"/>
      <c r="L467" s="1"/>
    </row>
    <row r="468" spans="1:12" ht="12.75" x14ac:dyDescent="0.2">
      <c r="A468" s="21"/>
      <c r="B468" s="19"/>
      <c r="C468" s="12"/>
      <c r="H468" s="9"/>
      <c r="I468" s="12"/>
      <c r="J468" s="9"/>
      <c r="L468" s="1"/>
    </row>
    <row r="469" spans="1:12" ht="12.75" x14ac:dyDescent="0.2">
      <c r="A469" s="21"/>
      <c r="B469" s="19"/>
      <c r="C469" s="12"/>
      <c r="H469" s="9"/>
      <c r="I469" s="12"/>
      <c r="J469" s="9"/>
      <c r="L469" s="1"/>
    </row>
    <row r="470" spans="1:12" ht="12.75" x14ac:dyDescent="0.2">
      <c r="A470" s="21"/>
      <c r="B470" s="19"/>
      <c r="C470" s="12"/>
      <c r="H470" s="9"/>
      <c r="I470" s="12"/>
      <c r="J470" s="9"/>
      <c r="L470" s="1"/>
    </row>
    <row r="471" spans="1:12" ht="12.75" x14ac:dyDescent="0.2">
      <c r="A471" s="21"/>
      <c r="B471" s="19"/>
      <c r="C471" s="12"/>
      <c r="H471" s="9"/>
      <c r="I471" s="12"/>
      <c r="J471" s="9"/>
      <c r="L471" s="1"/>
    </row>
    <row r="472" spans="1:12" ht="12.75" x14ac:dyDescent="0.2">
      <c r="A472" s="21"/>
      <c r="B472" s="19"/>
      <c r="C472" s="12"/>
      <c r="H472" s="9"/>
      <c r="I472" s="12"/>
      <c r="J472" s="9"/>
      <c r="L472" s="1"/>
    </row>
    <row r="473" spans="1:12" ht="12.75" x14ac:dyDescent="0.2">
      <c r="A473" s="21"/>
      <c r="B473" s="19"/>
      <c r="C473" s="12"/>
      <c r="H473" s="9"/>
      <c r="I473" s="12"/>
      <c r="J473" s="9"/>
      <c r="L473" s="1"/>
    </row>
    <row r="474" spans="1:12" ht="12.75" x14ac:dyDescent="0.2">
      <c r="A474" s="21"/>
      <c r="B474" s="19"/>
      <c r="C474" s="12"/>
      <c r="H474" s="9"/>
      <c r="I474" s="12"/>
      <c r="J474" s="9"/>
      <c r="L474" s="1"/>
    </row>
    <row r="475" spans="1:12" ht="12.75" x14ac:dyDescent="0.2">
      <c r="A475" s="21"/>
      <c r="B475" s="19"/>
      <c r="C475" s="12"/>
      <c r="H475" s="9"/>
      <c r="I475" s="12"/>
      <c r="J475" s="9"/>
      <c r="L475" s="1"/>
    </row>
    <row r="476" spans="1:12" ht="12.75" x14ac:dyDescent="0.2">
      <c r="A476" s="21"/>
      <c r="B476" s="19"/>
      <c r="C476" s="12"/>
      <c r="H476" s="9"/>
      <c r="I476" s="12"/>
      <c r="J476" s="9"/>
      <c r="L476" s="1"/>
    </row>
    <row r="477" spans="1:12" ht="12.75" x14ac:dyDescent="0.2">
      <c r="A477" s="21"/>
      <c r="B477" s="19"/>
      <c r="C477" s="12"/>
      <c r="H477" s="9"/>
      <c r="I477" s="12"/>
      <c r="J477" s="9"/>
      <c r="L477" s="1"/>
    </row>
    <row r="478" spans="1:12" ht="12.75" x14ac:dyDescent="0.2">
      <c r="A478" s="21"/>
      <c r="B478" s="19"/>
      <c r="C478" s="12"/>
      <c r="H478" s="9"/>
      <c r="I478" s="12"/>
      <c r="J478" s="9"/>
      <c r="L478" s="1"/>
    </row>
    <row r="479" spans="1:12" ht="12.75" x14ac:dyDescent="0.2">
      <c r="A479" s="21"/>
      <c r="B479" s="19"/>
      <c r="C479" s="12"/>
      <c r="H479" s="9"/>
      <c r="I479" s="12"/>
      <c r="J479" s="9"/>
      <c r="L479" s="1"/>
    </row>
    <row r="480" spans="1:12" ht="12.75" x14ac:dyDescent="0.2">
      <c r="A480" s="21"/>
      <c r="B480" s="19"/>
      <c r="C480" s="12"/>
      <c r="H480" s="9"/>
      <c r="I480" s="12"/>
      <c r="J480" s="9"/>
      <c r="L480" s="1"/>
    </row>
    <row r="481" spans="1:12" ht="12.75" x14ac:dyDescent="0.2">
      <c r="A481" s="21"/>
      <c r="B481" s="19"/>
      <c r="C481" s="12"/>
      <c r="H481" s="9"/>
      <c r="I481" s="12"/>
      <c r="J481" s="9"/>
      <c r="L481" s="1"/>
    </row>
    <row r="482" spans="1:12" ht="12.75" x14ac:dyDescent="0.2">
      <c r="A482" s="21"/>
      <c r="B482" s="19"/>
      <c r="C482" s="12"/>
      <c r="H482" s="9"/>
      <c r="I482" s="12"/>
      <c r="J482" s="9"/>
      <c r="L482" s="1"/>
    </row>
    <row r="483" spans="1:12" ht="12.75" x14ac:dyDescent="0.2">
      <c r="A483" s="21"/>
      <c r="B483" s="19"/>
      <c r="C483" s="12"/>
      <c r="H483" s="9"/>
      <c r="I483" s="12"/>
      <c r="J483" s="9"/>
      <c r="L483" s="1"/>
    </row>
    <row r="484" spans="1:12" ht="12.75" x14ac:dyDescent="0.2">
      <c r="A484" s="21"/>
      <c r="B484" s="19"/>
      <c r="C484" s="12"/>
      <c r="H484" s="9"/>
      <c r="I484" s="12"/>
      <c r="J484" s="9"/>
      <c r="L484" s="1"/>
    </row>
    <row r="485" spans="1:12" ht="12.75" x14ac:dyDescent="0.2">
      <c r="A485" s="21"/>
      <c r="B485" s="19"/>
      <c r="C485" s="12"/>
      <c r="H485" s="9"/>
      <c r="I485" s="12"/>
      <c r="J485" s="9"/>
      <c r="L485" s="1"/>
    </row>
    <row r="486" spans="1:12" ht="12.75" x14ac:dyDescent="0.2">
      <c r="A486" s="21"/>
      <c r="B486" s="19"/>
      <c r="C486" s="12"/>
      <c r="H486" s="9"/>
      <c r="I486" s="12"/>
      <c r="J486" s="9"/>
      <c r="L486" s="1"/>
    </row>
    <row r="487" spans="1:12" ht="12.75" x14ac:dyDescent="0.2">
      <c r="A487" s="21"/>
      <c r="B487" s="19"/>
      <c r="C487" s="12"/>
      <c r="H487" s="9"/>
      <c r="I487" s="12"/>
      <c r="J487" s="9"/>
      <c r="L487" s="1"/>
    </row>
    <row r="488" spans="1:12" ht="12.75" x14ac:dyDescent="0.2">
      <c r="A488" s="21"/>
      <c r="B488" s="19"/>
      <c r="C488" s="12"/>
      <c r="H488" s="9"/>
      <c r="I488" s="12"/>
      <c r="J488" s="9"/>
      <c r="L488" s="1"/>
    </row>
    <row r="489" spans="1:12" ht="12.75" x14ac:dyDescent="0.2">
      <c r="A489" s="21"/>
      <c r="B489" s="19"/>
      <c r="C489" s="12"/>
      <c r="H489" s="9"/>
      <c r="I489" s="12"/>
      <c r="J489" s="9"/>
      <c r="L489" s="1"/>
    </row>
    <row r="490" spans="1:12" ht="12.75" x14ac:dyDescent="0.2">
      <c r="A490" s="21"/>
      <c r="B490" s="19"/>
      <c r="C490" s="12"/>
      <c r="H490" s="9"/>
      <c r="I490" s="12"/>
      <c r="J490" s="9"/>
      <c r="L490" s="1"/>
    </row>
    <row r="491" spans="1:12" ht="12.75" x14ac:dyDescent="0.2">
      <c r="A491" s="21"/>
      <c r="B491" s="19"/>
      <c r="C491" s="12"/>
      <c r="H491" s="9"/>
      <c r="I491" s="12"/>
      <c r="J491" s="9"/>
      <c r="L491" s="1"/>
    </row>
    <row r="492" spans="1:12" ht="12.75" x14ac:dyDescent="0.2">
      <c r="A492" s="21"/>
      <c r="B492" s="19"/>
      <c r="C492" s="12"/>
      <c r="H492" s="9"/>
      <c r="I492" s="12"/>
      <c r="J492" s="9"/>
      <c r="L492" s="1"/>
    </row>
    <row r="493" spans="1:12" ht="12.75" x14ac:dyDescent="0.2">
      <c r="A493" s="21"/>
      <c r="B493" s="19"/>
      <c r="C493" s="12"/>
      <c r="H493" s="9"/>
      <c r="I493" s="12"/>
      <c r="J493" s="9"/>
      <c r="L493" s="1"/>
    </row>
    <row r="494" spans="1:12" ht="12.75" x14ac:dyDescent="0.2">
      <c r="A494" s="21"/>
      <c r="B494" s="19"/>
      <c r="C494" s="12"/>
      <c r="H494" s="9"/>
      <c r="I494" s="12"/>
      <c r="J494" s="9"/>
      <c r="L494" s="1"/>
    </row>
    <row r="495" spans="1:12" ht="12.75" x14ac:dyDescent="0.2">
      <c r="A495" s="21"/>
      <c r="B495" s="19"/>
      <c r="C495" s="12"/>
      <c r="H495" s="9"/>
      <c r="I495" s="12"/>
      <c r="J495" s="9"/>
      <c r="L495" s="1"/>
    </row>
    <row r="496" spans="1:12" ht="12.75" x14ac:dyDescent="0.2">
      <c r="A496" s="21"/>
      <c r="B496" s="19"/>
      <c r="C496" s="12"/>
      <c r="H496" s="9"/>
      <c r="I496" s="12"/>
      <c r="J496" s="9"/>
      <c r="L496" s="1"/>
    </row>
    <row r="497" spans="1:12" ht="12.75" x14ac:dyDescent="0.2">
      <c r="A497" s="21"/>
      <c r="B497" s="19"/>
      <c r="C497" s="12"/>
      <c r="H497" s="9"/>
      <c r="I497" s="12"/>
      <c r="J497" s="9"/>
      <c r="L497" s="1"/>
    </row>
    <row r="498" spans="1:12" ht="12.75" x14ac:dyDescent="0.2">
      <c r="A498" s="21"/>
      <c r="B498" s="19"/>
      <c r="C498" s="12"/>
      <c r="H498" s="9"/>
      <c r="I498" s="12"/>
      <c r="J498" s="9"/>
      <c r="L498" s="1"/>
    </row>
    <row r="499" spans="1:12" ht="12.75" x14ac:dyDescent="0.2">
      <c r="A499" s="21"/>
      <c r="B499" s="19"/>
      <c r="C499" s="12"/>
      <c r="H499" s="9"/>
      <c r="I499" s="12"/>
      <c r="J499" s="9"/>
      <c r="L499" s="1"/>
    </row>
    <row r="500" spans="1:12" ht="12.75" x14ac:dyDescent="0.2">
      <c r="A500" s="21"/>
      <c r="B500" s="19"/>
      <c r="C500" s="12"/>
      <c r="H500" s="9"/>
      <c r="I500" s="12"/>
      <c r="J500" s="9"/>
      <c r="L500" s="1"/>
    </row>
    <row r="501" spans="1:12" ht="12.75" x14ac:dyDescent="0.2">
      <c r="A501" s="21"/>
      <c r="B501" s="19"/>
      <c r="C501" s="12"/>
      <c r="H501" s="9"/>
      <c r="I501" s="12"/>
      <c r="J501" s="9"/>
      <c r="L501" s="1"/>
    </row>
    <row r="502" spans="1:12" ht="12.75" x14ac:dyDescent="0.2">
      <c r="A502" s="21"/>
      <c r="B502" s="19"/>
      <c r="C502" s="12"/>
      <c r="H502" s="9"/>
      <c r="I502" s="12"/>
      <c r="J502" s="9"/>
      <c r="L502" s="1"/>
    </row>
    <row r="503" spans="1:12" ht="12.75" x14ac:dyDescent="0.2">
      <c r="A503" s="21"/>
      <c r="B503" s="19"/>
      <c r="C503" s="12"/>
      <c r="H503" s="9"/>
      <c r="I503" s="12"/>
      <c r="J503" s="9"/>
      <c r="L503" s="1"/>
    </row>
    <row r="504" spans="1:12" ht="12.75" x14ac:dyDescent="0.2">
      <c r="A504" s="21"/>
      <c r="B504" s="19"/>
      <c r="C504" s="12"/>
      <c r="H504" s="9"/>
      <c r="I504" s="12"/>
      <c r="J504" s="9"/>
      <c r="L504" s="1"/>
    </row>
    <row r="505" spans="1:12" ht="12.75" x14ac:dyDescent="0.2">
      <c r="A505" s="21"/>
      <c r="B505" s="19"/>
      <c r="C505" s="12"/>
      <c r="H505" s="9"/>
      <c r="I505" s="12"/>
      <c r="J505" s="9"/>
      <c r="L505" s="1"/>
    </row>
    <row r="506" spans="1:12" ht="12.75" x14ac:dyDescent="0.2">
      <c r="A506" s="21"/>
      <c r="B506" s="19"/>
      <c r="C506" s="12"/>
      <c r="H506" s="9"/>
      <c r="I506" s="12"/>
      <c r="J506" s="9"/>
      <c r="L506" s="1"/>
    </row>
    <row r="507" spans="1:12" ht="12.75" x14ac:dyDescent="0.2">
      <c r="A507" s="21"/>
      <c r="B507" s="19"/>
      <c r="C507" s="12"/>
      <c r="H507" s="9"/>
      <c r="I507" s="12"/>
      <c r="J507" s="9"/>
      <c r="L507" s="1"/>
    </row>
    <row r="508" spans="1:12" ht="12.75" x14ac:dyDescent="0.2">
      <c r="A508" s="21"/>
      <c r="B508" s="19"/>
      <c r="C508" s="12"/>
      <c r="H508" s="9"/>
      <c r="I508" s="12"/>
      <c r="J508" s="9"/>
      <c r="L508" s="1"/>
    </row>
    <row r="509" spans="1:12" ht="12.75" x14ac:dyDescent="0.2">
      <c r="A509" s="21"/>
      <c r="B509" s="19"/>
      <c r="C509" s="12"/>
      <c r="H509" s="9"/>
      <c r="I509" s="12"/>
      <c r="J509" s="9"/>
      <c r="L509" s="1"/>
    </row>
    <row r="510" spans="1:12" ht="12.75" x14ac:dyDescent="0.2">
      <c r="A510" s="21"/>
      <c r="B510" s="19"/>
      <c r="C510" s="12"/>
      <c r="H510" s="9"/>
      <c r="I510" s="12"/>
      <c r="J510" s="9"/>
      <c r="L510" s="1"/>
    </row>
    <row r="511" spans="1:12" ht="12.75" x14ac:dyDescent="0.2">
      <c r="A511" s="21"/>
      <c r="B511" s="19"/>
      <c r="C511" s="12"/>
      <c r="H511" s="9"/>
      <c r="I511" s="12"/>
      <c r="J511" s="9"/>
      <c r="L511" s="1"/>
    </row>
    <row r="512" spans="1:12" ht="12.75" x14ac:dyDescent="0.2">
      <c r="A512" s="21"/>
      <c r="B512" s="19"/>
      <c r="C512" s="12"/>
      <c r="H512" s="9"/>
      <c r="I512" s="12"/>
      <c r="J512" s="9"/>
      <c r="L512" s="1"/>
    </row>
    <row r="513" spans="1:12" ht="12.75" x14ac:dyDescent="0.2">
      <c r="A513" s="21"/>
      <c r="B513" s="19"/>
      <c r="C513" s="12"/>
      <c r="H513" s="9"/>
      <c r="I513" s="12"/>
      <c r="J513" s="9"/>
      <c r="L513" s="1"/>
    </row>
    <row r="514" spans="1:12" ht="12.75" x14ac:dyDescent="0.2">
      <c r="A514" s="21"/>
      <c r="B514" s="19"/>
      <c r="C514" s="12"/>
      <c r="H514" s="9"/>
      <c r="I514" s="12"/>
      <c r="J514" s="9"/>
      <c r="L514" s="1"/>
    </row>
    <row r="515" spans="1:12" ht="12.75" x14ac:dyDescent="0.2">
      <c r="A515" s="21"/>
      <c r="B515" s="19"/>
      <c r="C515" s="12"/>
      <c r="H515" s="9"/>
      <c r="I515" s="12"/>
      <c r="J515" s="9"/>
      <c r="L515" s="1"/>
    </row>
    <row r="516" spans="1:12" ht="12.75" x14ac:dyDescent="0.2">
      <c r="A516" s="21"/>
      <c r="B516" s="19"/>
      <c r="C516" s="12"/>
      <c r="H516" s="9"/>
      <c r="I516" s="12"/>
      <c r="J516" s="9"/>
      <c r="L516" s="1"/>
    </row>
    <row r="517" spans="1:12" ht="12.75" x14ac:dyDescent="0.2">
      <c r="A517" s="21"/>
      <c r="B517" s="19"/>
      <c r="C517" s="12"/>
      <c r="H517" s="9"/>
      <c r="I517" s="12"/>
      <c r="J517" s="9"/>
      <c r="L517" s="1"/>
    </row>
    <row r="518" spans="1:12" ht="12.75" x14ac:dyDescent="0.2">
      <c r="A518" s="21"/>
      <c r="B518" s="19"/>
      <c r="C518" s="12"/>
      <c r="H518" s="9"/>
      <c r="I518" s="12"/>
      <c r="J518" s="9"/>
      <c r="L518" s="1"/>
    </row>
    <row r="519" spans="1:12" ht="12.75" x14ac:dyDescent="0.2">
      <c r="A519" s="21"/>
      <c r="B519" s="19"/>
      <c r="C519" s="12"/>
      <c r="H519" s="9"/>
      <c r="I519" s="12"/>
      <c r="J519" s="9"/>
      <c r="L519" s="1"/>
    </row>
    <row r="520" spans="1:12" ht="12.75" x14ac:dyDescent="0.2">
      <c r="A520" s="21"/>
      <c r="B520" s="19"/>
      <c r="C520" s="12"/>
      <c r="H520" s="9"/>
      <c r="I520" s="12"/>
      <c r="J520" s="9"/>
      <c r="L520" s="1"/>
    </row>
    <row r="521" spans="1:12" ht="12.75" x14ac:dyDescent="0.2">
      <c r="A521" s="21"/>
      <c r="B521" s="19"/>
      <c r="C521" s="12"/>
      <c r="H521" s="9"/>
      <c r="I521" s="12"/>
      <c r="J521" s="9"/>
      <c r="L521" s="1"/>
    </row>
    <row r="522" spans="1:12" ht="12.75" x14ac:dyDescent="0.2">
      <c r="A522" s="21"/>
      <c r="B522" s="19"/>
      <c r="C522" s="12"/>
      <c r="H522" s="9"/>
      <c r="I522" s="12"/>
      <c r="J522" s="9"/>
      <c r="L522" s="1"/>
    </row>
    <row r="523" spans="1:12" ht="12.75" x14ac:dyDescent="0.2">
      <c r="A523" s="21"/>
      <c r="B523" s="19"/>
      <c r="C523" s="12"/>
      <c r="H523" s="9"/>
      <c r="I523" s="12"/>
      <c r="J523" s="9"/>
      <c r="L523" s="1"/>
    </row>
    <row r="524" spans="1:12" ht="12.75" x14ac:dyDescent="0.2">
      <c r="A524" s="21"/>
      <c r="B524" s="19"/>
      <c r="C524" s="12"/>
      <c r="H524" s="9"/>
      <c r="I524" s="12"/>
      <c r="J524" s="9"/>
      <c r="L524" s="1"/>
    </row>
    <row r="525" spans="1:12" ht="12.75" x14ac:dyDescent="0.2">
      <c r="A525" s="21"/>
      <c r="B525" s="19"/>
      <c r="C525" s="12"/>
      <c r="H525" s="9"/>
      <c r="I525" s="12"/>
      <c r="J525" s="9"/>
      <c r="L525" s="1"/>
    </row>
    <row r="526" spans="1:12" ht="12.75" x14ac:dyDescent="0.2">
      <c r="A526" s="21"/>
      <c r="B526" s="19"/>
      <c r="C526" s="12"/>
      <c r="H526" s="9"/>
      <c r="I526" s="12"/>
      <c r="J526" s="9"/>
      <c r="L526" s="1"/>
    </row>
    <row r="527" spans="1:12" ht="12.75" x14ac:dyDescent="0.2">
      <c r="A527" s="21"/>
      <c r="B527" s="19"/>
      <c r="C527" s="12"/>
      <c r="H527" s="9"/>
      <c r="I527" s="12"/>
      <c r="J527" s="9"/>
      <c r="L527" s="1"/>
    </row>
    <row r="528" spans="1:12" ht="12.75" x14ac:dyDescent="0.2">
      <c r="A528" s="21"/>
      <c r="B528" s="19"/>
      <c r="C528" s="12"/>
      <c r="H528" s="9"/>
      <c r="I528" s="12"/>
      <c r="J528" s="9"/>
      <c r="L528" s="1"/>
    </row>
    <row r="529" spans="1:12" ht="12.75" x14ac:dyDescent="0.2">
      <c r="A529" s="21"/>
      <c r="B529" s="19"/>
      <c r="C529" s="12"/>
      <c r="H529" s="9"/>
      <c r="I529" s="12"/>
      <c r="J529" s="9"/>
      <c r="L529" s="1"/>
    </row>
    <row r="530" spans="1:12" ht="12.75" x14ac:dyDescent="0.2">
      <c r="A530" s="21"/>
      <c r="B530" s="19"/>
      <c r="C530" s="12"/>
      <c r="H530" s="9"/>
      <c r="I530" s="12"/>
      <c r="J530" s="9"/>
      <c r="L530" s="1"/>
    </row>
    <row r="531" spans="1:12" ht="12.75" x14ac:dyDescent="0.2">
      <c r="A531" s="21"/>
      <c r="B531" s="19"/>
      <c r="C531" s="12"/>
      <c r="H531" s="9"/>
      <c r="I531" s="12"/>
      <c r="J531" s="9"/>
      <c r="L531" s="1"/>
    </row>
    <row r="532" spans="1:12" ht="12.75" x14ac:dyDescent="0.2">
      <c r="A532" s="21"/>
      <c r="B532" s="19"/>
      <c r="C532" s="12"/>
      <c r="H532" s="9"/>
      <c r="I532" s="12"/>
      <c r="J532" s="9"/>
      <c r="L532" s="1"/>
    </row>
    <row r="533" spans="1:12" ht="12.75" x14ac:dyDescent="0.2">
      <c r="A533" s="21"/>
      <c r="B533" s="19"/>
      <c r="C533" s="12"/>
      <c r="H533" s="9"/>
      <c r="I533" s="12"/>
      <c r="J533" s="9"/>
      <c r="L533" s="1"/>
    </row>
    <row r="534" spans="1:12" ht="12.75" x14ac:dyDescent="0.2">
      <c r="A534" s="21"/>
      <c r="B534" s="19"/>
      <c r="C534" s="12"/>
      <c r="H534" s="9"/>
      <c r="I534" s="12"/>
      <c r="J534" s="9"/>
      <c r="L534" s="1"/>
    </row>
    <row r="535" spans="1:12" ht="12.75" x14ac:dyDescent="0.2">
      <c r="A535" s="21"/>
      <c r="B535" s="19"/>
      <c r="C535" s="12"/>
      <c r="H535" s="9"/>
      <c r="I535" s="12"/>
      <c r="J535" s="9"/>
      <c r="L535" s="1"/>
    </row>
    <row r="536" spans="1:12" ht="12.75" x14ac:dyDescent="0.2">
      <c r="A536" s="21"/>
      <c r="B536" s="19"/>
      <c r="C536" s="12"/>
      <c r="H536" s="9"/>
      <c r="I536" s="12"/>
      <c r="J536" s="9"/>
      <c r="L536" s="1"/>
    </row>
    <row r="537" spans="1:12" ht="12.75" x14ac:dyDescent="0.2">
      <c r="A537" s="21"/>
      <c r="B537" s="19"/>
      <c r="C537" s="12"/>
      <c r="H537" s="9"/>
      <c r="I537" s="12"/>
      <c r="J537" s="9"/>
      <c r="L537" s="1"/>
    </row>
    <row r="538" spans="1:12" ht="12.75" x14ac:dyDescent="0.2">
      <c r="A538" s="21"/>
      <c r="B538" s="19"/>
      <c r="C538" s="12"/>
      <c r="H538" s="9"/>
      <c r="I538" s="12"/>
      <c r="J538" s="9"/>
      <c r="L538" s="1"/>
    </row>
    <row r="539" spans="1:12" ht="12.75" x14ac:dyDescent="0.2">
      <c r="A539" s="21"/>
      <c r="B539" s="19"/>
      <c r="C539" s="12"/>
      <c r="H539" s="9"/>
      <c r="I539" s="12"/>
      <c r="J539" s="9"/>
      <c r="L539" s="1"/>
    </row>
    <row r="540" spans="1:12" ht="12.75" x14ac:dyDescent="0.2">
      <c r="A540" s="21"/>
      <c r="B540" s="19"/>
      <c r="C540" s="12"/>
      <c r="H540" s="9"/>
      <c r="I540" s="12"/>
      <c r="J540" s="9"/>
      <c r="L540" s="1"/>
    </row>
    <row r="541" spans="1:12" ht="12.75" x14ac:dyDescent="0.2">
      <c r="A541" s="21"/>
      <c r="B541" s="19"/>
      <c r="C541" s="12"/>
      <c r="H541" s="9"/>
      <c r="I541" s="12"/>
      <c r="J541" s="9"/>
      <c r="L541" s="1"/>
    </row>
    <row r="542" spans="1:12" ht="12.75" x14ac:dyDescent="0.2">
      <c r="A542" s="21"/>
      <c r="B542" s="19"/>
      <c r="C542" s="12"/>
      <c r="H542" s="9"/>
      <c r="I542" s="12"/>
      <c r="J542" s="9"/>
      <c r="L542" s="1"/>
    </row>
    <row r="543" spans="1:12" ht="12.75" x14ac:dyDescent="0.2">
      <c r="A543" s="21"/>
      <c r="B543" s="19"/>
      <c r="C543" s="12"/>
      <c r="H543" s="9"/>
      <c r="I543" s="12"/>
      <c r="J543" s="9"/>
      <c r="L543" s="1"/>
    </row>
    <row r="544" spans="1:12" ht="12.75" x14ac:dyDescent="0.2">
      <c r="A544" s="21"/>
      <c r="B544" s="19"/>
      <c r="C544" s="12"/>
      <c r="H544" s="9"/>
      <c r="I544" s="12"/>
      <c r="J544" s="9"/>
      <c r="L544" s="1"/>
    </row>
    <row r="545" spans="1:12" ht="12.75" x14ac:dyDescent="0.2">
      <c r="A545" s="21"/>
      <c r="B545" s="19"/>
      <c r="C545" s="12"/>
      <c r="H545" s="9"/>
      <c r="I545" s="12"/>
      <c r="J545" s="9"/>
      <c r="L545" s="1"/>
    </row>
    <row r="546" spans="1:12" ht="12.75" x14ac:dyDescent="0.2">
      <c r="A546" s="21"/>
      <c r="B546" s="19"/>
      <c r="C546" s="12"/>
      <c r="H546" s="9"/>
      <c r="I546" s="12"/>
      <c r="J546" s="9"/>
      <c r="L546" s="1"/>
    </row>
    <row r="547" spans="1:12" ht="12.75" x14ac:dyDescent="0.2">
      <c r="A547" s="21"/>
      <c r="B547" s="19"/>
      <c r="C547" s="12"/>
      <c r="H547" s="9"/>
      <c r="I547" s="12"/>
      <c r="J547" s="9"/>
      <c r="L547" s="1"/>
    </row>
    <row r="548" spans="1:12" ht="12.75" x14ac:dyDescent="0.2">
      <c r="A548" s="21"/>
      <c r="B548" s="19"/>
      <c r="C548" s="12"/>
      <c r="H548" s="9"/>
      <c r="I548" s="12"/>
      <c r="J548" s="9"/>
      <c r="L548" s="1"/>
    </row>
    <row r="549" spans="1:12" ht="12.75" x14ac:dyDescent="0.2">
      <c r="A549" s="21"/>
      <c r="B549" s="19"/>
      <c r="C549" s="12"/>
      <c r="H549" s="9"/>
      <c r="I549" s="12"/>
      <c r="J549" s="9"/>
      <c r="L549" s="1"/>
    </row>
    <row r="550" spans="1:12" ht="12.75" x14ac:dyDescent="0.2">
      <c r="A550" s="21"/>
      <c r="B550" s="19"/>
      <c r="C550" s="12"/>
      <c r="H550" s="9"/>
      <c r="I550" s="12"/>
      <c r="J550" s="9"/>
      <c r="L550" s="1"/>
    </row>
    <row r="551" spans="1:12" ht="12.75" x14ac:dyDescent="0.2">
      <c r="A551" s="21"/>
      <c r="B551" s="19"/>
      <c r="C551" s="12"/>
      <c r="H551" s="9"/>
      <c r="I551" s="12"/>
      <c r="J551" s="9"/>
      <c r="L551" s="1"/>
    </row>
    <row r="552" spans="1:12" ht="12.75" x14ac:dyDescent="0.2">
      <c r="A552" s="21"/>
      <c r="B552" s="19"/>
      <c r="C552" s="12"/>
      <c r="H552" s="9"/>
      <c r="I552" s="12"/>
      <c r="J552" s="9"/>
      <c r="L552" s="1"/>
    </row>
    <row r="553" spans="1:12" ht="12.75" x14ac:dyDescent="0.2">
      <c r="A553" s="21"/>
      <c r="B553" s="19"/>
      <c r="C553" s="12"/>
      <c r="H553" s="9"/>
      <c r="I553" s="12"/>
      <c r="J553" s="9"/>
      <c r="L553" s="1"/>
    </row>
    <row r="554" spans="1:12" ht="12.75" x14ac:dyDescent="0.2">
      <c r="A554" s="21"/>
      <c r="B554" s="19"/>
      <c r="C554" s="12"/>
      <c r="H554" s="9"/>
      <c r="I554" s="12"/>
      <c r="J554" s="9"/>
      <c r="L554" s="1"/>
    </row>
    <row r="555" spans="1:12" ht="12.75" x14ac:dyDescent="0.2">
      <c r="A555" s="21"/>
      <c r="B555" s="19"/>
      <c r="C555" s="12"/>
      <c r="H555" s="9"/>
      <c r="I555" s="12"/>
      <c r="J555" s="9"/>
      <c r="L555" s="1"/>
    </row>
    <row r="556" spans="1:12" ht="12.75" x14ac:dyDescent="0.2">
      <c r="A556" s="21"/>
      <c r="B556" s="19"/>
      <c r="C556" s="12"/>
      <c r="H556" s="9"/>
      <c r="I556" s="12"/>
      <c r="J556" s="9"/>
      <c r="L556" s="1"/>
    </row>
    <row r="557" spans="1:12" ht="12.75" x14ac:dyDescent="0.2">
      <c r="A557" s="21"/>
      <c r="B557" s="19"/>
      <c r="C557" s="12"/>
      <c r="H557" s="9"/>
      <c r="I557" s="12"/>
      <c r="J557" s="9"/>
      <c r="L557" s="1"/>
    </row>
    <row r="558" spans="1:12" ht="12.75" x14ac:dyDescent="0.2">
      <c r="A558" s="21"/>
      <c r="B558" s="19"/>
      <c r="C558" s="12"/>
      <c r="H558" s="9"/>
      <c r="I558" s="12"/>
      <c r="J558" s="9"/>
      <c r="L558" s="1"/>
    </row>
    <row r="559" spans="1:12" ht="12.75" x14ac:dyDescent="0.2">
      <c r="A559" s="21"/>
      <c r="B559" s="19"/>
      <c r="C559" s="12"/>
      <c r="H559" s="9"/>
      <c r="I559" s="12"/>
      <c r="J559" s="9"/>
      <c r="L559" s="1"/>
    </row>
    <row r="560" spans="1:12" ht="12.75" x14ac:dyDescent="0.2">
      <c r="A560" s="21"/>
      <c r="B560" s="19"/>
      <c r="C560" s="12"/>
      <c r="H560" s="9"/>
      <c r="I560" s="12"/>
      <c r="J560" s="9"/>
      <c r="L560" s="1"/>
    </row>
    <row r="561" spans="1:12" ht="12.75" x14ac:dyDescent="0.2">
      <c r="A561" s="21"/>
      <c r="B561" s="19"/>
      <c r="C561" s="12"/>
      <c r="H561" s="9"/>
      <c r="I561" s="12"/>
      <c r="J561" s="9"/>
      <c r="L561" s="1"/>
    </row>
    <row r="562" spans="1:12" ht="12.75" x14ac:dyDescent="0.2">
      <c r="A562" s="21"/>
      <c r="B562" s="19"/>
      <c r="C562" s="12"/>
      <c r="H562" s="9"/>
      <c r="I562" s="12"/>
      <c r="J562" s="9"/>
      <c r="L562" s="1"/>
    </row>
    <row r="563" spans="1:12" ht="12.75" x14ac:dyDescent="0.2">
      <c r="A563" s="21"/>
      <c r="B563" s="19"/>
      <c r="C563" s="12"/>
      <c r="H563" s="9"/>
      <c r="I563" s="12"/>
      <c r="J563" s="9"/>
      <c r="L563" s="1"/>
    </row>
    <row r="564" spans="1:12" ht="12.75" x14ac:dyDescent="0.2">
      <c r="A564" s="21"/>
      <c r="B564" s="19"/>
      <c r="C564" s="12"/>
      <c r="H564" s="9"/>
      <c r="I564" s="12"/>
      <c r="J564" s="9"/>
      <c r="L564" s="1"/>
    </row>
    <row r="565" spans="1:12" ht="12.75" x14ac:dyDescent="0.2">
      <c r="A565" s="21"/>
      <c r="B565" s="19"/>
      <c r="C565" s="12"/>
      <c r="H565" s="9"/>
      <c r="I565" s="12"/>
      <c r="J565" s="9"/>
      <c r="L565" s="1"/>
    </row>
    <row r="566" spans="1:12" ht="12.75" x14ac:dyDescent="0.2">
      <c r="A566" s="21"/>
      <c r="B566" s="19"/>
      <c r="C566" s="12"/>
      <c r="H566" s="9"/>
      <c r="I566" s="12"/>
      <c r="J566" s="9"/>
      <c r="L566" s="1"/>
    </row>
    <row r="567" spans="1:12" ht="12.75" x14ac:dyDescent="0.2">
      <c r="A567" s="21"/>
      <c r="B567" s="19"/>
      <c r="C567" s="12"/>
      <c r="H567" s="9"/>
      <c r="I567" s="12"/>
      <c r="J567" s="9"/>
      <c r="L567" s="1"/>
    </row>
    <row r="568" spans="1:12" ht="12.75" x14ac:dyDescent="0.2">
      <c r="A568" s="21"/>
      <c r="B568" s="19"/>
      <c r="C568" s="12"/>
      <c r="H568" s="9"/>
      <c r="I568" s="12"/>
      <c r="J568" s="9"/>
      <c r="L568" s="1"/>
    </row>
    <row r="569" spans="1:12" ht="12.75" x14ac:dyDescent="0.2">
      <c r="A569" s="21"/>
      <c r="B569" s="19"/>
      <c r="C569" s="12"/>
      <c r="H569" s="9"/>
      <c r="I569" s="12"/>
      <c r="J569" s="9"/>
      <c r="L569" s="1"/>
    </row>
    <row r="570" spans="1:12" ht="12.75" x14ac:dyDescent="0.2">
      <c r="A570" s="21"/>
      <c r="B570" s="19"/>
      <c r="C570" s="12"/>
      <c r="H570" s="9"/>
      <c r="I570" s="12"/>
      <c r="J570" s="9"/>
      <c r="L570" s="1"/>
    </row>
    <row r="571" spans="1:12" ht="12.75" x14ac:dyDescent="0.2">
      <c r="A571" s="21"/>
      <c r="B571" s="19"/>
      <c r="C571" s="12"/>
      <c r="H571" s="9"/>
      <c r="I571" s="12"/>
      <c r="J571" s="9"/>
      <c r="L571" s="1"/>
    </row>
    <row r="572" spans="1:12" ht="12.75" x14ac:dyDescent="0.2">
      <c r="A572" s="21"/>
      <c r="B572" s="19"/>
      <c r="C572" s="12"/>
      <c r="H572" s="9"/>
      <c r="I572" s="12"/>
      <c r="J572" s="9"/>
      <c r="L572" s="1"/>
    </row>
    <row r="573" spans="1:12" ht="12.75" x14ac:dyDescent="0.2">
      <c r="A573" s="21"/>
      <c r="B573" s="19"/>
      <c r="C573" s="12"/>
      <c r="H573" s="9"/>
      <c r="I573" s="12"/>
      <c r="J573" s="9"/>
      <c r="L573" s="1"/>
    </row>
    <row r="574" spans="1:12" ht="12.75" x14ac:dyDescent="0.2">
      <c r="A574" s="21"/>
      <c r="B574" s="19"/>
      <c r="C574" s="12"/>
      <c r="H574" s="9"/>
      <c r="I574" s="12"/>
      <c r="J574" s="9"/>
      <c r="L574" s="1"/>
    </row>
    <row r="575" spans="1:12" ht="12.75" x14ac:dyDescent="0.2">
      <c r="A575" s="21"/>
      <c r="B575" s="19"/>
      <c r="C575" s="12"/>
      <c r="H575" s="9"/>
      <c r="I575" s="12"/>
      <c r="J575" s="9"/>
      <c r="L575" s="1"/>
    </row>
    <row r="576" spans="1:12" ht="12.75" x14ac:dyDescent="0.2">
      <c r="A576" s="21"/>
      <c r="B576" s="19"/>
      <c r="C576" s="12"/>
      <c r="H576" s="9"/>
      <c r="I576" s="12"/>
      <c r="J576" s="9"/>
      <c r="L576" s="1"/>
    </row>
    <row r="577" spans="1:12" ht="12.75" x14ac:dyDescent="0.2">
      <c r="A577" s="21"/>
      <c r="B577" s="19"/>
      <c r="C577" s="12"/>
      <c r="H577" s="9"/>
      <c r="I577" s="12"/>
      <c r="J577" s="9"/>
      <c r="L577" s="1"/>
    </row>
    <row r="578" spans="1:12" ht="12.75" x14ac:dyDescent="0.2">
      <c r="A578" s="21"/>
      <c r="B578" s="19"/>
      <c r="C578" s="12"/>
      <c r="H578" s="9"/>
      <c r="I578" s="12"/>
      <c r="J578" s="9"/>
      <c r="L578" s="1"/>
    </row>
    <row r="579" spans="1:12" ht="12.75" x14ac:dyDescent="0.2">
      <c r="A579" s="21"/>
      <c r="B579" s="19"/>
      <c r="C579" s="12"/>
      <c r="H579" s="9"/>
      <c r="I579" s="12"/>
      <c r="J579" s="9"/>
      <c r="L579" s="1"/>
    </row>
    <row r="580" spans="1:12" ht="12.75" x14ac:dyDescent="0.2">
      <c r="A580" s="21"/>
      <c r="B580" s="19"/>
      <c r="C580" s="12"/>
      <c r="H580" s="9"/>
      <c r="I580" s="12"/>
      <c r="J580" s="9"/>
      <c r="L580" s="1"/>
    </row>
    <row r="581" spans="1:12" ht="12.75" x14ac:dyDescent="0.2">
      <c r="A581" s="21"/>
      <c r="B581" s="19"/>
      <c r="C581" s="12"/>
      <c r="H581" s="9"/>
      <c r="I581" s="12"/>
      <c r="J581" s="9"/>
      <c r="L581" s="1"/>
    </row>
    <row r="582" spans="1:12" ht="12.75" x14ac:dyDescent="0.2">
      <c r="A582" s="21"/>
      <c r="B582" s="19"/>
      <c r="C582" s="12"/>
      <c r="H582" s="9"/>
      <c r="I582" s="12"/>
      <c r="J582" s="9"/>
      <c r="L582" s="1"/>
    </row>
    <row r="583" spans="1:12" ht="12.75" x14ac:dyDescent="0.2">
      <c r="A583" s="21"/>
      <c r="B583" s="19"/>
      <c r="C583" s="12"/>
      <c r="H583" s="9"/>
      <c r="I583" s="12"/>
      <c r="J583" s="9"/>
      <c r="L583" s="1"/>
    </row>
    <row r="584" spans="1:12" ht="12.75" x14ac:dyDescent="0.2">
      <c r="A584" s="21"/>
      <c r="B584" s="19"/>
      <c r="C584" s="12"/>
      <c r="H584" s="9"/>
      <c r="I584" s="12"/>
      <c r="J584" s="9"/>
      <c r="L584" s="1"/>
    </row>
    <row r="585" spans="1:12" ht="12.75" x14ac:dyDescent="0.2">
      <c r="A585" s="21"/>
      <c r="B585" s="19"/>
      <c r="C585" s="12"/>
      <c r="H585" s="9"/>
      <c r="I585" s="12"/>
      <c r="J585" s="9"/>
      <c r="L585" s="1"/>
    </row>
    <row r="586" spans="1:12" ht="12.75" x14ac:dyDescent="0.2">
      <c r="A586" s="21"/>
      <c r="B586" s="19"/>
      <c r="C586" s="12"/>
      <c r="H586" s="9"/>
      <c r="I586" s="12"/>
      <c r="J586" s="9"/>
      <c r="L586" s="1"/>
    </row>
    <row r="587" spans="1:12" ht="12.75" x14ac:dyDescent="0.2">
      <c r="A587" s="21"/>
      <c r="B587" s="19"/>
      <c r="C587" s="12"/>
      <c r="H587" s="9"/>
      <c r="I587" s="12"/>
      <c r="J587" s="9"/>
      <c r="L587" s="1"/>
    </row>
    <row r="588" spans="1:12" ht="12.75" x14ac:dyDescent="0.2">
      <c r="A588" s="21"/>
      <c r="B588" s="19"/>
      <c r="C588" s="12"/>
      <c r="H588" s="9"/>
      <c r="I588" s="12"/>
      <c r="J588" s="9"/>
      <c r="L588" s="1"/>
    </row>
    <row r="589" spans="1:12" ht="12.75" x14ac:dyDescent="0.2">
      <c r="A589" s="21"/>
      <c r="B589" s="19"/>
      <c r="C589" s="12"/>
      <c r="H589" s="9"/>
      <c r="I589" s="12"/>
      <c r="J589" s="9"/>
      <c r="L589" s="1"/>
    </row>
    <row r="590" spans="1:12" ht="12.75" x14ac:dyDescent="0.2">
      <c r="A590" s="21"/>
      <c r="B590" s="19"/>
      <c r="C590" s="12"/>
      <c r="H590" s="9"/>
      <c r="I590" s="12"/>
      <c r="J590" s="9"/>
      <c r="L590" s="1"/>
    </row>
    <row r="591" spans="1:12" ht="12.75" x14ac:dyDescent="0.2">
      <c r="A591" s="21"/>
      <c r="B591" s="19"/>
      <c r="C591" s="12"/>
      <c r="H591" s="9"/>
      <c r="I591" s="12"/>
      <c r="J591" s="9"/>
      <c r="L591" s="1"/>
    </row>
    <row r="592" spans="1:12" ht="12.75" x14ac:dyDescent="0.2">
      <c r="A592" s="21"/>
      <c r="B592" s="19"/>
      <c r="C592" s="12"/>
      <c r="H592" s="9"/>
      <c r="I592" s="12"/>
      <c r="J592" s="9"/>
      <c r="L592" s="1"/>
    </row>
    <row r="593" spans="1:12" ht="12.75" x14ac:dyDescent="0.2">
      <c r="A593" s="21"/>
      <c r="B593" s="19"/>
      <c r="C593" s="12"/>
      <c r="H593" s="9"/>
      <c r="I593" s="12"/>
      <c r="J593" s="9"/>
      <c r="L593" s="1"/>
    </row>
    <row r="594" spans="1:12" ht="12.75" x14ac:dyDescent="0.2">
      <c r="A594" s="21"/>
      <c r="B594" s="19"/>
      <c r="C594" s="12"/>
      <c r="H594" s="9"/>
      <c r="I594" s="12"/>
      <c r="J594" s="9"/>
      <c r="L594" s="1"/>
    </row>
    <row r="595" spans="1:12" ht="12.75" x14ac:dyDescent="0.2">
      <c r="A595" s="21"/>
      <c r="B595" s="19"/>
      <c r="C595" s="12"/>
      <c r="H595" s="9"/>
      <c r="I595" s="12"/>
      <c r="J595" s="9"/>
      <c r="L595" s="1"/>
    </row>
    <row r="596" spans="1:12" ht="12.75" x14ac:dyDescent="0.2">
      <c r="A596" s="21"/>
      <c r="B596" s="19"/>
      <c r="C596" s="12"/>
      <c r="H596" s="9"/>
      <c r="I596" s="12"/>
      <c r="J596" s="9"/>
      <c r="L596" s="1"/>
    </row>
    <row r="597" spans="1:12" ht="12.75" x14ac:dyDescent="0.2">
      <c r="A597" s="21"/>
      <c r="B597" s="19"/>
      <c r="C597" s="12"/>
      <c r="H597" s="9"/>
      <c r="I597" s="12"/>
      <c r="J597" s="9"/>
      <c r="L597" s="1"/>
    </row>
    <row r="598" spans="1:12" ht="12.75" x14ac:dyDescent="0.2">
      <c r="A598" s="21"/>
      <c r="B598" s="19"/>
      <c r="C598" s="12"/>
      <c r="H598" s="9"/>
      <c r="I598" s="12"/>
      <c r="J598" s="9"/>
      <c r="L598" s="1"/>
    </row>
    <row r="599" spans="1:12" ht="12.75" x14ac:dyDescent="0.2">
      <c r="A599" s="21"/>
      <c r="B599" s="19"/>
      <c r="C599" s="12"/>
      <c r="H599" s="9"/>
      <c r="I599" s="12"/>
      <c r="J599" s="9"/>
      <c r="L599" s="1"/>
    </row>
    <row r="600" spans="1:12" ht="12.75" x14ac:dyDescent="0.2">
      <c r="A600" s="21"/>
      <c r="B600" s="19"/>
      <c r="C600" s="12"/>
      <c r="H600" s="9"/>
      <c r="I600" s="12"/>
      <c r="J600" s="9"/>
      <c r="L600" s="1"/>
    </row>
    <row r="601" spans="1:12" ht="12.75" x14ac:dyDescent="0.2">
      <c r="A601" s="21"/>
      <c r="B601" s="19"/>
      <c r="C601" s="12"/>
      <c r="H601" s="9"/>
      <c r="I601" s="12"/>
      <c r="J601" s="9"/>
      <c r="L601" s="1"/>
    </row>
    <row r="602" spans="1:12" ht="12.75" x14ac:dyDescent="0.2">
      <c r="A602" s="21"/>
      <c r="B602" s="19"/>
      <c r="C602" s="12"/>
      <c r="H602" s="9"/>
      <c r="I602" s="12"/>
      <c r="J602" s="9"/>
      <c r="L602" s="1"/>
    </row>
    <row r="603" spans="1:12" ht="12.75" x14ac:dyDescent="0.2">
      <c r="A603" s="21"/>
      <c r="B603" s="19"/>
      <c r="C603" s="12"/>
      <c r="H603" s="9"/>
      <c r="I603" s="12"/>
      <c r="J603" s="9"/>
      <c r="L603" s="1"/>
    </row>
    <row r="604" spans="1:12" ht="12.75" x14ac:dyDescent="0.2">
      <c r="A604" s="21"/>
      <c r="B604" s="19"/>
      <c r="C604" s="12"/>
      <c r="H604" s="9"/>
      <c r="I604" s="12"/>
      <c r="J604" s="9"/>
      <c r="L604" s="1"/>
    </row>
    <row r="605" spans="1:12" ht="12.75" x14ac:dyDescent="0.2">
      <c r="A605" s="21"/>
      <c r="B605" s="19"/>
      <c r="C605" s="12"/>
      <c r="H605" s="9"/>
      <c r="I605" s="12"/>
      <c r="J605" s="9"/>
      <c r="L605" s="1"/>
    </row>
    <row r="606" spans="1:12" ht="12.75" x14ac:dyDescent="0.2">
      <c r="A606" s="21"/>
      <c r="B606" s="19"/>
      <c r="C606" s="12"/>
      <c r="H606" s="9"/>
      <c r="I606" s="12"/>
      <c r="J606" s="9"/>
      <c r="L606" s="1"/>
    </row>
    <row r="607" spans="1:12" ht="12.75" x14ac:dyDescent="0.2">
      <c r="A607" s="21"/>
      <c r="B607" s="19"/>
      <c r="C607" s="12"/>
      <c r="H607" s="9"/>
      <c r="I607" s="12"/>
      <c r="J607" s="9"/>
      <c r="L607" s="1"/>
    </row>
    <row r="608" spans="1:12" ht="12.75" x14ac:dyDescent="0.2">
      <c r="A608" s="21"/>
      <c r="B608" s="19"/>
      <c r="C608" s="12"/>
      <c r="H608" s="9"/>
      <c r="I608" s="12"/>
      <c r="J608" s="9"/>
      <c r="L608" s="1"/>
    </row>
    <row r="609" spans="1:12" ht="12.75" x14ac:dyDescent="0.2">
      <c r="A609" s="21"/>
      <c r="B609" s="19"/>
      <c r="C609" s="12"/>
      <c r="H609" s="9"/>
      <c r="I609" s="12"/>
      <c r="J609" s="9"/>
      <c r="L609" s="1"/>
    </row>
    <row r="610" spans="1:12" ht="12.75" x14ac:dyDescent="0.2">
      <c r="A610" s="21"/>
      <c r="B610" s="19"/>
      <c r="C610" s="12"/>
      <c r="H610" s="9"/>
      <c r="I610" s="12"/>
      <c r="J610" s="9"/>
      <c r="L610" s="1"/>
    </row>
    <row r="611" spans="1:12" ht="12.75" x14ac:dyDescent="0.2">
      <c r="A611" s="21"/>
      <c r="B611" s="19"/>
      <c r="C611" s="12"/>
      <c r="H611" s="9"/>
      <c r="I611" s="12"/>
      <c r="J611" s="9"/>
      <c r="L611" s="1"/>
    </row>
    <row r="612" spans="1:12" ht="12.75" x14ac:dyDescent="0.2">
      <c r="A612" s="21"/>
      <c r="B612" s="19"/>
      <c r="C612" s="12"/>
      <c r="H612" s="9"/>
      <c r="I612" s="12"/>
      <c r="J612" s="9"/>
      <c r="L612" s="1"/>
    </row>
    <row r="613" spans="1:12" ht="12.75" x14ac:dyDescent="0.2">
      <c r="A613" s="21"/>
      <c r="B613" s="19"/>
      <c r="C613" s="12"/>
      <c r="H613" s="9"/>
      <c r="I613" s="12"/>
      <c r="J613" s="9"/>
      <c r="L613" s="1"/>
    </row>
    <row r="614" spans="1:12" ht="12.75" x14ac:dyDescent="0.2">
      <c r="A614" s="21"/>
      <c r="B614" s="19"/>
      <c r="C614" s="12"/>
      <c r="H614" s="9"/>
      <c r="I614" s="12"/>
      <c r="J614" s="9"/>
      <c r="L614" s="1"/>
    </row>
    <row r="615" spans="1:12" ht="12.75" x14ac:dyDescent="0.2">
      <c r="A615" s="21"/>
      <c r="B615" s="19"/>
      <c r="C615" s="12"/>
      <c r="H615" s="9"/>
      <c r="I615" s="12"/>
      <c r="J615" s="9"/>
      <c r="L615" s="1"/>
    </row>
    <row r="616" spans="1:12" ht="12.75" x14ac:dyDescent="0.2">
      <c r="A616" s="21"/>
      <c r="B616" s="19"/>
      <c r="C616" s="12"/>
      <c r="H616" s="9"/>
      <c r="I616" s="12"/>
      <c r="J616" s="9"/>
      <c r="L616" s="1"/>
    </row>
    <row r="617" spans="1:12" ht="12.75" x14ac:dyDescent="0.2">
      <c r="A617" s="21"/>
      <c r="B617" s="19"/>
      <c r="C617" s="12"/>
      <c r="H617" s="9"/>
      <c r="I617" s="12"/>
      <c r="J617" s="9"/>
      <c r="L617" s="1"/>
    </row>
    <row r="618" spans="1:12" ht="12.75" x14ac:dyDescent="0.2">
      <c r="A618" s="21"/>
      <c r="B618" s="19"/>
      <c r="C618" s="12"/>
      <c r="H618" s="9"/>
      <c r="I618" s="12"/>
      <c r="J618" s="9"/>
      <c r="L618" s="1"/>
    </row>
    <row r="619" spans="1:12" ht="12.75" x14ac:dyDescent="0.2">
      <c r="A619" s="21"/>
      <c r="B619" s="19"/>
      <c r="C619" s="12"/>
      <c r="H619" s="9"/>
      <c r="I619" s="12"/>
      <c r="J619" s="9"/>
      <c r="L619" s="1"/>
    </row>
    <row r="620" spans="1:12" ht="12.75" x14ac:dyDescent="0.2">
      <c r="A620" s="21"/>
      <c r="B620" s="19"/>
      <c r="C620" s="12"/>
      <c r="H620" s="9"/>
      <c r="I620" s="12"/>
      <c r="J620" s="9"/>
      <c r="L620" s="1"/>
    </row>
    <row r="621" spans="1:12" ht="12.75" x14ac:dyDescent="0.2">
      <c r="A621" s="21"/>
      <c r="B621" s="19"/>
      <c r="C621" s="12"/>
      <c r="H621" s="9"/>
      <c r="I621" s="12"/>
      <c r="J621" s="9"/>
      <c r="L621" s="1"/>
    </row>
    <row r="622" spans="1:12" ht="12.75" x14ac:dyDescent="0.2">
      <c r="A622" s="21"/>
      <c r="B622" s="19"/>
      <c r="C622" s="12"/>
      <c r="H622" s="9"/>
      <c r="I622" s="12"/>
      <c r="J622" s="9"/>
      <c r="L622" s="1"/>
    </row>
    <row r="623" spans="1:12" ht="12.75" x14ac:dyDescent="0.2">
      <c r="A623" s="21"/>
      <c r="B623" s="19"/>
      <c r="C623" s="12"/>
      <c r="H623" s="9"/>
      <c r="I623" s="12"/>
      <c r="J623" s="9"/>
      <c r="L623" s="1"/>
    </row>
    <row r="624" spans="1:12" ht="12.75" x14ac:dyDescent="0.2">
      <c r="A624" s="21"/>
      <c r="B624" s="19"/>
      <c r="C624" s="12"/>
      <c r="H624" s="9"/>
      <c r="I624" s="12"/>
      <c r="J624" s="9"/>
      <c r="L624" s="1"/>
    </row>
    <row r="625" spans="1:12" ht="12.75" x14ac:dyDescent="0.2">
      <c r="A625" s="21"/>
      <c r="B625" s="19"/>
      <c r="C625" s="12"/>
      <c r="H625" s="9"/>
      <c r="I625" s="12"/>
      <c r="J625" s="9"/>
      <c r="L625" s="1"/>
    </row>
    <row r="626" spans="1:12" ht="12.75" x14ac:dyDescent="0.2">
      <c r="A626" s="21"/>
      <c r="B626" s="19"/>
      <c r="C626" s="12"/>
      <c r="H626" s="9"/>
      <c r="I626" s="12"/>
      <c r="J626" s="9"/>
      <c r="L626" s="1"/>
    </row>
    <row r="627" spans="1:12" ht="12.75" x14ac:dyDescent="0.2">
      <c r="A627" s="21"/>
      <c r="B627" s="19"/>
      <c r="C627" s="12"/>
      <c r="H627" s="9"/>
      <c r="I627" s="12"/>
      <c r="J627" s="9"/>
      <c r="L627" s="1"/>
    </row>
    <row r="628" spans="1:12" ht="12.75" x14ac:dyDescent="0.2">
      <c r="A628" s="21"/>
      <c r="B628" s="19"/>
      <c r="C628" s="12"/>
      <c r="H628" s="9"/>
      <c r="I628" s="12"/>
      <c r="J628" s="9"/>
      <c r="L628" s="1"/>
    </row>
    <row r="629" spans="1:12" ht="12.75" x14ac:dyDescent="0.2">
      <c r="A629" s="21"/>
      <c r="B629" s="19"/>
      <c r="C629" s="12"/>
      <c r="H629" s="9"/>
      <c r="I629" s="12"/>
      <c r="J629" s="9"/>
      <c r="L629" s="1"/>
    </row>
    <row r="630" spans="1:12" ht="12.75" x14ac:dyDescent="0.2">
      <c r="A630" s="21"/>
      <c r="B630" s="19"/>
      <c r="C630" s="12"/>
      <c r="H630" s="9"/>
      <c r="I630" s="12"/>
      <c r="J630" s="9"/>
      <c r="L630" s="1"/>
    </row>
    <row r="631" spans="1:12" ht="12.75" x14ac:dyDescent="0.2">
      <c r="A631" s="21"/>
      <c r="B631" s="19"/>
      <c r="C631" s="12"/>
      <c r="H631" s="9"/>
      <c r="I631" s="12"/>
      <c r="J631" s="9"/>
      <c r="L631" s="1"/>
    </row>
    <row r="632" spans="1:12" ht="12.75" x14ac:dyDescent="0.2">
      <c r="A632" s="21"/>
      <c r="B632" s="19"/>
      <c r="C632" s="12"/>
      <c r="H632" s="9"/>
      <c r="I632" s="12"/>
      <c r="J632" s="9"/>
      <c r="L632" s="1"/>
    </row>
    <row r="633" spans="1:12" ht="12.75" x14ac:dyDescent="0.2">
      <c r="A633" s="21"/>
      <c r="B633" s="19"/>
      <c r="C633" s="12"/>
      <c r="H633" s="9"/>
      <c r="I633" s="12"/>
      <c r="J633" s="9"/>
      <c r="L633" s="1"/>
    </row>
    <row r="634" spans="1:12" ht="12.75" x14ac:dyDescent="0.2">
      <c r="A634" s="21"/>
      <c r="B634" s="19"/>
      <c r="C634" s="12"/>
      <c r="H634" s="9"/>
      <c r="I634" s="12"/>
      <c r="J634" s="9"/>
      <c r="L634" s="1"/>
    </row>
    <row r="635" spans="1:12" ht="12.75" x14ac:dyDescent="0.2">
      <c r="A635" s="21"/>
      <c r="B635" s="19"/>
      <c r="C635" s="12"/>
      <c r="H635" s="9"/>
      <c r="I635" s="12"/>
      <c r="J635" s="9"/>
      <c r="L635" s="1"/>
    </row>
    <row r="636" spans="1:12" ht="12.75" x14ac:dyDescent="0.2">
      <c r="A636" s="21"/>
      <c r="B636" s="19"/>
      <c r="C636" s="12"/>
      <c r="H636" s="9"/>
      <c r="I636" s="12"/>
      <c r="J636" s="9"/>
      <c r="L636" s="1"/>
    </row>
    <row r="637" spans="1:12" ht="12.75" x14ac:dyDescent="0.2">
      <c r="A637" s="21"/>
      <c r="B637" s="19"/>
      <c r="C637" s="12"/>
      <c r="H637" s="9"/>
      <c r="I637" s="12"/>
      <c r="J637" s="9"/>
      <c r="L637" s="1"/>
    </row>
    <row r="638" spans="1:12" ht="12.75" x14ac:dyDescent="0.2">
      <c r="A638" s="21"/>
      <c r="B638" s="19"/>
      <c r="C638" s="12"/>
      <c r="H638" s="9"/>
      <c r="I638" s="12"/>
      <c r="J638" s="9"/>
      <c r="L638" s="1"/>
    </row>
    <row r="639" spans="1:12" ht="12.75" x14ac:dyDescent="0.2">
      <c r="A639" s="21"/>
      <c r="B639" s="19"/>
      <c r="C639" s="12"/>
      <c r="H639" s="9"/>
      <c r="I639" s="12"/>
      <c r="J639" s="9"/>
      <c r="L639" s="1"/>
    </row>
    <row r="640" spans="1:12" ht="12.75" x14ac:dyDescent="0.2">
      <c r="A640" s="21"/>
      <c r="B640" s="19"/>
      <c r="C640" s="12"/>
      <c r="H640" s="9"/>
      <c r="I640" s="12"/>
      <c r="J640" s="9"/>
      <c r="L640" s="1"/>
    </row>
    <row r="641" spans="1:12" ht="12.75" x14ac:dyDescent="0.2">
      <c r="A641" s="21"/>
      <c r="B641" s="19"/>
      <c r="C641" s="12"/>
      <c r="H641" s="9"/>
      <c r="I641" s="12"/>
      <c r="J641" s="9"/>
      <c r="L641" s="1"/>
    </row>
    <row r="642" spans="1:12" ht="12.75" x14ac:dyDescent="0.2">
      <c r="A642" s="21"/>
      <c r="B642" s="19"/>
      <c r="C642" s="12"/>
      <c r="H642" s="9"/>
      <c r="I642" s="12"/>
      <c r="J642" s="9"/>
      <c r="L642" s="1"/>
    </row>
    <row r="643" spans="1:12" ht="12.75" x14ac:dyDescent="0.2">
      <c r="A643" s="21"/>
      <c r="B643" s="19"/>
      <c r="C643" s="12"/>
      <c r="H643" s="9"/>
      <c r="I643" s="12"/>
      <c r="J643" s="9"/>
      <c r="L643" s="1"/>
    </row>
    <row r="644" spans="1:12" ht="12.75" x14ac:dyDescent="0.2">
      <c r="A644" s="21"/>
      <c r="B644" s="19"/>
      <c r="C644" s="12"/>
      <c r="H644" s="9"/>
      <c r="I644" s="12"/>
      <c r="J644" s="9"/>
      <c r="L644" s="1"/>
    </row>
    <row r="645" spans="1:12" ht="12.75" x14ac:dyDescent="0.2">
      <c r="A645" s="21"/>
      <c r="B645" s="19"/>
      <c r="C645" s="12"/>
      <c r="H645" s="9"/>
      <c r="I645" s="12"/>
      <c r="J645" s="9"/>
      <c r="L645" s="1"/>
    </row>
    <row r="646" spans="1:12" ht="12.75" x14ac:dyDescent="0.2">
      <c r="A646" s="21"/>
      <c r="B646" s="19"/>
      <c r="C646" s="12"/>
      <c r="H646" s="9"/>
      <c r="I646" s="12"/>
      <c r="J646" s="9"/>
      <c r="L646" s="1"/>
    </row>
    <row r="647" spans="1:12" ht="12.75" x14ac:dyDescent="0.2">
      <c r="A647" s="21"/>
      <c r="B647" s="19"/>
      <c r="C647" s="12"/>
      <c r="H647" s="9"/>
      <c r="I647" s="12"/>
      <c r="J647" s="9"/>
      <c r="L647" s="1"/>
    </row>
    <row r="648" spans="1:12" ht="12.75" x14ac:dyDescent="0.2">
      <c r="A648" s="21"/>
      <c r="B648" s="19"/>
      <c r="C648" s="12"/>
      <c r="H648" s="9"/>
      <c r="I648" s="12"/>
      <c r="J648" s="9"/>
      <c r="L648" s="1"/>
    </row>
    <row r="649" spans="1:12" ht="12.75" x14ac:dyDescent="0.2">
      <c r="A649" s="21"/>
      <c r="B649" s="19"/>
      <c r="C649" s="12"/>
      <c r="H649" s="9"/>
      <c r="I649" s="12"/>
      <c r="J649" s="9"/>
      <c r="L649" s="1"/>
    </row>
    <row r="650" spans="1:12" ht="12.75" x14ac:dyDescent="0.2">
      <c r="A650" s="21"/>
      <c r="B650" s="19"/>
      <c r="C650" s="12"/>
      <c r="H650" s="9"/>
      <c r="I650" s="12"/>
      <c r="J650" s="9"/>
      <c r="L650" s="1"/>
    </row>
    <row r="651" spans="1:12" ht="12.75" x14ac:dyDescent="0.2">
      <c r="A651" s="21"/>
      <c r="B651" s="19"/>
      <c r="C651" s="12"/>
      <c r="H651" s="9"/>
      <c r="I651" s="12"/>
      <c r="J651" s="9"/>
      <c r="L651" s="1"/>
    </row>
    <row r="652" spans="1:12" ht="12.75" x14ac:dyDescent="0.2">
      <c r="A652" s="21"/>
      <c r="B652" s="19"/>
      <c r="C652" s="12"/>
      <c r="H652" s="9"/>
      <c r="I652" s="12"/>
      <c r="J652" s="9"/>
      <c r="L652" s="1"/>
    </row>
    <row r="653" spans="1:12" ht="12.75" x14ac:dyDescent="0.2">
      <c r="A653" s="21"/>
      <c r="B653" s="19"/>
      <c r="C653" s="12"/>
      <c r="H653" s="9"/>
      <c r="I653" s="12"/>
      <c r="J653" s="9"/>
      <c r="L653" s="1"/>
    </row>
    <row r="654" spans="1:12" ht="12.75" x14ac:dyDescent="0.2">
      <c r="A654" s="21"/>
      <c r="B654" s="19"/>
      <c r="C654" s="12"/>
      <c r="H654" s="9"/>
      <c r="I654" s="12"/>
      <c r="J654" s="9"/>
      <c r="L654" s="1"/>
    </row>
    <row r="655" spans="1:12" ht="12.75" x14ac:dyDescent="0.2">
      <c r="A655" s="21"/>
      <c r="B655" s="19"/>
      <c r="C655" s="12"/>
      <c r="H655" s="9"/>
      <c r="I655" s="12"/>
      <c r="J655" s="9"/>
      <c r="L655" s="1"/>
    </row>
    <row r="656" spans="1:12" ht="12.75" x14ac:dyDescent="0.2">
      <c r="A656" s="21"/>
      <c r="B656" s="19"/>
      <c r="C656" s="12"/>
      <c r="H656" s="9"/>
      <c r="I656" s="12"/>
      <c r="J656" s="9"/>
      <c r="L656" s="1"/>
    </row>
    <row r="657" spans="1:12" ht="12.75" x14ac:dyDescent="0.2">
      <c r="A657" s="21"/>
      <c r="B657" s="19"/>
      <c r="C657" s="12"/>
      <c r="H657" s="9"/>
      <c r="I657" s="12"/>
      <c r="J657" s="9"/>
      <c r="L657" s="1"/>
    </row>
    <row r="658" spans="1:12" ht="12.75" x14ac:dyDescent="0.2">
      <c r="A658" s="21"/>
      <c r="B658" s="19"/>
      <c r="C658" s="12"/>
      <c r="H658" s="9"/>
      <c r="I658" s="12"/>
      <c r="J658" s="9"/>
      <c r="L658" s="1"/>
    </row>
    <row r="659" spans="1:12" ht="12.75" x14ac:dyDescent="0.2">
      <c r="A659" s="21"/>
      <c r="B659" s="19"/>
      <c r="C659" s="12"/>
      <c r="H659" s="9"/>
      <c r="I659" s="12"/>
      <c r="J659" s="9"/>
      <c r="L659" s="1"/>
    </row>
    <row r="660" spans="1:12" ht="12.75" x14ac:dyDescent="0.2">
      <c r="A660" s="21"/>
      <c r="B660" s="19"/>
      <c r="C660" s="12"/>
      <c r="H660" s="9"/>
      <c r="I660" s="12"/>
      <c r="J660" s="9"/>
      <c r="L660" s="1"/>
    </row>
    <row r="661" spans="1:12" ht="12.75" x14ac:dyDescent="0.2">
      <c r="A661" s="21"/>
      <c r="B661" s="19"/>
      <c r="C661" s="12"/>
      <c r="H661" s="9"/>
      <c r="I661" s="12"/>
      <c r="J661" s="9"/>
      <c r="L661" s="1"/>
    </row>
    <row r="662" spans="1:12" ht="12.75" x14ac:dyDescent="0.2">
      <c r="A662" s="21"/>
      <c r="B662" s="19"/>
      <c r="C662" s="12"/>
      <c r="H662" s="9"/>
      <c r="I662" s="12"/>
      <c r="J662" s="9"/>
      <c r="L662" s="1"/>
    </row>
    <row r="663" spans="1:12" ht="12.75" x14ac:dyDescent="0.2">
      <c r="A663" s="21"/>
      <c r="B663" s="19"/>
      <c r="C663" s="12"/>
      <c r="H663" s="9"/>
      <c r="I663" s="12"/>
      <c r="J663" s="9"/>
      <c r="L663" s="1"/>
    </row>
    <row r="664" spans="1:12" ht="12.75" x14ac:dyDescent="0.2">
      <c r="A664" s="21"/>
      <c r="B664" s="19"/>
      <c r="C664" s="12"/>
      <c r="H664" s="9"/>
      <c r="I664" s="12"/>
      <c r="J664" s="9"/>
      <c r="L664" s="1"/>
    </row>
    <row r="665" spans="1:12" ht="12.75" x14ac:dyDescent="0.2">
      <c r="A665" s="21"/>
      <c r="B665" s="19"/>
      <c r="C665" s="12"/>
      <c r="H665" s="9"/>
      <c r="I665" s="12"/>
      <c r="J665" s="9"/>
      <c r="L665" s="1"/>
    </row>
    <row r="666" spans="1:12" ht="12.75" x14ac:dyDescent="0.2">
      <c r="A666" s="21"/>
      <c r="B666" s="19"/>
      <c r="C666" s="12"/>
      <c r="H666" s="9"/>
      <c r="I666" s="12"/>
      <c r="J666" s="9"/>
      <c r="L666" s="1"/>
    </row>
    <row r="667" spans="1:12" ht="12.75" x14ac:dyDescent="0.2">
      <c r="A667" s="21"/>
      <c r="B667" s="19"/>
      <c r="C667" s="12"/>
      <c r="H667" s="9"/>
      <c r="I667" s="12"/>
      <c r="J667" s="9"/>
      <c r="L667" s="1"/>
    </row>
    <row r="668" spans="1:12" ht="12.75" x14ac:dyDescent="0.2">
      <c r="A668" s="21"/>
      <c r="B668" s="19"/>
      <c r="C668" s="12"/>
      <c r="H668" s="9"/>
      <c r="I668" s="12"/>
      <c r="J668" s="9"/>
      <c r="L668" s="1"/>
    </row>
    <row r="669" spans="1:12" ht="12.75" x14ac:dyDescent="0.2">
      <c r="A669" s="21"/>
      <c r="B669" s="19"/>
      <c r="C669" s="12"/>
      <c r="H669" s="9"/>
      <c r="I669" s="12"/>
      <c r="J669" s="9"/>
      <c r="L669" s="1"/>
    </row>
    <row r="670" spans="1:12" ht="12.75" x14ac:dyDescent="0.2">
      <c r="A670" s="21"/>
      <c r="B670" s="19"/>
      <c r="C670" s="12"/>
      <c r="H670" s="9"/>
      <c r="I670" s="12"/>
      <c r="J670" s="9"/>
      <c r="L670" s="1"/>
    </row>
    <row r="671" spans="1:12" ht="12.75" x14ac:dyDescent="0.2">
      <c r="A671" s="21"/>
      <c r="B671" s="19"/>
      <c r="C671" s="12"/>
      <c r="H671" s="9"/>
      <c r="I671" s="12"/>
      <c r="J671" s="9"/>
      <c r="L671" s="1"/>
    </row>
    <row r="672" spans="1:12" ht="12.75" x14ac:dyDescent="0.2">
      <c r="A672" s="21"/>
      <c r="B672" s="19"/>
      <c r="C672" s="12"/>
      <c r="H672" s="9"/>
      <c r="I672" s="12"/>
      <c r="J672" s="9"/>
      <c r="L672" s="1"/>
    </row>
    <row r="673" spans="1:12" ht="12.75" x14ac:dyDescent="0.2">
      <c r="A673" s="21"/>
      <c r="B673" s="19"/>
      <c r="C673" s="12"/>
      <c r="H673" s="9"/>
      <c r="I673" s="12"/>
      <c r="J673" s="9"/>
      <c r="L673" s="1"/>
    </row>
    <row r="674" spans="1:12" ht="12.75" x14ac:dyDescent="0.2">
      <c r="A674" s="21"/>
      <c r="B674" s="19"/>
      <c r="C674" s="12"/>
      <c r="H674" s="9"/>
      <c r="I674" s="12"/>
      <c r="J674" s="9"/>
      <c r="L674" s="1"/>
    </row>
    <row r="675" spans="1:12" ht="12.75" x14ac:dyDescent="0.2">
      <c r="A675" s="21"/>
      <c r="B675" s="19"/>
      <c r="C675" s="12"/>
      <c r="H675" s="9"/>
      <c r="I675" s="12"/>
      <c r="J675" s="9"/>
      <c r="L675" s="1"/>
    </row>
    <row r="676" spans="1:12" ht="12.75" x14ac:dyDescent="0.2">
      <c r="A676" s="21"/>
      <c r="B676" s="19"/>
      <c r="C676" s="12"/>
      <c r="H676" s="9"/>
      <c r="I676" s="12"/>
      <c r="J676" s="9"/>
      <c r="L676" s="1"/>
    </row>
    <row r="677" spans="1:12" ht="12.75" x14ac:dyDescent="0.2">
      <c r="A677" s="21"/>
      <c r="B677" s="19"/>
      <c r="C677" s="12"/>
      <c r="H677" s="9"/>
      <c r="I677" s="12"/>
      <c r="J677" s="9"/>
      <c r="L677" s="1"/>
    </row>
    <row r="678" spans="1:12" ht="12.75" x14ac:dyDescent="0.2">
      <c r="A678" s="21"/>
      <c r="B678" s="19"/>
      <c r="C678" s="12"/>
      <c r="H678" s="9"/>
      <c r="I678" s="12"/>
      <c r="J678" s="9"/>
      <c r="L678" s="1"/>
    </row>
    <row r="679" spans="1:12" ht="12.75" x14ac:dyDescent="0.2">
      <c r="A679" s="21"/>
      <c r="B679" s="19"/>
      <c r="C679" s="12"/>
      <c r="H679" s="9"/>
      <c r="I679" s="12"/>
      <c r="J679" s="9"/>
      <c r="L679" s="1"/>
    </row>
    <row r="680" spans="1:12" ht="12.75" x14ac:dyDescent="0.2">
      <c r="A680" s="21"/>
      <c r="B680" s="19"/>
      <c r="C680" s="12"/>
      <c r="H680" s="9"/>
      <c r="I680" s="12"/>
      <c r="J680" s="9"/>
      <c r="L680" s="1"/>
    </row>
    <row r="681" spans="1:12" ht="12.75" x14ac:dyDescent="0.2">
      <c r="A681" s="21"/>
      <c r="B681" s="19"/>
      <c r="C681" s="12"/>
      <c r="H681" s="9"/>
      <c r="I681" s="12"/>
      <c r="J681" s="9"/>
      <c r="L681" s="1"/>
    </row>
    <row r="682" spans="1:12" ht="12.75" x14ac:dyDescent="0.2">
      <c r="A682" s="21"/>
      <c r="B682" s="19"/>
      <c r="C682" s="12"/>
      <c r="H682" s="9"/>
      <c r="I682" s="12"/>
      <c r="J682" s="9"/>
      <c r="L682" s="1"/>
    </row>
    <row r="683" spans="1:12" ht="12.75" x14ac:dyDescent="0.2">
      <c r="A683" s="21"/>
      <c r="B683" s="19"/>
      <c r="C683" s="12"/>
      <c r="H683" s="9"/>
      <c r="I683" s="12"/>
      <c r="J683" s="9"/>
      <c r="L683" s="1"/>
    </row>
    <row r="684" spans="1:12" ht="12.75" x14ac:dyDescent="0.2">
      <c r="A684" s="21"/>
      <c r="B684" s="19"/>
      <c r="C684" s="12"/>
      <c r="H684" s="9"/>
      <c r="I684" s="12"/>
      <c r="J684" s="9"/>
      <c r="L684" s="1"/>
    </row>
    <row r="685" spans="1:12" ht="12.75" x14ac:dyDescent="0.2">
      <c r="A685" s="21"/>
      <c r="B685" s="19"/>
      <c r="C685" s="12"/>
      <c r="H685" s="9"/>
      <c r="I685" s="12"/>
      <c r="J685" s="9"/>
      <c r="L685" s="1"/>
    </row>
    <row r="686" spans="1:12" ht="12.75" x14ac:dyDescent="0.2">
      <c r="A686" s="21"/>
      <c r="B686" s="19"/>
      <c r="C686" s="12"/>
      <c r="H686" s="9"/>
      <c r="I686" s="12"/>
      <c r="J686" s="9"/>
      <c r="L686" s="1"/>
    </row>
    <row r="687" spans="1:12" ht="12.75" x14ac:dyDescent="0.2">
      <c r="A687" s="21"/>
      <c r="B687" s="19"/>
      <c r="C687" s="12"/>
      <c r="H687" s="9"/>
      <c r="I687" s="12"/>
      <c r="J687" s="9"/>
      <c r="L687" s="1"/>
    </row>
    <row r="688" spans="1:12" ht="12.75" x14ac:dyDescent="0.2">
      <c r="A688" s="21"/>
      <c r="B688" s="19"/>
      <c r="C688" s="12"/>
      <c r="H688" s="9"/>
      <c r="I688" s="12"/>
      <c r="J688" s="9"/>
      <c r="L688" s="1"/>
    </row>
    <row r="689" spans="1:12" ht="12.75" x14ac:dyDescent="0.2">
      <c r="A689" s="21"/>
      <c r="B689" s="19"/>
      <c r="C689" s="12"/>
      <c r="H689" s="9"/>
      <c r="I689" s="12"/>
      <c r="J689" s="9"/>
      <c r="L689" s="1"/>
    </row>
    <row r="690" spans="1:12" ht="12.75" x14ac:dyDescent="0.2">
      <c r="A690" s="21"/>
      <c r="B690" s="19"/>
      <c r="C690" s="12"/>
      <c r="H690" s="9"/>
      <c r="I690" s="12"/>
      <c r="J690" s="9"/>
      <c r="L690" s="1"/>
    </row>
    <row r="691" spans="1:12" ht="12.75" x14ac:dyDescent="0.2">
      <c r="A691" s="21"/>
      <c r="B691" s="19"/>
      <c r="C691" s="12"/>
      <c r="H691" s="9"/>
      <c r="I691" s="12"/>
      <c r="J691" s="9"/>
      <c r="L691" s="1"/>
    </row>
    <row r="692" spans="1:12" ht="12.75" x14ac:dyDescent="0.2">
      <c r="A692" s="21"/>
      <c r="B692" s="19"/>
      <c r="C692" s="12"/>
      <c r="H692" s="9"/>
      <c r="I692" s="12"/>
      <c r="J692" s="9"/>
      <c r="L692" s="1"/>
    </row>
    <row r="693" spans="1:12" ht="12.75" x14ac:dyDescent="0.2">
      <c r="A693" s="21"/>
      <c r="B693" s="19"/>
      <c r="C693" s="12"/>
      <c r="H693" s="9"/>
      <c r="I693" s="12"/>
      <c r="J693" s="9"/>
      <c r="L693" s="1"/>
    </row>
    <row r="694" spans="1:12" ht="12.75" x14ac:dyDescent="0.2">
      <c r="A694" s="21"/>
      <c r="B694" s="19"/>
      <c r="C694" s="12"/>
      <c r="H694" s="9"/>
      <c r="I694" s="12"/>
      <c r="J694" s="9"/>
      <c r="L694" s="1"/>
    </row>
    <row r="695" spans="1:12" ht="12.75" x14ac:dyDescent="0.2">
      <c r="A695" s="21"/>
      <c r="B695" s="19"/>
      <c r="C695" s="12"/>
      <c r="H695" s="9"/>
      <c r="I695" s="12"/>
      <c r="J695" s="9"/>
      <c r="L695" s="1"/>
    </row>
    <row r="696" spans="1:12" ht="12.75" x14ac:dyDescent="0.2">
      <c r="A696" s="21"/>
      <c r="B696" s="19"/>
      <c r="C696" s="12"/>
      <c r="H696" s="9"/>
      <c r="I696" s="12"/>
      <c r="J696" s="9"/>
      <c r="L696" s="1"/>
    </row>
    <row r="697" spans="1:12" ht="12.75" x14ac:dyDescent="0.2">
      <c r="A697" s="21"/>
      <c r="B697" s="19"/>
      <c r="C697" s="12"/>
      <c r="H697" s="9"/>
      <c r="I697" s="12"/>
      <c r="J697" s="9"/>
      <c r="L697" s="1"/>
    </row>
    <row r="698" spans="1:12" ht="12.75" x14ac:dyDescent="0.2">
      <c r="A698" s="21"/>
      <c r="B698" s="19"/>
      <c r="C698" s="12"/>
      <c r="H698" s="9"/>
      <c r="I698" s="12"/>
      <c r="J698" s="9"/>
      <c r="L698" s="1"/>
    </row>
    <row r="699" spans="1:12" ht="12.75" x14ac:dyDescent="0.2">
      <c r="A699" s="21"/>
      <c r="B699" s="19"/>
      <c r="C699" s="12"/>
      <c r="H699" s="9"/>
      <c r="I699" s="12"/>
      <c r="J699" s="9"/>
      <c r="L699" s="1"/>
    </row>
    <row r="700" spans="1:12" ht="12.75" x14ac:dyDescent="0.2">
      <c r="A700" s="21"/>
      <c r="B700" s="19"/>
      <c r="C700" s="12"/>
      <c r="H700" s="9"/>
      <c r="I700" s="12"/>
      <c r="J700" s="9"/>
      <c r="L700" s="1"/>
    </row>
    <row r="701" spans="1:12" ht="12.75" x14ac:dyDescent="0.2">
      <c r="A701" s="21"/>
      <c r="B701" s="19"/>
      <c r="C701" s="12"/>
      <c r="H701" s="9"/>
      <c r="I701" s="12"/>
      <c r="J701" s="9"/>
      <c r="L701" s="1"/>
    </row>
    <row r="702" spans="1:12" ht="12.75" x14ac:dyDescent="0.2">
      <c r="A702" s="21"/>
      <c r="B702" s="19"/>
      <c r="C702" s="12"/>
      <c r="H702" s="9"/>
      <c r="I702" s="12"/>
      <c r="J702" s="9"/>
      <c r="L702" s="1"/>
    </row>
    <row r="703" spans="1:12" ht="12.75" x14ac:dyDescent="0.2">
      <c r="A703" s="21"/>
      <c r="B703" s="19"/>
      <c r="C703" s="12"/>
      <c r="H703" s="9"/>
      <c r="I703" s="12"/>
      <c r="J703" s="9"/>
      <c r="L703" s="1"/>
    </row>
    <row r="704" spans="1:12" ht="12.75" x14ac:dyDescent="0.2">
      <c r="A704" s="21"/>
      <c r="B704" s="19"/>
      <c r="C704" s="12"/>
      <c r="H704" s="9"/>
      <c r="I704" s="12"/>
      <c r="J704" s="9"/>
      <c r="L704" s="1"/>
    </row>
    <row r="705" spans="1:12" ht="12.75" x14ac:dyDescent="0.2">
      <c r="A705" s="21"/>
      <c r="B705" s="19"/>
      <c r="C705" s="12"/>
      <c r="H705" s="9"/>
      <c r="I705" s="12"/>
      <c r="J705" s="9"/>
      <c r="L705" s="1"/>
    </row>
    <row r="706" spans="1:12" ht="12.75" x14ac:dyDescent="0.2">
      <c r="A706" s="21"/>
      <c r="B706" s="19"/>
      <c r="C706" s="12"/>
      <c r="H706" s="9"/>
      <c r="I706" s="12"/>
      <c r="J706" s="9"/>
      <c r="L706" s="1"/>
    </row>
    <row r="707" spans="1:12" ht="12.75" x14ac:dyDescent="0.2">
      <c r="A707" s="21"/>
      <c r="B707" s="19"/>
      <c r="C707" s="12"/>
      <c r="H707" s="9"/>
      <c r="I707" s="12"/>
      <c r="J707" s="9"/>
      <c r="L707" s="1"/>
    </row>
    <row r="708" spans="1:12" ht="12.75" x14ac:dyDescent="0.2">
      <c r="A708" s="21"/>
      <c r="B708" s="19"/>
      <c r="C708" s="12"/>
      <c r="H708" s="9"/>
      <c r="I708" s="12"/>
      <c r="J708" s="9"/>
      <c r="L708" s="1"/>
    </row>
    <row r="709" spans="1:12" ht="12.75" x14ac:dyDescent="0.2">
      <c r="A709" s="21"/>
      <c r="B709" s="19"/>
      <c r="C709" s="12"/>
      <c r="H709" s="9"/>
      <c r="I709" s="12"/>
      <c r="J709" s="9"/>
      <c r="L709" s="1"/>
    </row>
    <row r="710" spans="1:12" ht="12.75" x14ac:dyDescent="0.2">
      <c r="A710" s="21"/>
      <c r="B710" s="19"/>
      <c r="C710" s="12"/>
      <c r="H710" s="9"/>
      <c r="I710" s="12"/>
      <c r="J710" s="9"/>
      <c r="L710" s="1"/>
    </row>
    <row r="711" spans="1:12" ht="12.75" x14ac:dyDescent="0.2">
      <c r="A711" s="21"/>
      <c r="B711" s="19"/>
      <c r="C711" s="12"/>
      <c r="H711" s="9"/>
      <c r="I711" s="12"/>
      <c r="J711" s="9"/>
      <c r="L711" s="1"/>
    </row>
    <row r="712" spans="1:12" ht="12.75" x14ac:dyDescent="0.2">
      <c r="A712" s="21"/>
      <c r="B712" s="19"/>
      <c r="C712" s="12"/>
      <c r="H712" s="9"/>
      <c r="I712" s="12"/>
      <c r="J712" s="9"/>
      <c r="L712" s="1"/>
    </row>
    <row r="713" spans="1:12" ht="12.75" x14ac:dyDescent="0.2">
      <c r="A713" s="21"/>
      <c r="B713" s="19"/>
      <c r="C713" s="12"/>
      <c r="H713" s="9"/>
      <c r="I713" s="12"/>
      <c r="J713" s="9"/>
      <c r="L713" s="1"/>
    </row>
    <row r="714" spans="1:12" ht="12.75" x14ac:dyDescent="0.2">
      <c r="A714" s="21"/>
      <c r="B714" s="19"/>
      <c r="C714" s="12"/>
      <c r="H714" s="9"/>
      <c r="I714" s="12"/>
      <c r="J714" s="9"/>
      <c r="L714" s="1"/>
    </row>
    <row r="715" spans="1:12" ht="12.75" x14ac:dyDescent="0.2">
      <c r="A715" s="21"/>
      <c r="B715" s="19"/>
      <c r="C715" s="12"/>
      <c r="H715" s="9"/>
      <c r="I715" s="12"/>
      <c r="J715" s="9"/>
      <c r="L715" s="1"/>
    </row>
    <row r="716" spans="1:12" ht="12.75" x14ac:dyDescent="0.2">
      <c r="A716" s="21"/>
      <c r="B716" s="19"/>
      <c r="C716" s="12"/>
      <c r="H716" s="9"/>
      <c r="I716" s="12"/>
      <c r="J716" s="9"/>
      <c r="L716" s="1"/>
    </row>
    <row r="717" spans="1:12" ht="12.75" x14ac:dyDescent="0.2">
      <c r="A717" s="21"/>
      <c r="B717" s="19"/>
      <c r="C717" s="12"/>
      <c r="H717" s="9"/>
      <c r="I717" s="12"/>
      <c r="J717" s="9"/>
      <c r="L717" s="1"/>
    </row>
    <row r="718" spans="1:12" ht="12.75" x14ac:dyDescent="0.2">
      <c r="A718" s="21"/>
      <c r="B718" s="19"/>
      <c r="C718" s="12"/>
      <c r="H718" s="9"/>
      <c r="I718" s="12"/>
      <c r="J718" s="9"/>
      <c r="L718" s="1"/>
    </row>
    <row r="719" spans="1:12" ht="12.75" x14ac:dyDescent="0.2">
      <c r="A719" s="21"/>
      <c r="B719" s="19"/>
      <c r="C719" s="12"/>
      <c r="H719" s="9"/>
      <c r="I719" s="12"/>
      <c r="J719" s="9"/>
      <c r="L719" s="1"/>
    </row>
    <row r="720" spans="1:12" ht="12.75" x14ac:dyDescent="0.2">
      <c r="A720" s="21"/>
      <c r="B720" s="19"/>
      <c r="C720" s="12"/>
      <c r="H720" s="9"/>
      <c r="I720" s="12"/>
      <c r="J720" s="9"/>
      <c r="L720" s="1"/>
    </row>
    <row r="721" spans="1:12" ht="12.75" x14ac:dyDescent="0.2">
      <c r="A721" s="21"/>
      <c r="B721" s="19"/>
      <c r="C721" s="12"/>
      <c r="H721" s="9"/>
      <c r="I721" s="12"/>
      <c r="J721" s="9"/>
      <c r="L721" s="1"/>
    </row>
    <row r="722" spans="1:12" ht="12.75" x14ac:dyDescent="0.2">
      <c r="A722" s="21"/>
      <c r="B722" s="19"/>
      <c r="C722" s="12"/>
      <c r="H722" s="9"/>
      <c r="I722" s="12"/>
      <c r="J722" s="9"/>
      <c r="L722" s="1"/>
    </row>
    <row r="723" spans="1:12" ht="12.75" x14ac:dyDescent="0.2">
      <c r="A723" s="21"/>
      <c r="B723" s="19"/>
      <c r="C723" s="12"/>
      <c r="H723" s="9"/>
      <c r="I723" s="12"/>
      <c r="J723" s="9"/>
      <c r="L723" s="1"/>
    </row>
    <row r="724" spans="1:12" ht="12.75" x14ac:dyDescent="0.2">
      <c r="A724" s="21"/>
      <c r="B724" s="19"/>
      <c r="C724" s="12"/>
      <c r="H724" s="9"/>
      <c r="I724" s="12"/>
      <c r="J724" s="9"/>
      <c r="L724" s="1"/>
    </row>
    <row r="725" spans="1:12" ht="12.75" x14ac:dyDescent="0.2">
      <c r="A725" s="21"/>
      <c r="B725" s="19"/>
      <c r="C725" s="12"/>
      <c r="H725" s="9"/>
      <c r="I725" s="12"/>
      <c r="J725" s="9"/>
      <c r="L725" s="1"/>
    </row>
    <row r="726" spans="1:12" ht="12.75" x14ac:dyDescent="0.2">
      <c r="A726" s="21"/>
      <c r="B726" s="19"/>
      <c r="C726" s="12"/>
      <c r="H726" s="9"/>
      <c r="I726" s="12"/>
      <c r="J726" s="9"/>
      <c r="L726" s="1"/>
    </row>
    <row r="727" spans="1:12" ht="12.75" x14ac:dyDescent="0.2">
      <c r="A727" s="21"/>
      <c r="B727" s="19"/>
      <c r="C727" s="12"/>
      <c r="H727" s="9"/>
      <c r="I727" s="12"/>
      <c r="J727" s="9"/>
      <c r="L727" s="1"/>
    </row>
    <row r="728" spans="1:12" ht="12.75" x14ac:dyDescent="0.2">
      <c r="A728" s="21"/>
      <c r="B728" s="19"/>
      <c r="C728" s="12"/>
      <c r="H728" s="9"/>
      <c r="I728" s="12"/>
      <c r="J728" s="9"/>
      <c r="L728" s="1"/>
    </row>
    <row r="729" spans="1:12" ht="12.75" x14ac:dyDescent="0.2">
      <c r="A729" s="21"/>
      <c r="B729" s="19"/>
      <c r="C729" s="12"/>
      <c r="H729" s="9"/>
      <c r="I729" s="12"/>
      <c r="J729" s="9"/>
      <c r="L729" s="1"/>
    </row>
    <row r="730" spans="1:12" ht="12.75" x14ac:dyDescent="0.2">
      <c r="A730" s="21"/>
      <c r="B730" s="19"/>
      <c r="C730" s="12"/>
      <c r="H730" s="9"/>
      <c r="I730" s="12"/>
      <c r="J730" s="9"/>
      <c r="L730" s="1"/>
    </row>
    <row r="731" spans="1:12" ht="12.75" x14ac:dyDescent="0.2">
      <c r="A731" s="21"/>
      <c r="B731" s="19"/>
      <c r="C731" s="12"/>
      <c r="H731" s="9"/>
      <c r="I731" s="12"/>
      <c r="J731" s="9"/>
      <c r="L731" s="1"/>
    </row>
    <row r="732" spans="1:12" ht="12.75" x14ac:dyDescent="0.2">
      <c r="A732" s="21"/>
      <c r="B732" s="19"/>
      <c r="C732" s="12"/>
      <c r="H732" s="9"/>
      <c r="I732" s="12"/>
      <c r="J732" s="9"/>
      <c r="L732" s="1"/>
    </row>
    <row r="733" spans="1:12" ht="12.75" x14ac:dyDescent="0.2">
      <c r="A733" s="21"/>
      <c r="B733" s="19"/>
      <c r="C733" s="12"/>
      <c r="H733" s="9"/>
      <c r="I733" s="12"/>
      <c r="J733" s="9"/>
      <c r="L733" s="1"/>
    </row>
    <row r="734" spans="1:12" ht="12.75" x14ac:dyDescent="0.2">
      <c r="A734" s="21"/>
      <c r="B734" s="19"/>
      <c r="C734" s="12"/>
      <c r="H734" s="9"/>
      <c r="I734" s="12"/>
      <c r="J734" s="9"/>
      <c r="L734" s="1"/>
    </row>
    <row r="735" spans="1:12" ht="12.75" x14ac:dyDescent="0.2">
      <c r="A735" s="21"/>
      <c r="B735" s="19"/>
      <c r="C735" s="12"/>
      <c r="H735" s="9"/>
      <c r="I735" s="12"/>
      <c r="J735" s="9"/>
      <c r="L735" s="1"/>
    </row>
    <row r="736" spans="1:12" ht="12.75" x14ac:dyDescent="0.2">
      <c r="A736" s="21"/>
      <c r="B736" s="19"/>
      <c r="C736" s="12"/>
      <c r="H736" s="9"/>
      <c r="I736" s="12"/>
      <c r="J736" s="9"/>
      <c r="L736" s="1"/>
    </row>
    <row r="737" spans="1:12" ht="12.75" x14ac:dyDescent="0.2">
      <c r="A737" s="21"/>
      <c r="B737" s="19"/>
      <c r="C737" s="12"/>
      <c r="H737" s="9"/>
      <c r="I737" s="12"/>
      <c r="J737" s="9"/>
      <c r="L737" s="1"/>
    </row>
    <row r="738" spans="1:12" ht="12.75" x14ac:dyDescent="0.2">
      <c r="A738" s="21"/>
      <c r="B738" s="19"/>
      <c r="C738" s="12"/>
      <c r="H738" s="9"/>
      <c r="I738" s="12"/>
      <c r="J738" s="9"/>
      <c r="L738" s="1"/>
    </row>
    <row r="739" spans="1:12" ht="12.75" x14ac:dyDescent="0.2">
      <c r="A739" s="21"/>
      <c r="B739" s="19"/>
      <c r="C739" s="12"/>
      <c r="H739" s="9"/>
      <c r="I739" s="12"/>
      <c r="J739" s="9"/>
      <c r="L739" s="1"/>
    </row>
    <row r="740" spans="1:12" ht="12.75" x14ac:dyDescent="0.2">
      <c r="A740" s="21"/>
      <c r="B740" s="19"/>
      <c r="C740" s="12"/>
      <c r="H740" s="9"/>
      <c r="I740" s="12"/>
      <c r="J740" s="9"/>
      <c r="L740" s="1"/>
    </row>
    <row r="741" spans="1:12" ht="12.75" x14ac:dyDescent="0.2">
      <c r="A741" s="21"/>
      <c r="B741" s="19"/>
      <c r="C741" s="12"/>
      <c r="H741" s="9"/>
      <c r="I741" s="12"/>
      <c r="J741" s="9"/>
      <c r="L741" s="1"/>
    </row>
    <row r="742" spans="1:12" ht="12.75" x14ac:dyDescent="0.2">
      <c r="A742" s="21"/>
      <c r="B742" s="19"/>
      <c r="C742" s="12"/>
      <c r="H742" s="9"/>
      <c r="I742" s="12"/>
      <c r="J742" s="9"/>
      <c r="L742" s="1"/>
    </row>
    <row r="743" spans="1:12" ht="12.75" x14ac:dyDescent="0.2">
      <c r="A743" s="21"/>
      <c r="B743" s="19"/>
      <c r="C743" s="12"/>
      <c r="H743" s="9"/>
      <c r="I743" s="12"/>
      <c r="J743" s="9"/>
      <c r="L743" s="1"/>
    </row>
    <row r="744" spans="1:12" ht="12.75" x14ac:dyDescent="0.2">
      <c r="A744" s="21"/>
      <c r="B744" s="19"/>
      <c r="C744" s="12"/>
      <c r="H744" s="9"/>
      <c r="I744" s="12"/>
      <c r="J744" s="9"/>
      <c r="L744" s="1"/>
    </row>
    <row r="745" spans="1:12" ht="12.75" x14ac:dyDescent="0.2">
      <c r="A745" s="21"/>
      <c r="B745" s="19"/>
      <c r="C745" s="12"/>
      <c r="H745" s="9"/>
      <c r="I745" s="12"/>
      <c r="J745" s="9"/>
      <c r="L745" s="1"/>
    </row>
    <row r="746" spans="1:12" ht="12.75" x14ac:dyDescent="0.2">
      <c r="A746" s="21"/>
      <c r="B746" s="19"/>
      <c r="C746" s="12"/>
      <c r="H746" s="9"/>
      <c r="I746" s="12"/>
      <c r="J746" s="9"/>
      <c r="L746" s="1"/>
    </row>
    <row r="747" spans="1:12" ht="12.75" x14ac:dyDescent="0.2">
      <c r="A747" s="21"/>
      <c r="B747" s="19"/>
      <c r="C747" s="12"/>
      <c r="H747" s="9"/>
      <c r="I747" s="12"/>
      <c r="J747" s="9"/>
      <c r="L747" s="1"/>
    </row>
    <row r="748" spans="1:12" ht="12.75" x14ac:dyDescent="0.2">
      <c r="A748" s="21"/>
      <c r="B748" s="19"/>
      <c r="C748" s="12"/>
      <c r="H748" s="9"/>
      <c r="I748" s="12"/>
      <c r="J748" s="9"/>
      <c r="L748" s="1"/>
    </row>
    <row r="749" spans="1:12" ht="12.75" x14ac:dyDescent="0.2">
      <c r="A749" s="21"/>
      <c r="B749" s="19"/>
      <c r="C749" s="12"/>
      <c r="H749" s="9"/>
      <c r="I749" s="12"/>
      <c r="J749" s="9"/>
      <c r="L749" s="1"/>
    </row>
    <row r="750" spans="1:12" ht="12.75" x14ac:dyDescent="0.2">
      <c r="A750" s="21"/>
      <c r="B750" s="19"/>
      <c r="C750" s="12"/>
      <c r="H750" s="9"/>
      <c r="I750" s="12"/>
      <c r="J750" s="9"/>
      <c r="L750" s="1"/>
    </row>
    <row r="751" spans="1:12" ht="12.75" x14ac:dyDescent="0.2">
      <c r="A751" s="21"/>
      <c r="B751" s="19"/>
      <c r="C751" s="12"/>
      <c r="H751" s="9"/>
      <c r="I751" s="12"/>
      <c r="J751" s="9"/>
      <c r="L751" s="1"/>
    </row>
    <row r="752" spans="1:12" ht="12.75" x14ac:dyDescent="0.2">
      <c r="A752" s="21"/>
      <c r="B752" s="19"/>
      <c r="C752" s="12"/>
      <c r="H752" s="9"/>
      <c r="I752" s="12"/>
      <c r="J752" s="9"/>
      <c r="L752" s="1"/>
    </row>
    <row r="753" spans="1:12" ht="12.75" x14ac:dyDescent="0.2">
      <c r="A753" s="21"/>
      <c r="B753" s="19"/>
      <c r="C753" s="12"/>
      <c r="H753" s="9"/>
      <c r="I753" s="12"/>
      <c r="J753" s="9"/>
      <c r="L753" s="1"/>
    </row>
    <row r="754" spans="1:12" ht="12.75" x14ac:dyDescent="0.2">
      <c r="A754" s="21"/>
      <c r="B754" s="19"/>
      <c r="C754" s="12"/>
      <c r="H754" s="9"/>
      <c r="I754" s="12"/>
      <c r="J754" s="9"/>
      <c r="L754" s="1"/>
    </row>
    <row r="755" spans="1:12" ht="12.75" x14ac:dyDescent="0.2">
      <c r="A755" s="21"/>
      <c r="B755" s="19"/>
      <c r="C755" s="12"/>
      <c r="H755" s="9"/>
      <c r="I755" s="12"/>
      <c r="J755" s="9"/>
      <c r="L755" s="1"/>
    </row>
    <row r="756" spans="1:12" ht="12.75" x14ac:dyDescent="0.2">
      <c r="A756" s="21"/>
      <c r="B756" s="19"/>
      <c r="C756" s="12"/>
      <c r="H756" s="9"/>
      <c r="I756" s="12"/>
      <c r="J756" s="9"/>
      <c r="L756" s="1"/>
    </row>
    <row r="757" spans="1:12" ht="12.75" x14ac:dyDescent="0.2">
      <c r="A757" s="21"/>
      <c r="B757" s="19"/>
      <c r="C757" s="12"/>
      <c r="H757" s="9"/>
      <c r="I757" s="12"/>
      <c r="J757" s="9"/>
      <c r="L757" s="1"/>
    </row>
    <row r="758" spans="1:12" ht="12.75" x14ac:dyDescent="0.2">
      <c r="A758" s="21"/>
      <c r="B758" s="19"/>
      <c r="C758" s="12"/>
      <c r="H758" s="9"/>
      <c r="I758" s="12"/>
      <c r="J758" s="9"/>
      <c r="L758" s="1"/>
    </row>
    <row r="759" spans="1:12" ht="12.75" x14ac:dyDescent="0.2">
      <c r="A759" s="21"/>
      <c r="B759" s="19"/>
      <c r="C759" s="12"/>
      <c r="H759" s="9"/>
      <c r="I759" s="12"/>
      <c r="J759" s="9"/>
      <c r="L759" s="1"/>
    </row>
    <row r="760" spans="1:12" ht="12.75" x14ac:dyDescent="0.2">
      <c r="A760" s="21"/>
      <c r="B760" s="19"/>
      <c r="C760" s="12"/>
      <c r="H760" s="9"/>
      <c r="I760" s="12"/>
      <c r="J760" s="9"/>
      <c r="L760" s="1"/>
    </row>
    <row r="761" spans="1:12" ht="12.75" x14ac:dyDescent="0.2">
      <c r="A761" s="21"/>
      <c r="B761" s="19"/>
      <c r="C761" s="12"/>
      <c r="H761" s="9"/>
      <c r="I761" s="12"/>
      <c r="J761" s="9"/>
      <c r="L761" s="1"/>
    </row>
    <row r="762" spans="1:12" ht="12.75" x14ac:dyDescent="0.2">
      <c r="A762" s="21"/>
      <c r="B762" s="19"/>
      <c r="C762" s="12"/>
      <c r="H762" s="9"/>
      <c r="I762" s="12"/>
      <c r="J762" s="9"/>
      <c r="L762" s="1"/>
    </row>
    <row r="763" spans="1:12" ht="12.75" x14ac:dyDescent="0.2">
      <c r="A763" s="21"/>
      <c r="B763" s="19"/>
      <c r="C763" s="12"/>
      <c r="H763" s="9"/>
      <c r="I763" s="12"/>
      <c r="J763" s="9"/>
      <c r="L763" s="1"/>
    </row>
    <row r="764" spans="1:12" ht="12.75" x14ac:dyDescent="0.2">
      <c r="A764" s="21"/>
      <c r="B764" s="19"/>
      <c r="C764" s="12"/>
      <c r="H764" s="9"/>
      <c r="I764" s="12"/>
      <c r="J764" s="9"/>
      <c r="L764" s="1"/>
    </row>
    <row r="765" spans="1:12" ht="12.75" x14ac:dyDescent="0.2">
      <c r="A765" s="21"/>
      <c r="B765" s="19"/>
      <c r="C765" s="12"/>
      <c r="H765" s="9"/>
      <c r="I765" s="12"/>
      <c r="J765" s="9"/>
      <c r="L765" s="1"/>
    </row>
    <row r="766" spans="1:12" ht="12.75" x14ac:dyDescent="0.2">
      <c r="A766" s="21"/>
      <c r="B766" s="19"/>
      <c r="C766" s="12"/>
      <c r="H766" s="9"/>
      <c r="I766" s="12"/>
      <c r="J766" s="9"/>
      <c r="L766" s="1"/>
    </row>
    <row r="767" spans="1:12" ht="12.75" x14ac:dyDescent="0.2">
      <c r="A767" s="21"/>
      <c r="B767" s="19"/>
      <c r="C767" s="12"/>
      <c r="H767" s="9"/>
      <c r="I767" s="12"/>
      <c r="J767" s="9"/>
      <c r="L767" s="1"/>
    </row>
    <row r="768" spans="1:12" ht="12.75" x14ac:dyDescent="0.2">
      <c r="A768" s="21"/>
      <c r="B768" s="19"/>
      <c r="C768" s="12"/>
      <c r="H768" s="9"/>
      <c r="I768" s="12"/>
      <c r="J768" s="9"/>
      <c r="L768" s="1"/>
    </row>
    <row r="769" spans="1:12" ht="12.75" x14ac:dyDescent="0.2">
      <c r="A769" s="21"/>
      <c r="B769" s="19"/>
      <c r="C769" s="12"/>
      <c r="H769" s="9"/>
      <c r="I769" s="12"/>
      <c r="J769" s="9"/>
      <c r="L769" s="1"/>
    </row>
    <row r="770" spans="1:12" ht="12.75" x14ac:dyDescent="0.2">
      <c r="A770" s="21"/>
      <c r="B770" s="19"/>
      <c r="C770" s="12"/>
      <c r="H770" s="9"/>
      <c r="I770" s="12"/>
      <c r="J770" s="9"/>
      <c r="L770" s="1"/>
    </row>
    <row r="771" spans="1:12" ht="12.75" x14ac:dyDescent="0.2">
      <c r="A771" s="21"/>
      <c r="B771" s="19"/>
      <c r="C771" s="12"/>
      <c r="H771" s="9"/>
      <c r="I771" s="12"/>
      <c r="J771" s="9"/>
      <c r="L771" s="1"/>
    </row>
    <row r="772" spans="1:12" ht="12.75" x14ac:dyDescent="0.2">
      <c r="A772" s="21"/>
      <c r="B772" s="19"/>
      <c r="C772" s="12"/>
      <c r="H772" s="9"/>
      <c r="I772" s="12"/>
      <c r="J772" s="9"/>
      <c r="L772" s="1"/>
    </row>
    <row r="773" spans="1:12" ht="12.75" x14ac:dyDescent="0.2">
      <c r="A773" s="21"/>
      <c r="B773" s="19"/>
      <c r="C773" s="12"/>
      <c r="H773" s="9"/>
      <c r="I773" s="12"/>
      <c r="J773" s="9"/>
      <c r="L773" s="1"/>
    </row>
    <row r="774" spans="1:12" ht="12.75" x14ac:dyDescent="0.2">
      <c r="A774" s="21"/>
      <c r="B774" s="19"/>
      <c r="C774" s="12"/>
      <c r="H774" s="9"/>
      <c r="I774" s="12"/>
      <c r="J774" s="9"/>
      <c r="L774" s="1"/>
    </row>
    <row r="775" spans="1:12" ht="12.75" x14ac:dyDescent="0.2">
      <c r="A775" s="21"/>
      <c r="B775" s="19"/>
      <c r="C775" s="12"/>
      <c r="H775" s="9"/>
      <c r="I775" s="12"/>
      <c r="J775" s="9"/>
      <c r="L775" s="1"/>
    </row>
    <row r="776" spans="1:12" ht="12.75" x14ac:dyDescent="0.2">
      <c r="A776" s="21"/>
      <c r="B776" s="19"/>
      <c r="C776" s="12"/>
      <c r="H776" s="9"/>
      <c r="I776" s="12"/>
      <c r="J776" s="9"/>
      <c r="L776" s="1"/>
    </row>
    <row r="777" spans="1:12" ht="12.75" x14ac:dyDescent="0.2">
      <c r="A777" s="21"/>
      <c r="B777" s="19"/>
      <c r="C777" s="12"/>
      <c r="H777" s="9"/>
      <c r="I777" s="12"/>
      <c r="J777" s="9"/>
      <c r="L777" s="1"/>
    </row>
    <row r="778" spans="1:12" ht="12.75" x14ac:dyDescent="0.2">
      <c r="A778" s="21"/>
      <c r="B778" s="19"/>
      <c r="C778" s="12"/>
      <c r="H778" s="9"/>
      <c r="I778" s="12"/>
      <c r="J778" s="9"/>
      <c r="L778" s="1"/>
    </row>
    <row r="779" spans="1:12" ht="12.75" x14ac:dyDescent="0.2">
      <c r="A779" s="21"/>
      <c r="B779" s="19"/>
      <c r="C779" s="12"/>
      <c r="H779" s="9"/>
      <c r="I779" s="12"/>
      <c r="J779" s="9"/>
      <c r="L779" s="1"/>
    </row>
    <row r="780" spans="1:12" ht="12.75" x14ac:dyDescent="0.2">
      <c r="A780" s="21"/>
      <c r="B780" s="19"/>
      <c r="C780" s="12"/>
      <c r="H780" s="9"/>
      <c r="I780" s="12"/>
      <c r="J780" s="9"/>
      <c r="L780" s="1"/>
    </row>
    <row r="781" spans="1:12" ht="12.75" x14ac:dyDescent="0.2">
      <c r="A781" s="21"/>
      <c r="B781" s="19"/>
      <c r="C781" s="12"/>
      <c r="H781" s="9"/>
      <c r="I781" s="12"/>
      <c r="J781" s="9"/>
      <c r="L781" s="1"/>
    </row>
    <row r="782" spans="1:12" ht="12.75" x14ac:dyDescent="0.2">
      <c r="A782" s="21"/>
      <c r="B782" s="19"/>
      <c r="C782" s="12"/>
      <c r="H782" s="9"/>
      <c r="I782" s="12"/>
      <c r="J782" s="9"/>
      <c r="L782" s="1"/>
    </row>
    <row r="783" spans="1:12" ht="12.75" x14ac:dyDescent="0.2">
      <c r="A783" s="21"/>
      <c r="B783" s="19"/>
      <c r="C783" s="12"/>
      <c r="H783" s="9"/>
      <c r="I783" s="12"/>
      <c r="J783" s="9"/>
      <c r="L783" s="1"/>
    </row>
    <row r="784" spans="1:12" ht="12.75" x14ac:dyDescent="0.2">
      <c r="A784" s="21"/>
      <c r="B784" s="19"/>
      <c r="C784" s="12"/>
      <c r="H784" s="9"/>
      <c r="I784" s="12"/>
      <c r="J784" s="9"/>
      <c r="L784" s="1"/>
    </row>
    <row r="785" spans="1:12" ht="12.75" x14ac:dyDescent="0.2">
      <c r="A785" s="21"/>
      <c r="B785" s="19"/>
      <c r="C785" s="12"/>
      <c r="H785" s="9"/>
      <c r="I785" s="12"/>
      <c r="J785" s="9"/>
      <c r="L785" s="1"/>
    </row>
    <row r="786" spans="1:12" ht="12.75" x14ac:dyDescent="0.2">
      <c r="A786" s="21"/>
      <c r="B786" s="19"/>
      <c r="C786" s="12"/>
      <c r="H786" s="9"/>
      <c r="I786" s="12"/>
      <c r="J786" s="9"/>
      <c r="L786" s="1"/>
    </row>
    <row r="787" spans="1:12" ht="12.75" x14ac:dyDescent="0.2">
      <c r="A787" s="21"/>
      <c r="B787" s="19"/>
      <c r="C787" s="12"/>
      <c r="H787" s="9"/>
      <c r="I787" s="12"/>
      <c r="J787" s="9"/>
      <c r="L787" s="1"/>
    </row>
    <row r="788" spans="1:12" ht="12.75" x14ac:dyDescent="0.2">
      <c r="A788" s="21"/>
      <c r="B788" s="19"/>
      <c r="C788" s="12"/>
      <c r="H788" s="9"/>
      <c r="I788" s="12"/>
      <c r="J788" s="9"/>
      <c r="L788" s="1"/>
    </row>
    <row r="789" spans="1:12" ht="12.75" x14ac:dyDescent="0.2">
      <c r="A789" s="21"/>
      <c r="B789" s="19"/>
      <c r="C789" s="12"/>
      <c r="H789" s="9"/>
      <c r="I789" s="12"/>
      <c r="J789" s="9"/>
      <c r="L789" s="1"/>
    </row>
    <row r="790" spans="1:12" ht="12.75" x14ac:dyDescent="0.2">
      <c r="A790" s="21"/>
      <c r="B790" s="19"/>
      <c r="C790" s="12"/>
      <c r="H790" s="9"/>
      <c r="I790" s="12"/>
      <c r="J790" s="9"/>
      <c r="L790" s="1"/>
    </row>
    <row r="791" spans="1:12" ht="12.75" x14ac:dyDescent="0.2">
      <c r="A791" s="21"/>
      <c r="B791" s="19"/>
      <c r="C791" s="12"/>
      <c r="H791" s="9"/>
      <c r="I791" s="12"/>
      <c r="J791" s="9"/>
      <c r="L791" s="1"/>
    </row>
    <row r="792" spans="1:12" ht="12.75" x14ac:dyDescent="0.2">
      <c r="A792" s="21"/>
      <c r="B792" s="19"/>
      <c r="C792" s="12"/>
      <c r="H792" s="9"/>
      <c r="I792" s="12"/>
      <c r="J792" s="9"/>
      <c r="L792" s="1"/>
    </row>
    <row r="793" spans="1:12" ht="12.75" x14ac:dyDescent="0.2">
      <c r="A793" s="21"/>
      <c r="B793" s="19"/>
      <c r="C793" s="12"/>
      <c r="H793" s="9"/>
      <c r="I793" s="12"/>
      <c r="J793" s="9"/>
      <c r="L793" s="1"/>
    </row>
    <row r="794" spans="1:12" ht="12.75" x14ac:dyDescent="0.2">
      <c r="A794" s="21"/>
      <c r="B794" s="19"/>
      <c r="C794" s="12"/>
      <c r="H794" s="9"/>
      <c r="I794" s="12"/>
      <c r="J794" s="9"/>
      <c r="L794" s="1"/>
    </row>
    <row r="795" spans="1:12" ht="12.75" x14ac:dyDescent="0.2">
      <c r="A795" s="21"/>
      <c r="B795" s="19"/>
      <c r="C795" s="12"/>
      <c r="H795" s="9"/>
      <c r="I795" s="12"/>
      <c r="J795" s="9"/>
      <c r="L795" s="1"/>
    </row>
    <row r="796" spans="1:12" ht="12.75" x14ac:dyDescent="0.2">
      <c r="A796" s="21"/>
      <c r="B796" s="19"/>
      <c r="C796" s="12"/>
      <c r="H796" s="9"/>
      <c r="I796" s="12"/>
      <c r="J796" s="9"/>
      <c r="L796" s="1"/>
    </row>
    <row r="797" spans="1:12" ht="12.75" x14ac:dyDescent="0.2">
      <c r="A797" s="21"/>
      <c r="B797" s="19"/>
      <c r="C797" s="12"/>
      <c r="H797" s="9"/>
      <c r="I797" s="12"/>
      <c r="J797" s="9"/>
      <c r="L797" s="1"/>
    </row>
    <row r="798" spans="1:12" ht="12.75" x14ac:dyDescent="0.2">
      <c r="A798" s="21"/>
      <c r="B798" s="19"/>
      <c r="C798" s="12"/>
      <c r="H798" s="9"/>
      <c r="I798" s="12"/>
      <c r="J798" s="9"/>
      <c r="L798" s="1"/>
    </row>
    <row r="799" spans="1:12" ht="12.75" x14ac:dyDescent="0.2">
      <c r="A799" s="21"/>
      <c r="B799" s="19"/>
      <c r="C799" s="12"/>
      <c r="H799" s="9"/>
      <c r="I799" s="12"/>
      <c r="J799" s="9"/>
      <c r="L799" s="1"/>
    </row>
    <row r="800" spans="1:12" ht="12.75" x14ac:dyDescent="0.2">
      <c r="A800" s="21"/>
      <c r="B800" s="19"/>
      <c r="C800" s="12"/>
      <c r="H800" s="9"/>
      <c r="I800" s="12"/>
      <c r="J800" s="9"/>
      <c r="L800" s="1"/>
    </row>
    <row r="801" spans="1:12" ht="12.75" x14ac:dyDescent="0.2">
      <c r="A801" s="21"/>
      <c r="B801" s="19"/>
      <c r="C801" s="12"/>
      <c r="H801" s="9"/>
      <c r="I801" s="12"/>
      <c r="J801" s="9"/>
      <c r="L801" s="1"/>
    </row>
    <row r="802" spans="1:12" ht="12.75" x14ac:dyDescent="0.2">
      <c r="A802" s="21"/>
      <c r="B802" s="19"/>
      <c r="C802" s="12"/>
      <c r="H802" s="9"/>
      <c r="I802" s="12"/>
      <c r="J802" s="9"/>
      <c r="L802" s="1"/>
    </row>
    <row r="803" spans="1:12" ht="12.75" x14ac:dyDescent="0.2">
      <c r="A803" s="21"/>
      <c r="B803" s="19"/>
      <c r="C803" s="12"/>
      <c r="H803" s="9"/>
      <c r="I803" s="12"/>
      <c r="J803" s="9"/>
      <c r="L803" s="1"/>
    </row>
    <row r="804" spans="1:12" ht="12.75" x14ac:dyDescent="0.2">
      <c r="A804" s="21"/>
      <c r="B804" s="19"/>
      <c r="C804" s="12"/>
      <c r="H804" s="9"/>
      <c r="I804" s="12"/>
      <c r="J804" s="9"/>
      <c r="L804" s="1"/>
    </row>
    <row r="805" spans="1:12" ht="12.75" x14ac:dyDescent="0.2">
      <c r="A805" s="21"/>
      <c r="B805" s="19"/>
      <c r="C805" s="12"/>
      <c r="H805" s="9"/>
      <c r="I805" s="12"/>
      <c r="J805" s="9"/>
      <c r="L805" s="1"/>
    </row>
    <row r="806" spans="1:12" ht="12.75" x14ac:dyDescent="0.2">
      <c r="A806" s="21"/>
      <c r="B806" s="19"/>
      <c r="C806" s="12"/>
      <c r="H806" s="9"/>
      <c r="I806" s="12"/>
      <c r="J806" s="9"/>
      <c r="L806" s="1"/>
    </row>
    <row r="807" spans="1:12" ht="12.75" x14ac:dyDescent="0.2">
      <c r="A807" s="21"/>
      <c r="B807" s="19"/>
      <c r="C807" s="12"/>
      <c r="H807" s="9"/>
      <c r="I807" s="12"/>
      <c r="J807" s="9"/>
      <c r="L807" s="1"/>
    </row>
    <row r="808" spans="1:12" ht="12.75" x14ac:dyDescent="0.2">
      <c r="A808" s="21"/>
      <c r="B808" s="19"/>
      <c r="C808" s="12"/>
      <c r="H808" s="9"/>
      <c r="I808" s="12"/>
      <c r="J808" s="9"/>
      <c r="L808" s="1"/>
    </row>
    <row r="809" spans="1:12" ht="12.75" x14ac:dyDescent="0.2">
      <c r="A809" s="21"/>
      <c r="B809" s="19"/>
      <c r="C809" s="12"/>
      <c r="H809" s="9"/>
      <c r="I809" s="12"/>
      <c r="J809" s="9"/>
      <c r="L809" s="1"/>
    </row>
    <row r="810" spans="1:12" ht="12.75" x14ac:dyDescent="0.2">
      <c r="A810" s="21"/>
      <c r="B810" s="19"/>
      <c r="C810" s="12"/>
      <c r="H810" s="9"/>
      <c r="I810" s="12"/>
      <c r="J810" s="9"/>
      <c r="L810" s="1"/>
    </row>
    <row r="811" spans="1:12" ht="12.75" x14ac:dyDescent="0.2">
      <c r="A811" s="21"/>
      <c r="B811" s="19"/>
      <c r="C811" s="12"/>
      <c r="H811" s="9"/>
      <c r="I811" s="12"/>
      <c r="J811" s="9"/>
      <c r="L811" s="1"/>
    </row>
    <row r="812" spans="1:12" ht="12.75" x14ac:dyDescent="0.2">
      <c r="A812" s="21"/>
      <c r="B812" s="19"/>
      <c r="C812" s="12"/>
      <c r="H812" s="9"/>
      <c r="I812" s="12"/>
      <c r="J812" s="9"/>
      <c r="L812" s="1"/>
    </row>
    <row r="813" spans="1:12" ht="12.75" x14ac:dyDescent="0.2">
      <c r="A813" s="21"/>
      <c r="B813" s="19"/>
      <c r="C813" s="12"/>
      <c r="H813" s="9"/>
      <c r="I813" s="12"/>
      <c r="J813" s="9"/>
      <c r="L813" s="1"/>
    </row>
    <row r="814" spans="1:12" ht="12.75" x14ac:dyDescent="0.2">
      <c r="A814" s="21"/>
      <c r="B814" s="19"/>
      <c r="C814" s="12"/>
      <c r="H814" s="9"/>
      <c r="I814" s="12"/>
      <c r="J814" s="9"/>
      <c r="L814" s="1"/>
    </row>
    <row r="815" spans="1:12" ht="12.75" x14ac:dyDescent="0.2">
      <c r="A815" s="21"/>
      <c r="B815" s="19"/>
      <c r="C815" s="12"/>
      <c r="H815" s="9"/>
      <c r="I815" s="12"/>
      <c r="J815" s="9"/>
      <c r="L815" s="1"/>
    </row>
    <row r="816" spans="1:12" ht="12.75" x14ac:dyDescent="0.2">
      <c r="A816" s="21"/>
      <c r="B816" s="19"/>
      <c r="C816" s="12"/>
      <c r="H816" s="9"/>
      <c r="I816" s="12"/>
      <c r="J816" s="9"/>
      <c r="L816" s="1"/>
    </row>
    <row r="817" spans="1:12" ht="12.75" x14ac:dyDescent="0.2">
      <c r="A817" s="21"/>
      <c r="B817" s="19"/>
      <c r="C817" s="12"/>
      <c r="H817" s="9"/>
      <c r="I817" s="12"/>
      <c r="J817" s="9"/>
      <c r="L817" s="1"/>
    </row>
    <row r="818" spans="1:12" ht="12.75" x14ac:dyDescent="0.2">
      <c r="A818" s="21"/>
      <c r="B818" s="19"/>
      <c r="C818" s="12"/>
      <c r="H818" s="9"/>
      <c r="I818" s="12"/>
      <c r="J818" s="9"/>
      <c r="L818" s="1"/>
    </row>
    <row r="819" spans="1:12" ht="12.75" x14ac:dyDescent="0.2">
      <c r="A819" s="21"/>
      <c r="B819" s="19"/>
      <c r="C819" s="12"/>
      <c r="H819" s="9"/>
      <c r="I819" s="12"/>
      <c r="J819" s="9"/>
      <c r="L819" s="1"/>
    </row>
    <row r="820" spans="1:12" ht="12.75" x14ac:dyDescent="0.2">
      <c r="A820" s="21"/>
      <c r="B820" s="19"/>
      <c r="C820" s="12"/>
      <c r="H820" s="9"/>
      <c r="I820" s="12"/>
      <c r="J820" s="9"/>
      <c r="L820" s="1"/>
    </row>
    <row r="821" spans="1:12" ht="12.75" x14ac:dyDescent="0.2">
      <c r="A821" s="21"/>
      <c r="B821" s="19"/>
      <c r="C821" s="12"/>
      <c r="H821" s="9"/>
      <c r="I821" s="12"/>
      <c r="J821" s="9"/>
      <c r="L821" s="1"/>
    </row>
    <row r="822" spans="1:12" ht="12.75" x14ac:dyDescent="0.2">
      <c r="A822" s="21"/>
      <c r="B822" s="19"/>
      <c r="C822" s="12"/>
      <c r="H822" s="9"/>
      <c r="I822" s="12"/>
      <c r="J822" s="9"/>
      <c r="L822" s="1"/>
    </row>
    <row r="823" spans="1:12" ht="12.75" x14ac:dyDescent="0.2">
      <c r="A823" s="21"/>
      <c r="B823" s="19"/>
      <c r="C823" s="12"/>
      <c r="H823" s="9"/>
      <c r="I823" s="12"/>
      <c r="J823" s="9"/>
      <c r="L823" s="1"/>
    </row>
    <row r="824" spans="1:12" ht="12.75" x14ac:dyDescent="0.2">
      <c r="A824" s="21"/>
      <c r="B824" s="19"/>
      <c r="C824" s="12"/>
      <c r="H824" s="9"/>
      <c r="I824" s="12"/>
      <c r="J824" s="9"/>
      <c r="L824" s="1"/>
    </row>
  </sheetData>
  <autoFilter ref="A4:N199">
    <filterColumn colId="3" showButton="0"/>
    <filterColumn colId="4" showButton="0"/>
    <filterColumn colId="12" showButton="0"/>
  </autoFilter>
  <mergeCells count="6">
    <mergeCell ref="G4:J4"/>
    <mergeCell ref="D4:F4"/>
    <mergeCell ref="B1:N1"/>
    <mergeCell ref="B2:N2"/>
    <mergeCell ref="M4:N4"/>
    <mergeCell ref="K4:L4"/>
  </mergeCells>
  <phoneticPr fontId="0" type="noConversion"/>
  <pageMargins left="0.55118110236220474" right="0.35433070866141736" top="0.55118110236220474" bottom="0.27559055118110237" header="0.31496062992125984" footer="0.11811023622047245"/>
  <pageSetup paperSize="9" scale="56" fitToHeight="0" orientation="landscape" r:id="rId1"/>
  <headerFooter alignWithMargins="0">
    <oddFooter>Страница &amp;P</oddFooter>
  </headerFooter>
  <rowBreaks count="1" manualBreakCount="1">
    <brk id="199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Алена Синяева-05</cp:lastModifiedBy>
  <cp:lastPrinted>2025-01-17T07:18:48Z</cp:lastPrinted>
  <dcterms:created xsi:type="dcterms:W3CDTF">1996-10-08T23:32:33Z</dcterms:created>
  <dcterms:modified xsi:type="dcterms:W3CDTF">2025-02-03T12:38:32Z</dcterms:modified>
</cp:coreProperties>
</file>