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<sst xmlns="http://schemas.openxmlformats.org/spreadsheetml/2006/main" count="47" uniqueCount="47">
  <si>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</si>
  <si>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</si>
  <si>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</si>
  <si>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</si>
  <si>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</si>
  <si>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</si>
  <si>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</si>
  <si>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</si>
  <si>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</si>
  <si>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</si>
  <si>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</si>
  <si>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</si>
  <si>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</si>
  <si>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</si>
  <si>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</si>
  <si>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</si>
  <si>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</si>
  <si>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</si>
  <si>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</si>
  <si>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</si>
  <si>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</si>
  <si>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</si>
  <si>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</si>
  <si>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</si>
  <si>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</si>
  <si>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</si>
  <si>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</si>
  <si>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</si>
  <si>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</si>
  <si>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</si>
  <si>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</si>
  <si>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</si>
  <si>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</si>
  <si>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</si>
  <si>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</si>
  <si>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</si>
  <si>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</si>
  <si>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</si>
  <si>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</t>
  </si>
  <si>
    <t>Доходы от продажи  земельных  участков</t>
  </si>
  <si>
    <t>% исполне-ния к 2023 году</t>
  </si>
  <si>
    <t>Отклонение от 2023 года 
( +, - )</t>
  </si>
  <si>
    <t>Фактическое исполнение на 01.03.2023</t>
  </si>
  <si>
    <t>Фактическое исполнение на 01.03.2024</t>
  </si>
  <si>
    <t>Анализ исполнения доходов бюджета Козловского МО за 2024 год по сравнению с 2023 годом</t>
  </si>
  <si>
    <t>Начальник финансового отдела 
администрации Козловского муниципального округа 
Чувашской Республики</t>
  </si>
  <si>
    <t>Е.Е. Матушкина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</si>
</sst>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2">
      <selection activeCell="D42" sqref="D42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44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42</v>
      </c>
      <c r="C3" s="15" t="s">
        <v>43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9502.6</v>
      </c>
      <c r="C6" s="36">
        <f>C7</f>
        <v>11044.6</v>
      </c>
      <c r="D6" s="24">
        <f aca="true" t="shared" si="0" ref="D6:D42">IF(B6=0,"   ",C6/B6)</f>
        <v>1.1622713783596068</v>
      </c>
      <c r="E6" s="40">
        <f aca="true" t="shared" si="1" ref="E6:E42">C6-B6</f>
        <v>1542</v>
      </c>
    </row>
    <row r="7" spans="1:5" s="5" customFormat="1" ht="15" customHeight="1">
      <c r="A7" s="35" t="s">
        <v>11</v>
      </c>
      <c r="B7" s="37">
        <v>9502.6</v>
      </c>
      <c r="C7" s="37">
        <v>11044.6</v>
      </c>
      <c r="D7" s="23">
        <f t="shared" si="0"/>
        <v>1.1622713783596068</v>
      </c>
      <c r="E7" s="41">
        <f t="shared" si="1"/>
        <v>1542</v>
      </c>
    </row>
    <row r="8" spans="1:5" s="5" customFormat="1" ht="38.25" customHeight="1">
      <c r="A8" s="35" t="s">
        <v>21</v>
      </c>
      <c r="B8" s="36">
        <f>B9</f>
        <v>1569.7</v>
      </c>
      <c r="C8" s="36">
        <f>C9</f>
        <v>2544.2</v>
      </c>
      <c r="D8" s="24">
        <f t="shared" si="0"/>
        <v>1.620819264827674</v>
      </c>
      <c r="E8" s="40">
        <f t="shared" si="1"/>
        <v>974.4999999999998</v>
      </c>
    </row>
    <row r="9" spans="1:5" s="5" customFormat="1" ht="27.75" customHeight="1">
      <c r="A9" s="35" t="s">
        <v>22</v>
      </c>
      <c r="B9" s="37">
        <v>1569.7</v>
      </c>
      <c r="C9" s="37">
        <v>2544.2</v>
      </c>
      <c r="D9" s="23">
        <f t="shared" si="0"/>
        <v>1.620819264827674</v>
      </c>
      <c r="E9" s="41">
        <f t="shared" si="1"/>
        <v>974.4999999999998</v>
      </c>
    </row>
    <row r="10" spans="1:5" s="6" customFormat="1" ht="15" customHeight="1">
      <c r="A10" s="35" t="s">
        <v>2</v>
      </c>
      <c r="B10" s="39">
        <f>B12+B13+B11+B14</f>
        <v>-238.70000000000002</v>
      </c>
      <c r="C10" s="39">
        <f>C12+C13+C11+C14</f>
        <v>1331.9</v>
      </c>
      <c r="D10" s="24">
        <f t="shared" si="0"/>
        <v>-5.579807289484709</v>
      </c>
      <c r="E10" s="40">
        <f t="shared" si="1"/>
        <v>1570.6000000000001</v>
      </c>
    </row>
    <row r="11" spans="1:5" s="5" customFormat="1" ht="27" customHeight="1">
      <c r="A11" s="35" t="s">
        <v>33</v>
      </c>
      <c r="B11" s="37">
        <v>145.6</v>
      </c>
      <c r="C11" s="37">
        <v>432.5</v>
      </c>
      <c r="D11" s="23">
        <f t="shared" si="0"/>
        <v>2.9704670329670333</v>
      </c>
      <c r="E11" s="41">
        <f>C11-B11</f>
        <v>286.9</v>
      </c>
    </row>
    <row r="12" spans="1:5" s="5" customFormat="1" ht="26.25" customHeight="1">
      <c r="A12" s="35" t="s">
        <v>32</v>
      </c>
      <c r="B12" s="37">
        <v>-147.9</v>
      </c>
      <c r="C12" s="37">
        <v>0</v>
      </c>
      <c r="D12" s="23">
        <f t="shared" si="0"/>
        <v>0</v>
      </c>
      <c r="E12" s="41">
        <f t="shared" si="1"/>
        <v>147.9</v>
      </c>
    </row>
    <row r="13" spans="1:5" s="5" customFormat="1" ht="15">
      <c r="A13" s="35" t="s">
        <v>4</v>
      </c>
      <c r="B13" s="37">
        <v>42.6</v>
      </c>
      <c r="C13" s="37">
        <v>0</v>
      </c>
      <c r="D13" s="23">
        <f>IF(B13=0,"   ",C13/B13)</f>
        <v>0</v>
      </c>
      <c r="E13" s="41">
        <f>C13-B13</f>
        <v>-42.6</v>
      </c>
    </row>
    <row r="14" spans="1:5" s="5" customFormat="1" ht="27" customHeight="1">
      <c r="A14" s="35" t="s">
        <v>34</v>
      </c>
      <c r="B14" s="37">
        <v>-279</v>
      </c>
      <c r="C14" s="37">
        <v>899.4</v>
      </c>
      <c r="D14" s="23">
        <f>IF(B14=0,"   ",C14/B14)</f>
        <v>-3.2236559139784946</v>
      </c>
      <c r="E14" s="41">
        <f>C14-B14</f>
        <v>1178.4</v>
      </c>
    </row>
    <row r="15" spans="1:5" s="6" customFormat="1" ht="14.25" customHeight="1">
      <c r="A15" s="35" t="s">
        <v>17</v>
      </c>
      <c r="B15" s="39">
        <f>SUM(B16:B20)</f>
        <v>96.1</v>
      </c>
      <c r="C15" s="39">
        <f>SUM(C16:C20)</f>
        <v>338.9</v>
      </c>
      <c r="D15" s="24">
        <f t="shared" si="0"/>
        <v>3.5265348595213317</v>
      </c>
      <c r="E15" s="40">
        <f t="shared" si="1"/>
        <v>242.79999999999998</v>
      </c>
    </row>
    <row r="16" spans="1:5" s="5" customFormat="1" ht="15">
      <c r="A16" s="35" t="s">
        <v>18</v>
      </c>
      <c r="B16" s="37">
        <v>106.8</v>
      </c>
      <c r="C16" s="37">
        <v>53.6</v>
      </c>
      <c r="D16" s="23">
        <f t="shared" si="0"/>
        <v>0.50187265917603</v>
      </c>
      <c r="E16" s="41">
        <f t="shared" si="1"/>
        <v>-53.199999999999996</v>
      </c>
    </row>
    <row r="17" spans="1:5" s="6" customFormat="1" ht="15">
      <c r="A17" s="35" t="s">
        <v>27</v>
      </c>
      <c r="B17" s="37">
        <v>4.8</v>
      </c>
      <c r="C17" s="37">
        <v>24.8</v>
      </c>
      <c r="D17" s="23">
        <f t="shared" si="0"/>
        <v>5.166666666666667</v>
      </c>
      <c r="E17" s="41">
        <f t="shared" si="1"/>
        <v>20</v>
      </c>
    </row>
    <row r="18" spans="1:5" s="6" customFormat="1" ht="15">
      <c r="A18" s="35" t="s">
        <v>28</v>
      </c>
      <c r="B18" s="37">
        <v>47.5</v>
      </c>
      <c r="C18" s="37">
        <v>98.5</v>
      </c>
      <c r="D18" s="23">
        <f>IF(B18=0,"   ",C18/B18)</f>
        <v>2.0736842105263156</v>
      </c>
      <c r="E18" s="41">
        <f>C18-B18</f>
        <v>51</v>
      </c>
    </row>
    <row r="19" spans="1:5" s="5" customFormat="1" ht="15">
      <c r="A19" s="35" t="s">
        <v>25</v>
      </c>
      <c r="B19" s="37">
        <v>0.4</v>
      </c>
      <c r="C19" s="37">
        <v>50.8</v>
      </c>
      <c r="D19" s="23">
        <v>0</v>
      </c>
      <c r="E19" s="41">
        <f t="shared" si="1"/>
        <v>50.4</v>
      </c>
    </row>
    <row r="20" spans="1:5" s="5" customFormat="1" ht="15">
      <c r="A20" s="35" t="s">
        <v>26</v>
      </c>
      <c r="B20" s="37">
        <v>-63.4</v>
      </c>
      <c r="C20" s="37">
        <v>111.2</v>
      </c>
      <c r="D20" s="23">
        <f>IF(B20=0,"   ",C20/B20)</f>
        <v>-1.7539432176656151</v>
      </c>
      <c r="E20" s="41">
        <f>C20-B20</f>
        <v>174.6</v>
      </c>
    </row>
    <row r="21" spans="1:5" s="5" customFormat="1" ht="25.5">
      <c r="A21" s="35" t="s">
        <v>14</v>
      </c>
      <c r="B21" s="39">
        <f>B22+B23</f>
        <v>-6.199999999999999</v>
      </c>
      <c r="C21" s="39">
        <f>C22+C23</f>
        <v>0.8</v>
      </c>
      <c r="D21" s="24">
        <f t="shared" si="0"/>
        <v>-0.12903225806451615</v>
      </c>
      <c r="E21" s="40">
        <f t="shared" si="1"/>
        <v>6.999999999999999</v>
      </c>
    </row>
    <row r="22" spans="1:5" s="5" customFormat="1" ht="15">
      <c r="A22" s="35" t="s">
        <v>5</v>
      </c>
      <c r="B22" s="37">
        <v>-6.6</v>
      </c>
      <c r="C22" s="37">
        <v>0</v>
      </c>
      <c r="D22" s="23">
        <v>0</v>
      </c>
      <c r="E22" s="41">
        <f t="shared" si="1"/>
        <v>6.6</v>
      </c>
    </row>
    <row r="23" spans="1:5" s="5" customFormat="1" ht="15">
      <c r="A23" s="35" t="s">
        <v>15</v>
      </c>
      <c r="B23" s="37">
        <v>0.4</v>
      </c>
      <c r="C23" s="37">
        <v>0.8</v>
      </c>
      <c r="D23" s="23">
        <f t="shared" si="0"/>
        <v>2</v>
      </c>
      <c r="E23" s="41">
        <f t="shared" si="1"/>
        <v>0.4</v>
      </c>
    </row>
    <row r="24" spans="1:5" s="5" customFormat="1" ht="15">
      <c r="A24" s="35" t="s">
        <v>6</v>
      </c>
      <c r="B24" s="39">
        <v>85.3</v>
      </c>
      <c r="C24" s="39">
        <v>382.1</v>
      </c>
      <c r="D24" s="24">
        <f t="shared" si="0"/>
        <v>4.479484173505276</v>
      </c>
      <c r="E24" s="41">
        <f t="shared" si="1"/>
        <v>296.8</v>
      </c>
    </row>
    <row r="25" spans="1:5" s="5" customFormat="1" ht="16.5" customHeight="1">
      <c r="A25" s="35" t="s">
        <v>36</v>
      </c>
      <c r="B25" s="39">
        <v>0</v>
      </c>
      <c r="C25" s="39">
        <v>0</v>
      </c>
      <c r="D25" s="24">
        <v>0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11008.8</v>
      </c>
      <c r="C26" s="39">
        <f>C6+C8+C10+C15+C21+C24+C25</f>
        <v>15642.499999999998</v>
      </c>
      <c r="D26" s="24">
        <f t="shared" si="0"/>
        <v>1.4209087275634038</v>
      </c>
      <c r="E26" s="40">
        <f t="shared" si="1"/>
        <v>4633.699999999999</v>
      </c>
    </row>
    <row r="27" spans="1:5" s="5" customFormat="1" ht="40.5" customHeight="1">
      <c r="A27" s="35" t="s">
        <v>29</v>
      </c>
      <c r="B27" s="39">
        <f>B28+B29+B30</f>
        <v>368.70000000000005</v>
      </c>
      <c r="C27" s="39">
        <f>C28+C29+C30</f>
        <v>1485.3000000000002</v>
      </c>
      <c r="D27" s="24">
        <f t="shared" si="0"/>
        <v>4.028478437754272</v>
      </c>
      <c r="E27" s="40">
        <f t="shared" si="1"/>
        <v>1116.6000000000001</v>
      </c>
    </row>
    <row r="28" spans="1:5" s="5" customFormat="1" ht="15">
      <c r="A28" s="35" t="s">
        <v>16</v>
      </c>
      <c r="B28" s="37">
        <v>240.5</v>
      </c>
      <c r="C28" s="37">
        <v>1113</v>
      </c>
      <c r="D28" s="23">
        <f t="shared" si="0"/>
        <v>4.627858627858628</v>
      </c>
      <c r="E28" s="43">
        <f t="shared" si="1"/>
        <v>872.5</v>
      </c>
    </row>
    <row r="29" spans="1:5" s="5" customFormat="1" ht="15" customHeight="1">
      <c r="A29" s="35" t="s">
        <v>24</v>
      </c>
      <c r="B29" s="38">
        <v>41.1</v>
      </c>
      <c r="C29" s="38">
        <v>143.9</v>
      </c>
      <c r="D29" s="23">
        <v>0</v>
      </c>
      <c r="E29" s="41">
        <f t="shared" si="1"/>
        <v>102.80000000000001</v>
      </c>
    </row>
    <row r="30" spans="1:5" s="5" customFormat="1" ht="81.75" customHeight="1">
      <c r="A30" s="35" t="s">
        <v>37</v>
      </c>
      <c r="B30" s="38">
        <v>87.1</v>
      </c>
      <c r="C30" s="38">
        <v>228.4</v>
      </c>
      <c r="D30" s="23">
        <v>0</v>
      </c>
      <c r="E30" s="41">
        <f t="shared" si="1"/>
        <v>141.3</v>
      </c>
    </row>
    <row r="31" spans="1:5" s="5" customFormat="1" ht="26.25" customHeight="1">
      <c r="A31" s="35" t="s">
        <v>7</v>
      </c>
      <c r="B31" s="39">
        <f>B32</f>
        <v>22.3</v>
      </c>
      <c r="C31" s="39">
        <f>C32</f>
        <v>18.6</v>
      </c>
      <c r="D31" s="24">
        <v>0</v>
      </c>
      <c r="E31" s="40">
        <f t="shared" si="1"/>
        <v>-3.6999999999999993</v>
      </c>
    </row>
    <row r="32" spans="1:5" s="5" customFormat="1" ht="27.75" customHeight="1">
      <c r="A32" s="35" t="s">
        <v>8</v>
      </c>
      <c r="B32" s="37">
        <v>22.3</v>
      </c>
      <c r="C32" s="37">
        <v>18.6</v>
      </c>
      <c r="D32" s="23">
        <v>0</v>
      </c>
      <c r="E32" s="41">
        <f t="shared" si="1"/>
        <v>-3.6999999999999993</v>
      </c>
    </row>
    <row r="33" spans="1:5" s="5" customFormat="1" ht="27.75" customHeight="1">
      <c r="A33" s="35" t="s">
        <v>30</v>
      </c>
      <c r="B33" s="39">
        <v>191.4</v>
      </c>
      <c r="C33" s="39">
        <v>34.6</v>
      </c>
      <c r="D33" s="24">
        <v>0</v>
      </c>
      <c r="E33" s="40">
        <f t="shared" si="1"/>
        <v>-156.8</v>
      </c>
    </row>
    <row r="34" spans="1:5" s="5" customFormat="1" ht="27" customHeight="1">
      <c r="A34" s="35" t="s">
        <v>31</v>
      </c>
      <c r="B34" s="39">
        <f>B35+B36</f>
        <v>4009.7</v>
      </c>
      <c r="C34" s="39">
        <f>C35+C36</f>
        <v>3982.3</v>
      </c>
      <c r="D34" s="24">
        <f t="shared" si="0"/>
        <v>0.993166571065167</v>
      </c>
      <c r="E34" s="40">
        <f t="shared" si="1"/>
        <v>-27.399999999999636</v>
      </c>
    </row>
    <row r="35" spans="1:5" s="5" customFormat="1" ht="14.25" customHeight="1">
      <c r="A35" s="35" t="s">
        <v>38</v>
      </c>
      <c r="B35" s="42">
        <v>0</v>
      </c>
      <c r="C35" s="42">
        <v>0</v>
      </c>
      <c r="D35" s="23">
        <v>0</v>
      </c>
      <c r="E35" s="41">
        <f t="shared" si="1"/>
        <v>0</v>
      </c>
    </row>
    <row r="36" spans="1:5" s="5" customFormat="1" ht="13.5" customHeight="1">
      <c r="A36" s="35" t="s">
        <v>39</v>
      </c>
      <c r="B36" s="37">
        <v>4009.7</v>
      </c>
      <c r="C36" s="37">
        <v>3982.3</v>
      </c>
      <c r="D36" s="23">
        <f t="shared" si="0"/>
        <v>0.993166571065167</v>
      </c>
      <c r="E36" s="41">
        <f t="shared" si="1"/>
        <v>-27.399999999999636</v>
      </c>
    </row>
    <row r="37" spans="1:5" s="5" customFormat="1" ht="14.25">
      <c r="A37" s="35" t="s">
        <v>9</v>
      </c>
      <c r="B37" s="39">
        <v>122.3</v>
      </c>
      <c r="C37" s="39">
        <v>139.2</v>
      </c>
      <c r="D37" s="24">
        <f t="shared" si="0"/>
        <v>1.1381847914963203</v>
      </c>
      <c r="E37" s="40">
        <f t="shared" si="1"/>
        <v>16.89999999999999</v>
      </c>
    </row>
    <row r="38" spans="1:5" s="5" customFormat="1" ht="14.25">
      <c r="A38" s="35" t="s">
        <v>10</v>
      </c>
      <c r="B38" s="39">
        <f>B39+B40</f>
        <v>0</v>
      </c>
      <c r="C38" s="39">
        <f>C39+C40</f>
        <v>1182.1</v>
      </c>
      <c r="D38" s="24">
        <v>0</v>
      </c>
      <c r="E38" s="40">
        <f t="shared" si="1"/>
        <v>1182.1</v>
      </c>
    </row>
    <row r="39" spans="1:5" s="7" customFormat="1" ht="15" customHeight="1">
      <c r="A39" s="35" t="s">
        <v>13</v>
      </c>
      <c r="B39" s="44">
        <v>0</v>
      </c>
      <c r="C39" s="44">
        <v>150.5</v>
      </c>
      <c r="D39" s="23">
        <v>0</v>
      </c>
      <c r="E39" s="41">
        <f t="shared" si="1"/>
        <v>150.5</v>
      </c>
    </row>
    <row r="40" spans="1:5" s="7" customFormat="1" ht="15" customHeight="1">
      <c r="A40" s="35" t="s">
        <v>35</v>
      </c>
      <c r="B40" s="44">
        <v>0</v>
      </c>
      <c r="C40" s="44">
        <v>1031.6</v>
      </c>
      <c r="D40" s="23">
        <v>0</v>
      </c>
      <c r="E40" s="41">
        <f>C40-B40</f>
        <v>1031.6</v>
      </c>
    </row>
    <row r="41" spans="1:5" s="7" customFormat="1" ht="15" customHeight="1">
      <c r="A41" s="45" t="s">
        <v>20</v>
      </c>
      <c r="B41" s="39">
        <f>B27+B31+B33+B34+B37+B38</f>
        <v>4714.400000000001</v>
      </c>
      <c r="C41" s="39">
        <f>C27+C31+C33+C34+C37+C38</f>
        <v>6842.1</v>
      </c>
      <c r="D41" s="24">
        <f>IF(B41=0,"   ",C41/B41)</f>
        <v>1.4513193619548617</v>
      </c>
      <c r="E41" s="40">
        <f t="shared" si="1"/>
        <v>2127.7</v>
      </c>
    </row>
    <row r="42" spans="1:5" s="7" customFormat="1" ht="15" thickBot="1">
      <c r="A42" s="49" t="s">
        <v>3</v>
      </c>
      <c r="B42" s="46">
        <f>B26+B41</f>
        <v>15723.2</v>
      </c>
      <c r="C42" s="46">
        <f>C26+C41</f>
        <v>22484.6</v>
      </c>
      <c r="D42" s="47">
        <f t="shared" si="0"/>
        <v>1.4300269665208099</v>
      </c>
      <c r="E42" s="48">
        <f t="shared" si="1"/>
        <v>6761.399999999998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50.25" customHeight="1">
      <c r="A44" s="56" t="s">
        <v>45</v>
      </c>
      <c r="B44" s="56"/>
      <c r="C44" s="28"/>
      <c r="D44" s="56" t="s">
        <v>46</v>
      </c>
      <c r="E44" s="56"/>
    </row>
    <row r="45" spans="1:5" s="7" customFormat="1" ht="15" customHeight="1">
      <c r="A45" s="34"/>
      <c r="B45" s="28"/>
      <c r="C45" s="55"/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4">
    <mergeCell ref="A1:E1"/>
    <mergeCell ref="C45:D45"/>
    <mergeCell ref="A44:B44"/>
    <mergeCell ref="D44:E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2024-03-05T12:25:52Z</cp:lastPrinted>
  <dcterms:created xsi:type="dcterms:W3CDTF">2001-03-21T05:21:19Z</dcterms:created>
  <dcterms:modified xsi:type="dcterms:W3CDTF">2024-03-06T07:50:02Z</dcterms:modified>
  <cp:category/>
  <cp:version/>
  <cp:contentType/>
  <cp:contentStatus/>
</cp:coreProperties>
</file>