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20730" windowHeight="11760" tabRatio="916" firstSheet="9" activeTab="14"/>
  </bookViews>
  <sheets>
    <sheet name="Алатырский " sheetId="61" r:id="rId1"/>
    <sheet name="Аликовский" sheetId="60" r:id="rId2"/>
    <sheet name="Батыревский" sheetId="59" r:id="rId3"/>
    <sheet name="Вурнарский" sheetId="58" r:id="rId4"/>
    <sheet name="Ибресинский" sheetId="57" r:id="rId5"/>
    <sheet name="Канашский" sheetId="56" r:id="rId6"/>
    <sheet name="Козловский" sheetId="55" r:id="rId7"/>
    <sheet name="Комсомльский" sheetId="54" r:id="rId8"/>
    <sheet name="Красноармейский" sheetId="53" r:id="rId9"/>
    <sheet name="Красночетайский" sheetId="52" r:id="rId10"/>
    <sheet name="Марпосадский" sheetId="51" r:id="rId11"/>
    <sheet name="Моргаушский" sheetId="50" r:id="rId12"/>
    <sheet name="Порецкий" sheetId="49" r:id="rId13"/>
    <sheet name="Урмарский" sheetId="48" r:id="rId14"/>
    <sheet name="Цивильский" sheetId="47" r:id="rId15"/>
    <sheet name="Чебоксарский" sheetId="46" r:id="rId16"/>
    <sheet name="Шемуршинский" sheetId="45" r:id="rId17"/>
    <sheet name="Шумерлинский" sheetId="44" r:id="rId18"/>
    <sheet name="Ядринский" sheetId="43" r:id="rId19"/>
    <sheet name="Яльчикский" sheetId="42" r:id="rId20"/>
    <sheet name="Янтиковский" sheetId="41" r:id="rId21"/>
    <sheet name="г.Алатырь" sheetId="40" r:id="rId22"/>
    <sheet name="г.Канаш" sheetId="39" r:id="rId23"/>
    <sheet name="г.Новочебоксарск" sheetId="38" r:id="rId24"/>
    <sheet name="г. Чебоксары" sheetId="37" r:id="rId25"/>
    <sheet name="г. Шумерля" sheetId="36" r:id="rId26"/>
  </sheets>
  <definedNames>
    <definedName name="_Hlk94540694" localSheetId="0">'Алатырский '!#REF!</definedName>
    <definedName name="_Hlk94540694" localSheetId="1">Аликовский!#REF!</definedName>
    <definedName name="_Hlk94540694" localSheetId="2">Батыревский!#REF!</definedName>
    <definedName name="_Hlk94540694" localSheetId="3">Вурнарский!#REF!</definedName>
    <definedName name="_Hlk94540694" localSheetId="24">'г. Чебоксары'!#REF!</definedName>
    <definedName name="_Hlk94540694" localSheetId="25">'г. Шумерля'!#REF!</definedName>
    <definedName name="_Hlk94540694" localSheetId="21">г.Алатырь!#REF!</definedName>
    <definedName name="_Hlk94540694" localSheetId="22">г.Канаш!#REF!</definedName>
    <definedName name="_Hlk94540694" localSheetId="23">г.Новочебоксарск!#REF!</definedName>
    <definedName name="_Hlk94540694" localSheetId="4">Ибресинский!#REF!</definedName>
    <definedName name="_Hlk94540694" localSheetId="5">Канашский!#REF!</definedName>
    <definedName name="_Hlk94540694" localSheetId="6">Козловский!#REF!</definedName>
    <definedName name="_Hlk94540694" localSheetId="7">Комсомльский!#REF!</definedName>
    <definedName name="_Hlk94540694" localSheetId="8">Красноармейский!#REF!</definedName>
    <definedName name="_Hlk94540694" localSheetId="9">Красночетайский!#REF!</definedName>
    <definedName name="_Hlk94540694" localSheetId="10">Марпосадский!#REF!</definedName>
    <definedName name="_Hlk94540694" localSheetId="11">Моргаушский!#REF!</definedName>
    <definedName name="_Hlk94540694" localSheetId="12">Порецкий!#REF!</definedName>
    <definedName name="_Hlk94540694" localSheetId="13">Урмарский!#REF!</definedName>
    <definedName name="_Hlk94540694" localSheetId="14">Цивильский!#REF!</definedName>
    <definedName name="_Hlk94540694" localSheetId="15">Чебоксарский!#REF!</definedName>
    <definedName name="_Hlk94540694" localSheetId="16">Шемуршинский!#REF!</definedName>
    <definedName name="_Hlk94540694" localSheetId="17">Шумерлинский!#REF!</definedName>
    <definedName name="_Hlk94540694" localSheetId="18">Ядринский!#REF!</definedName>
    <definedName name="_Hlk94540694" localSheetId="19">Яльчикский!#REF!</definedName>
    <definedName name="_Hlk94540694" localSheetId="20">Янтиковский!#REF!</definedName>
    <definedName name="_xlnm._FilterDatabase" localSheetId="0" hidden="1">'Алатырский '!$A$6:$AP$6</definedName>
    <definedName name="_xlnm._FilterDatabase" localSheetId="1" hidden="1">Аликовский!$A$6:$AO$6</definedName>
    <definedName name="_xlnm._FilterDatabase" localSheetId="2" hidden="1">Батыревский!$A$6:$AO$6</definedName>
    <definedName name="_xlnm._FilterDatabase" localSheetId="3" hidden="1">Вурнарский!$A$6:$AO$6</definedName>
    <definedName name="_xlnm._FilterDatabase" localSheetId="24" hidden="1">'г. Чебоксары'!$A$6:$AO$6</definedName>
    <definedName name="_xlnm._FilterDatabase" localSheetId="25" hidden="1">'г. Шумерля'!$A$6:$AO$6</definedName>
    <definedName name="_xlnm._FilterDatabase" localSheetId="21" hidden="1">г.Алатырь!$A$3:$AO$57</definedName>
    <definedName name="_xlnm._FilterDatabase" localSheetId="22" hidden="1">г.Канаш!$A$6:$AO$6</definedName>
    <definedName name="_xlnm._FilterDatabase" localSheetId="23" hidden="1">г.Новочебоксарск!$A$6:$AP$6</definedName>
    <definedName name="_xlnm._FilterDatabase" localSheetId="4" hidden="1">Ибресинский!$A$6:$AO$6</definedName>
    <definedName name="_xlnm._FilterDatabase" localSheetId="5" hidden="1">Канашский!$A$6:$AO$6</definedName>
    <definedName name="_xlnm._FilterDatabase" localSheetId="6" hidden="1">Козловский!$A$6:$AO$6</definedName>
    <definedName name="_xlnm._FilterDatabase" localSheetId="7" hidden="1">Комсомльский!$A$6:$AO$6</definedName>
    <definedName name="_xlnm._FilterDatabase" localSheetId="8" hidden="1">Красноармейский!$A$6:$AO$6</definedName>
    <definedName name="_xlnm._FilterDatabase" localSheetId="9" hidden="1">Красночетайский!$A$6:$AO$6</definedName>
    <definedName name="_xlnm._FilterDatabase" localSheetId="10" hidden="1">Марпосадский!$A$6:$AO$6</definedName>
    <definedName name="_xlnm._FilterDatabase" localSheetId="11" hidden="1">Моргаушский!$A$6:$AP$6</definedName>
    <definedName name="_xlnm._FilterDatabase" localSheetId="12" hidden="1">Порецкий!$A$6:$AO$6</definedName>
    <definedName name="_xlnm._FilterDatabase" localSheetId="13" hidden="1">Урмарский!$A$6:$AO$6</definedName>
    <definedName name="_xlnm._FilterDatabase" localSheetId="14" hidden="1">Цивильский!$A$6:$AO$6</definedName>
    <definedName name="_xlnm._FilterDatabase" localSheetId="15" hidden="1">Чебоксарский!$A$6:$AP$6</definedName>
    <definedName name="_xlnm._FilterDatabase" localSheetId="16" hidden="1">Шемуршинский!$A$6:$AP$6</definedName>
    <definedName name="_xlnm._FilterDatabase" localSheetId="17" hidden="1">Шумерлинский!$A$6:$AO$6</definedName>
    <definedName name="_xlnm._FilterDatabase" localSheetId="18" hidden="1">Ядринский!$A$6:$AO$6</definedName>
    <definedName name="_xlnm._FilterDatabase" localSheetId="19" hidden="1">Яльчикский!$A$6:$AO$6</definedName>
    <definedName name="_xlnm._FilterDatabase" localSheetId="20" hidden="1">Янтиковский!$A$6:$AO$6</definedName>
    <definedName name="_xlnm.Print_Area" localSheetId="0">'Алатырский '!$A$1:$AJ$35</definedName>
    <definedName name="_xlnm.Print_Area" localSheetId="1">Аликовский!$A$1:$AJ$62</definedName>
    <definedName name="_xlnm.Print_Area" localSheetId="2">Батыревский!$A$1:$AJ$108</definedName>
    <definedName name="_xlnm.Print_Area" localSheetId="3">Вурнарский!$A$1:$AJ$44</definedName>
    <definedName name="_xlnm.Print_Area" localSheetId="24">'г. Чебоксары'!$A$1:$AJ$133</definedName>
    <definedName name="_xlnm.Print_Area" localSheetId="25">'г. Шумерля'!$A$1:$AJ$19</definedName>
    <definedName name="_xlnm.Print_Area" localSheetId="21">г.Алатырь!$A$1:$AJ$57</definedName>
    <definedName name="_xlnm.Print_Area" localSheetId="22">г.Канаш!$A$1:$AJ$28</definedName>
    <definedName name="_xlnm.Print_Area" localSheetId="23">г.Новочебоксарск!$A$1:$AJ$51</definedName>
    <definedName name="_xlnm.Print_Area" localSheetId="4">Ибресинский!$A$1:$AJ$44</definedName>
    <definedName name="_xlnm.Print_Area" localSheetId="5">Канашский!$A$1:$AJ$66</definedName>
    <definedName name="_xlnm.Print_Area" localSheetId="6">Козловский!$A$1:$AJ$89</definedName>
    <definedName name="_xlnm.Print_Area" localSheetId="7">Комсомльский!$A$1:$AJ$63</definedName>
    <definedName name="_xlnm.Print_Area" localSheetId="8">Красноармейский!$A$1:$AJ$49</definedName>
    <definedName name="_xlnm.Print_Area" localSheetId="9">Красночетайский!$A$1:$AJ$34</definedName>
    <definedName name="_xlnm.Print_Area" localSheetId="10">Марпосадский!$A$1:$AJ$36</definedName>
    <definedName name="_xlnm.Print_Area" localSheetId="11">Моргаушский!$A$1:$AJ$31</definedName>
    <definedName name="_xlnm.Print_Area" localSheetId="12">Порецкий!$A$1:$AJ$80</definedName>
    <definedName name="_xlnm.Print_Area" localSheetId="13">Урмарский!$A$1:$AJ$50</definedName>
    <definedName name="_xlnm.Print_Area" localSheetId="14">Цивильский!$A$1:$AJ$63</definedName>
    <definedName name="_xlnm.Print_Area" localSheetId="15">Чебоксарский!$A$1:$AJ$70</definedName>
    <definedName name="_xlnm.Print_Area" localSheetId="16">Шемуршинский!$A$1:$AJ$23</definedName>
    <definedName name="_xlnm.Print_Area" localSheetId="17">Шумерлинский!$A$1:$AJ$41</definedName>
    <definedName name="_xlnm.Print_Area" localSheetId="18">Ядринский!$A$1:$AJ$42</definedName>
    <definedName name="_xlnm.Print_Area" localSheetId="19">Яльчикский!$A$1:$AJ$29</definedName>
    <definedName name="_xlnm.Print_Area" localSheetId="20">Янтиковский!$A$1:$AJ$35</definedName>
  </definedNames>
  <calcPr calcId="125725"/>
</workbook>
</file>

<file path=xl/calcChain.xml><?xml version="1.0" encoding="utf-8"?>
<calcChain xmlns="http://schemas.openxmlformats.org/spreadsheetml/2006/main">
  <c r="P63" i="47"/>
  <c r="O63"/>
  <c r="N63"/>
  <c r="M63"/>
  <c r="L63"/>
  <c r="K63"/>
  <c r="J63"/>
  <c r="H63"/>
  <c r="H40"/>
  <c r="G57" i="40"/>
  <c r="G133" i="37"/>
  <c r="G28" i="39"/>
  <c r="G51" i="38"/>
  <c r="G19" i="36"/>
  <c r="G35" i="41"/>
  <c r="G29" i="42"/>
  <c r="G42" i="43"/>
  <c r="G41" i="44"/>
  <c r="G23" i="45"/>
  <c r="G70" i="46"/>
  <c r="G63" i="47"/>
  <c r="G50" i="48"/>
  <c r="G80" i="49"/>
  <c r="G31" i="50"/>
  <c r="G36" i="51"/>
  <c r="G34" i="52"/>
  <c r="G49" i="53"/>
  <c r="G63" i="54"/>
  <c r="G89" i="55"/>
  <c r="G66" i="56"/>
  <c r="G44" i="57"/>
  <c r="G44" i="58"/>
  <c r="G108" i="59"/>
  <c r="G62" i="60"/>
  <c r="G35" i="61"/>
</calcChain>
</file>

<file path=xl/sharedStrings.xml><?xml version="1.0" encoding="utf-8"?>
<sst xmlns="http://schemas.openxmlformats.org/spreadsheetml/2006/main" count="3491" uniqueCount="1204">
  <si>
    <t>№ пп</t>
  </si>
  <si>
    <t>Наименование проекта</t>
  </si>
  <si>
    <t>Срок</t>
  </si>
  <si>
    <t>Стоимость проекта, млн. рублей</t>
  </si>
  <si>
    <t>Алатырский район Чувашской Республики</t>
  </si>
  <si>
    <t>Дорожное хозяйство</t>
  </si>
  <si>
    <t>Строительство наружного освещения и тротуаров автомобильной дороги Шемурша – Сойгино – Алтышево – «Аниш» на участках км 44+264 – км 45+393, км 46+726 – км 49+228, км 57+415 – км 58+083 и км 75+904 –</t>
  </si>
  <si>
    <t>2026–2027 гг.</t>
  </si>
  <si>
    <t>Строительство наружного освещения и тротуаров автомобильной дороги Чебоксары – Сурское на участке км 173+413 – км 193+125 (выборочно) с устройством пешеходного перехода на км 190+323</t>
  </si>
  <si>
    <t>2026 г.</t>
  </si>
  <si>
    <t>Строительство наружного освещения автомобильной дороги Алатырь – Ахматово – Ардатов на участке км 0+005 –</t>
  </si>
  <si>
    <t>2021 г.</t>
  </si>
  <si>
    <t xml:space="preserve">Капитальный ремонт моста с устройством берегозащитных сооружений через реку Бездна на автомобильной дороге «подъезд к п. Анютино» </t>
  </si>
  <si>
    <t>Жилищно-коммунальное хозяйство</t>
  </si>
  <si>
    <t>Строительство локальных станций водоподготовки на одиночных скважинах с водопроводными сетями в Октябрьском сельском поселении Алатырского района Чувашской Республики</t>
  </si>
  <si>
    <t>2024 г.</t>
  </si>
  <si>
    <t>Строительство локальных станций водоподготовки на одиночных скважинах с водопроводными сетями в Атратском сельском поселении Алатырского района Чувашской Республики</t>
  </si>
  <si>
    <t>Строительство локальных станций водоподготовки на одиночных скважинах с водопроводными сетями в Чуварлейском сельском поселении Алатырского района Чувашской Республики</t>
  </si>
  <si>
    <t>Строительство локальных станций водоподготовки на одиночных скважинах с водопроводными сетями в Стемасском сельском поселении Алатырского района Чувашской Республики</t>
  </si>
  <si>
    <t>Строительство локальных станций водоподготовки на одиночных скважинах с водопроводными сетями в Алтышевском сельском поселении Алатырского района Чувашской Республики</t>
  </si>
  <si>
    <t>Установка станции обезжелезивания воды и модернизация объектов водоснабжения в п. Киря Алатырского района Чувашской Республики</t>
  </si>
  <si>
    <t>2023 г.</t>
  </si>
  <si>
    <t>Здравоохранение</t>
  </si>
  <si>
    <t>Строительство фельдшерско-акушерских пунктов</t>
  </si>
  <si>
    <t>Строительство поликлиник, врачебных амбулаторий, отделений общей врачебной (семейной) практики</t>
  </si>
  <si>
    <t>Культура</t>
  </si>
  <si>
    <t>Реконструкция здания Первомайского сельского дома культуры в п. Первомайский</t>
  </si>
  <si>
    <t>2022 г.</t>
  </si>
  <si>
    <t xml:space="preserve">Реконструкция здания Кирского дома культуры в п. Киря </t>
  </si>
  <si>
    <t>Реконструкция здания Стемасского сельского дома культуры в с. Стемасы</t>
  </si>
  <si>
    <t>Реконструкция здания Восходского сельского дома культуры в п. Восход</t>
  </si>
  <si>
    <t>2025 г.</t>
  </si>
  <si>
    <t>Реконструкция здания Ялушевского сельского клуба в д. Ялушево</t>
  </si>
  <si>
    <t>Строительство сельского дома культуры на 100 мест в с. Старые Айбеси</t>
  </si>
  <si>
    <t>Образование</t>
  </si>
  <si>
    <t>Строительство средней школы в с. Чуварлеи на 300 мест</t>
  </si>
  <si>
    <t>Газификация с. Чуварлеи по ул. Лесная, Семенова, Сосновая, Новая, Мирная, Ягодная, Вишневая, Луговая</t>
  </si>
  <si>
    <t>Аликовский район Чувашской Республики</t>
  </si>
  <si>
    <t>Дороржное хозяйство</t>
  </si>
  <si>
    <t>Капитальный ремонт участка автомобильной дороги Аликово – Ильянкино км 0+000 – км 6+000 .</t>
  </si>
  <si>
    <t>2020–2022 гг</t>
  </si>
  <si>
    <t xml:space="preserve">Строительство автомобильной дороги по ул. Кооперативная в д. Большие Токташи </t>
  </si>
  <si>
    <t xml:space="preserve">Строительство автомобильной дороги по улицам Школьная, Чапаева в с. Устье </t>
  </si>
  <si>
    <t>2021–2022 гг.</t>
  </si>
  <si>
    <t>Реконструкция водонапорных скважин и башен в населенных пунктах Аликовского района</t>
  </si>
  <si>
    <t>2021-2024 гг.</t>
  </si>
  <si>
    <t>Строительство объекта «Дошкольное образовательное учреждение на 240 мест в с. Аликово Аликовского района Чувашской Республики»</t>
  </si>
  <si>
    <t>2020-2021 гг.</t>
  </si>
  <si>
    <t>Капитальный ремонт 4 муниципальных общеобразовательных учреждений Аликовского района Чувашской Республики, имеющих износ 50% и выше</t>
  </si>
  <si>
    <t>2021–2025 гг.</t>
  </si>
  <si>
    <t>Строительство очистных сооружений 5 муниципальных бюджетных общеобразовательных учреждений Аликовского района Чувашской Республики</t>
  </si>
  <si>
    <t>2021-2025 гг.</t>
  </si>
  <si>
    <t>Энергетика</t>
  </si>
  <si>
    <t>Ремонт воздушных линий 0,4 кВ от комплектной трансформаторной подстанции № 503 по ул. 60 лет Октября в с. Аликово (муниципальная собственность)</t>
  </si>
  <si>
    <t>Строительство линии электроснабжения, наружного освещения улицы Набережная в д. Ходяково, где предоставлены земельные участки под строительство жилья многодетным семьям</t>
  </si>
  <si>
    <t>Батыревский район Чувашской Республики</t>
  </si>
  <si>
    <t>Строительство наружного освещения автомобильной дороги "Калинино - Батырево - Яльчики" - Большое Чеменево - "Шемурша - Сойгино - Алтышево" на участках км 0+035 - км 22+480 (выборочно) и пешеходных переходов вблизи образовательного учреждения км 11+320, км 16+060 и км 21+869</t>
  </si>
  <si>
    <t>Строительство наружного освещения автомобильной дороги "Цивильск - Ульяновск" - Яманчурино на участках км 1+512 - км 1+940, км 14+982 - км 16+140, км 18+462 - км 19+873 и пешеходного перехода вблизи образовательного учреждения км 15+854</t>
  </si>
  <si>
    <t>Строительство автомобильной дороги по ул. Карла Маркса и ул. А.П.Табакова с примыканием к автомобильной дороге регионального значения Калинино - Батырево - Яльчики на км 96+297 в с. Батырево</t>
  </si>
  <si>
    <t>2021 - 2022 гг.</t>
  </si>
  <si>
    <t>Строительство наружного освещения с устройством пешеходных переходов и тротуаров на автомобильной дороге Калинино - Батырево - Яльчики на участке км 105+585 - км 107+494 в Батыревском районе</t>
  </si>
  <si>
    <t>Реконструкция автодороги "Цивильск - Ульяновск" - Старое Котяково - Татмыш-Югелево</t>
  </si>
  <si>
    <t>Строительство автомобильной дороги по ул. Заречная и Садовая в с. Сугуты Батыревского района Чувашской Республики</t>
  </si>
  <si>
    <t>Строительство автомобильной дороги по ул. Южная в с. Туруново Батыревского района Чувашской Республики</t>
  </si>
  <si>
    <t>Строительство автомобильной дороги по ул. Ленина в с. Шыгырдан Батыревского района Чувашской Республики</t>
  </si>
  <si>
    <t>Строительство автомобильной дороги "Калинино - Батырево - Яльчики - Новое Бахтиарово"</t>
  </si>
  <si>
    <t>Строительство автомобильной дороги "ул. Лесная, ул. Полевая" в д. Балабаш-Нурусово Батыревского района Чувашской Республики</t>
  </si>
  <si>
    <t>Капитальный ремонт автомобильной дороги "Бахтигильдино - Балабаш-Нурусово" Батыревского района Чувашской Республики</t>
  </si>
  <si>
    <t>Капитальный ремонт автомобильной дороги "Старые Тойси - Татарские Тимяши" Батыревского района Чувашской Республики</t>
  </si>
  <si>
    <t>Строительство автомобильной дороги "ул. Колхозная, Апанаева в д. Долгий Остров" Батыревского района Чувашской Республики</t>
  </si>
  <si>
    <t>Строительство улично-дорожной сети микрорайона "Южный" с. Батырево Батыревского района Чувашской Республики</t>
  </si>
  <si>
    <t>Строительство улично-дорожной сети микрорайона "Южный" с. Шыгырдан Батыревского района Чувашской Республики</t>
  </si>
  <si>
    <t>Строительство автомобильной дороги по ул. Ленина в д. Шаймурзино Батыревского района Чувашской Республики</t>
  </si>
  <si>
    <t>Строительство автомобильной дороги по ул. Кокеля в с. Тарханы Батыревского района Чувашской Республики</t>
  </si>
  <si>
    <t>Капитальный ремонт автомобильной дороги по ул. Кошкина, Кооперативная, Напольная в д. Новое Котяково Батыревского района Чувашской Республики</t>
  </si>
  <si>
    <t>Строительство автомобильной дороги по ул. Дружбы (проезд Ярмарочный) в с. Батырево Батыревского района Чувашской Республики</t>
  </si>
  <si>
    <t>Строительство автомобильной дороги по ул. Крымова и Подгорная в д. Полевые Бикшики Батыревского района Чувашской Республики</t>
  </si>
  <si>
    <t>Строительство автомобильной дороги по ул. Центральная в д. Татарские Сугуты Батыревского района Чувашской Республики</t>
  </si>
  <si>
    <t>Строительство автомобильной дороги по ул. Новая в д. Красномайск Батыревского района Чувашской Республики</t>
  </si>
  <si>
    <t>Строительство автомобильной дороги по ул. Ф. Ситты в д. Малое Батырево Батыревского района Чувашской Республики</t>
  </si>
  <si>
    <t>Строительство автомобильной дороги по ул. Кооперативная, Тукая, Свободы в с. Шыгырдан</t>
  </si>
  <si>
    <t>Строительство автомобильной дороги по ул. Чапаева, пер. Титова в д. Кзыл-Чишма</t>
  </si>
  <si>
    <t>Строительство локальных станций водоподготовки на одиночных скважинах с водопроводными сетями в Тойсинском сельском поселении Батыревского района Чувашской Республики</t>
  </si>
  <si>
    <t>Строительство локальных станций водоподготовки на одиночных скважинах с водопроводными сетями в Шыгырданском сельском поселении Батыревского района Чувашской Республики</t>
  </si>
  <si>
    <t>Строительство локальных станций водоподготовки на одиночных скважинах с водопроводными сетями в Батыревском сельском поселении Батыревского района Чувашской Республики</t>
  </si>
  <si>
    <t>Строительство локальных станций водоподготовки на одиночных скважинах с водопроводными сетями в Новоахпердинском сельском поселении Батыревского района Чувашской Республики</t>
  </si>
  <si>
    <t>Строительство локальных станций водоподготовки на одиночных скважинах с водопроводными сетями в Татарско-Сугутском сельском поселении Батыревского района Чувашской Республики</t>
  </si>
  <si>
    <t>Строительство локальных станций водоподготовки на одиночных скважинах с водопроводными сетями в Сугутском сельском поселении Батыревского района Чувашской Республики</t>
  </si>
  <si>
    <t>Строительство локальных станций водоподготовки на одиночных скважинах с водопроводными сетями в Туруновском сельском поселении Батыревского района Чувашской Республики</t>
  </si>
  <si>
    <t>Реконструкция канализационных очистных сооружений с. Батырево Батыревского района Чувашской Республики</t>
  </si>
  <si>
    <t>Водоснабжение микрорайона "Южный" в с. Шыгырдан Батыревского района Чувашской Республики</t>
  </si>
  <si>
    <t>Водоотведение микрорайона "Южный" в с. Шыгырдан Батыревского района Чувашской Республики</t>
  </si>
  <si>
    <t>Модернизация станции водоочистки в с. Батырево Батыревского района Чувашской Республики</t>
  </si>
  <si>
    <t>Газоснабжение микрорайона "Южный" с. Батырево Батыревского района Чувашской Республики</t>
  </si>
  <si>
    <t>Водоснабжение микрорайона "Южный" с. Батырево Батыревского района Чувашской Республики</t>
  </si>
  <si>
    <t>Водоотведение микрорайона "Южный" с. Батырево Батыревского района Чувашской Республики</t>
  </si>
  <si>
    <t>Электроснабжение микрорайона "Южный" с. Батырево Батыревского района Чувашской Республики</t>
  </si>
  <si>
    <t>Строительство группового водовода Шемуршинского, Батыревского, Комсомольского районов Чувашской Республики (I пусковой комплекс)</t>
  </si>
  <si>
    <t>Строительство группового водовода Шемуршинского, Батыревского, Комсомольского районов Чувашской Республики (проектно-изыскательские работы) (III пусковой комплекс)</t>
  </si>
  <si>
    <t>Строительство группового водовода Шемуршинского, Батыревского, Комсомольского районов Чувашской Республики (IV пусковой комплекс)</t>
  </si>
  <si>
    <t>Строительство группового водовода Шемуршинского, Батыревского, Комсомольского районов Чувашской Республики (V пусковой комплекс)</t>
  </si>
  <si>
    <t>Строительство группового водовода Шемуршинского, Батыревского, Комсомольского районов Чувашской Республики (VI пусковой комплекс)</t>
  </si>
  <si>
    <t>Строительство группового водовода Шемуршинского, Батыревского, Комсомольского районов Чувашской Республики (проектно-изыскательские работы) (VIII пусковой комплекс)</t>
  </si>
  <si>
    <t>Строительство группового водовода Шемуршинского, Батыревского, Комсомольского районов Чувашской Республики (IX пусковой комплекс)</t>
  </si>
  <si>
    <t>2021 - 2025 гг.</t>
  </si>
  <si>
    <t>Строительство сельского дома культуры на 100 мест в д. Старые Тойси Батыревского района Чувашской Республики</t>
  </si>
  <si>
    <t>Реконструкция клуба в д. Кзыл-Камыш Батыревского района Чувашской Республики</t>
  </si>
  <si>
    <t>Строительство сельского клуба в д. Яншихово Батыревского района Чувашской Республики</t>
  </si>
  <si>
    <t>Строительство сельского дома культуры в д. Сидели Батыревского района Чувашской Республики</t>
  </si>
  <si>
    <t>Реконструкция сельского дома культуры в с. Норваш-Шигали Батыревского района Чувашской Республики</t>
  </si>
  <si>
    <t>Реконструкция сельского дома культуры в с. Первомайское Батыревского района Чувашской Республики</t>
  </si>
  <si>
    <t>Строительство сельского дома культуры в д. Абамза Батыревского района Чувашской Республики</t>
  </si>
  <si>
    <t>Реконструкция культурно-досугового центра Батыревского района Чувашской Республики</t>
  </si>
  <si>
    <t>Реконструкция Полевобикшикского сельского дома культуры Батыревского района Чувашской Республики</t>
  </si>
  <si>
    <t>Реконструкция Кзыл-Чишминского сельского дома культуры Батыревского района Чувашской Республики</t>
  </si>
  <si>
    <t>Реконструкция сельского дома культуры в д. Малое Батырево Батыревского района Чувашской Республики</t>
  </si>
  <si>
    <t>Строительство сельского дома культуры в с. Тойси Батыревского района Чувашской Республики</t>
  </si>
  <si>
    <t>Строительство сельского дома культуры в д. Татмыш-Югелево Батыревского района Чувашской Республики</t>
  </si>
  <si>
    <t>Строительство сельского дома культуры в с. Балабаш-Баишево Батыревского района Чувашской Республики</t>
  </si>
  <si>
    <t>Строительство сельского дома культуры в д. Бакашево Батыревского района Чувашской Республики</t>
  </si>
  <si>
    <t>Реконструкция сельского дома культуры в д. Нижнее Турмышево Батыревского района Чувашской Республики</t>
  </si>
  <si>
    <t>Реконструкция сельского дома культуры в д. Новое Котяково Батыревского района Чувашской Республики</t>
  </si>
  <si>
    <t>Реконструкция муниципального бюджетного учреждения дополнительного образования "Батыревская детская школа искусств" Батыревского района Чувашской Республики в рамках реализации мероприятий по модернизации региональных и муниципальных детских школ искусств по видам искусств</t>
  </si>
  <si>
    <t>Строительство пристроя на 120 мест к зданию МБОУ "Шыгырданская СОШ N 1" в с. Шыгырдан Батыревского района Чувашской Республики</t>
  </si>
  <si>
    <t>2020 - 2021 гг.</t>
  </si>
  <si>
    <t>Реконструкция муниципального бюджетного дошкольного образовательного учреждения "Шыгырданский детский сад "Ромашка" Батыревского района Чувашской Республики</t>
  </si>
  <si>
    <t>Капитальный ремонт здания МБОУ "Батыревская СОШ N 2" Батыревского района Чувашской Республики по адресу: Чувашская Республика, Батыревский район, с. Батырево, ул. А.П.Табакова, д. 11</t>
  </si>
  <si>
    <t>Реконструкция здания детского сада в д. Бахтигильдино под начальную школу с дошкольной группой со строительством спортзала</t>
  </si>
  <si>
    <t>Реконструкция здания детского сада в с. Новое Ахпердино под начальную школу и детский сад со строительством спортзала</t>
  </si>
  <si>
    <t>Реконструкция здания муниципального автономного общеобразовательного учреждения "Сугутская средняя общеобразовательная школа" Батыревского района Чувашской Республики</t>
  </si>
  <si>
    <t>Реконструкция муниципального бюджетного дошкольного образовательного учреждения "Солнышко"</t>
  </si>
  <si>
    <t>Реконструкция здания муниципального бюджетного общеобразовательного учреждения "Тарханская средняя общеобразовательная школа" Батыревского района Чувашской Республики</t>
  </si>
  <si>
    <t>Реконструкция здания муниципального бюджетного общеобразовательного учреждения "Батыревская средняя общеобразовательная школа N 1" Батыревского района Чувашской Республики</t>
  </si>
  <si>
    <t>Строительство пристроя к зданию муниципального бюджетного общеобразовательного учреждения "Долгоостровская средняя общеобразовательная школа" Батыревского района Чувашской Республики</t>
  </si>
  <si>
    <t>Строительство физкультурно-спортивной зоны муниципального бюджетного общеобразовательного учреждения "Батыревская средняя общеобразовательная школа N 2" Батыревского района Чувашской Республики</t>
  </si>
  <si>
    <t>Реконструкция здания муниципального бюджетного общеобразовательного учреждения "Норваш-Шигалинская средняя общеобразовательная школа" Батыревского района Чувашской Республики</t>
  </si>
  <si>
    <t>Реконструкция здания муниципального бюджетного общеобразовательного учреждения "Тойсинская средняя общеобразовательная школа" Батыревского района Чувашской Республики</t>
  </si>
  <si>
    <t>Комплексная компактная застройка микрорайона "Южный" в с. Шыгырдан Батыревского района Чувашской Республики. Электроснабжение, газоснабжение</t>
  </si>
  <si>
    <t>Физическая культура и спорт</t>
  </si>
  <si>
    <t>Строительство физкультурно-оздоровительного комплекса в с. Шыгырдан Батыревского района Чувашской Республики</t>
  </si>
  <si>
    <t>Строительство футбольного поля в с. Норваш-Шигали Батыревского района Чувашской Республики</t>
  </si>
  <si>
    <t>Строительство футбольного поля в с. Первомайское Батыревского района Чувашской Республики</t>
  </si>
  <si>
    <t>Строительство футбольного поля в с. Тарханы Батыревского района Чувашской Республики</t>
  </si>
  <si>
    <t>Строительство футбольного поля в с. Тойси Батыревского района Чувашской Республики</t>
  </si>
  <si>
    <t>Строительство футбольного поля в д. Новое Котяково Батыревского района Чувашской Республики</t>
  </si>
  <si>
    <t>Строительство футбольного поля в д. Именево Батыревского района Чувашской Республики</t>
  </si>
  <si>
    <t>Строительство футбольного поля в д. Полевые Бикшики Батыревского района Чувашской Республики</t>
  </si>
  <si>
    <t>Экология</t>
  </si>
  <si>
    <t>Рекультивация полигона твердых коммунальных отходов Батыревского района</t>
  </si>
  <si>
    <t>2028 г.</t>
  </si>
  <si>
    <t>Строительство наружного освещения автомобильной дороги Калинино - Батырево - Яльчики в пгт Вурнары на участках км 13+292 - км 17+429 (выборочно), км 26+374 - км 27+783, км 2+877 - км 4+271 с устройством пешеходного перехода вблизи образовательного учреждения км 15+949</t>
  </si>
  <si>
    <t>2023 г.</t>
  </si>
  <si>
    <t>Строительство наружного освещения автомобильной дороги Калинино - Батырево - Яльчики в пгт Вурнары на участках км 2+877 - км 4+271, км 13+292 - км 17+429 (выборочно), км 26+374 - км 27+783 с устройством пешеходного перехода вблизи образовательного учреждения км 15+949 в Вурнарском районе</t>
  </si>
  <si>
    <t>Строительство наружного освещения и тротуаров автомобильной дороги Никольское - Ядрин - Калинино на участке км 63+722 - км 65+135 с устройством пешеходного перехода вблизи образовательного учреждения км 64+399</t>
  </si>
  <si>
    <t>Строительство наружного освещения и тротуаров автомобильной дороги "Цивильск - Ульяновск" - Ачакасы - Янгорчино - "Вурнары - Убеево - Красноармейское" на участках км 7+930 - км 8+245, км 12+773 - км 13+693, км 23+343 - км 24+680, км 27+040 - км 28+739, км 34+800 - км 35+425, км 35+723 - км 36+738 и пешеходного перехода вблизи образовательного учреждения км 23+593</t>
  </si>
  <si>
    <t>2024 г.</t>
  </si>
  <si>
    <t>Строительство наружного освещения и тротуаров автомобильной дороги Вурнары - Убеево - Красноармейское на участке км 0+000 - км 1+042, км 17+390 - км 20+431 и пешеходного перехода вблизи образовательного учреждения км 18+643</t>
  </si>
  <si>
    <t>Ремонт автомобильных дорог по ул. Ашмарова, ул. Ж. Илюкина, ул. Комсомольская, ул. Советская, ул. Пионерская, ул. Первомайская в пгт Вурнары Вурнарского района Чувашской Республики</t>
  </si>
  <si>
    <t>2020 - 2025 гг.</t>
  </si>
  <si>
    <t>Строительство тротуара вдоль автомобильной дороги Калинино - Батырево - Яльчики на участке км 0+000 - км 1+700 в с. Калинино Вурнарского района</t>
  </si>
  <si>
    <t>Строительство автодороги по ул. Советская, ул. Центральная д. Синьял-Яуши Вурнарского района Чувашской Республики</t>
  </si>
  <si>
    <t>2022 - 2023 гг.</t>
  </si>
  <si>
    <t>Строительство автомобильной дороги по ул. Центральная в д. Сугут-Торбиково Вурнарского района</t>
  </si>
  <si>
    <t>2021 г.</t>
  </si>
  <si>
    <t>Строительство автомобильной дороги по ул. Центральная в д. Ямбахтино Вурнарского района</t>
  </si>
  <si>
    <t>Строительство автомобильных дорог в новом микрорайоне по ул. Луговая пгт Вурнары Вурнарского района Чувашской Республики</t>
  </si>
  <si>
    <t>2024 - 2025 гг.</t>
  </si>
  <si>
    <t>Строительство локальной станции водоподготовки на одиночной скважине с водопроводными сетями в Калининском сельском поселении Вурнарского района Чувашской Республики</t>
  </si>
  <si>
    <t>2022 г.</t>
  </si>
  <si>
    <t>Строительство локальной станции водоподготовки на одиночной скважине с водопроводными сетями в Ершипосинском сельском поселении Вурнарского района Чувашской Республики</t>
  </si>
  <si>
    <t>Строительство локальной станции водоподготовки на одиночной скважине с водопроводными сетями в Азимсирминском сельском поселении Вурнарского района Чувашской Республики</t>
  </si>
  <si>
    <t>Строительство локальной станции водоподготовки на одиночной скважине с водопроводными сетями в Апнерском сельском поселении Вурнарского района Чувашской Республики</t>
  </si>
  <si>
    <t>Модернизация теплотрассы от котельной N 2 в пгт Вурнары Вурнарского района Чувашской Республики</t>
  </si>
  <si>
    <t>Реконструкция котельной N 1 в пгт Вурнары Вурнарского района Чувашской Республики</t>
  </si>
  <si>
    <t>Водоснабжение (водоотведение) в пгт Вурнары (реконструкция сетей, ремонт водонапорных башен, приобретение емкостей - накопителей воды, технологическое присоединение к очистным сооружениям)</t>
  </si>
  <si>
    <t>2021 - 2025 гг.</t>
  </si>
  <si>
    <t>Строительство блочно-модульной котельной в с. Калинино Вурнарского района Чувашской Республики</t>
  </si>
  <si>
    <t>Строительство инженерных сетей водоснабжения, водоотведения, энергоснабжения по ул. Луговая пгт Вурнары</t>
  </si>
  <si>
    <t>2023 - 2025 гг.</t>
  </si>
  <si>
    <t>Реконструкция муниципального бюджетного образовательного учреждения дополнительного образования "Дом детского творчества" Вурнарского района Чувашской Республики</t>
  </si>
  <si>
    <t>Реконструкция муниципального бюджетного общеобразовательного учреждения "Вурнарская средняя общеобразовательная школа N 1 им. И.Н. Никифорова" пгт Вурнары Чувашской Республики</t>
  </si>
  <si>
    <t>Строительство детского сада в пгт Вурнары Вурнарского района Чувашской Республики</t>
  </si>
  <si>
    <t>Строительство школы в пгт Вурнары Вурнарского района Чувашской Республики</t>
  </si>
  <si>
    <t>Строительство пристроя к школе в с. Калинино Вурнарского района Чувашской Республики</t>
  </si>
  <si>
    <t>Реконструкция гидротехнического сооружения, находящегося на р. Санарка севернее с. Орауши Вурнарского района Чувашской Республики</t>
  </si>
  <si>
    <t>Рекультивация полигона твердых коммунальных отходов Вурнарского района</t>
  </si>
  <si>
    <t>Строительство линий электропередачи от пгт Вурнары до полигона твердых коммунальных отходов</t>
  </si>
  <si>
    <t>Строительство наружного освещения и тротуаров автомобильной дороги Калинино – Батырево – Яльчики на участке км 36+960 – км 40+920 с пешеходными переходами вблизи образовательного учреждения км 37+140 и км 37+330</t>
  </si>
  <si>
    <t>2021–2022 гг</t>
  </si>
  <si>
    <t>Строительство  наружного освещения и тротуаров  автомобильной дороги Ибреси – Березовка – Кудеиха на участках км 0+136 – км 2+065, км 18+830 – км 19+938 с пешеходными переходами км 0+443, км 0+612, км 19+626 и остановочного пункта км 19+626</t>
  </si>
  <si>
    <t>Ремонт автодороги «Аниш – Айбечи» с км 6+785 до км 7+385</t>
  </si>
  <si>
    <t>Ремонт автодороги «Аниш – Хормалы – Новые Высли» с км 0+000 до км 2+600</t>
  </si>
  <si>
    <t>Ремонт автодороги «Новое Чурашево – Сирикли» с км 0+000 до км 0+670</t>
  </si>
  <si>
    <t>Ремонт автодороги «Аниш – Хормалы» км 3+500 и км 5+500 выборочно</t>
  </si>
  <si>
    <t>Ремонт автодороги «Калинино – Батырево – Яльчики – Чувашские Тимяши» с км 0+000 до км 1+000</t>
  </si>
  <si>
    <t xml:space="preserve">Ремонт автомобильных дорог в населенных пунктах сельских поселений </t>
  </si>
  <si>
    <t>2020–2025 гг.</t>
  </si>
  <si>
    <t xml:space="preserve">Ремонт и капитальный ремонт проездов к территориям многоквартирных жилых домов </t>
  </si>
  <si>
    <t>Строительство автомобильной дороги по ул. Ленина в д. Ширтаны</t>
  </si>
  <si>
    <t>Строительство автомобильной дороги по ул. Солнечная в пгт Ибреси</t>
  </si>
  <si>
    <t>Строительство и реконструкция объектов системы централизованного теплоснабжения</t>
  </si>
  <si>
    <t>2020–2024 гг.</t>
  </si>
  <si>
    <t xml:space="preserve">Строительство фельдшерско-акушерских пунктов </t>
  </si>
  <si>
    <t>2021–2024 гг.</t>
  </si>
  <si>
    <t>Строительство Новочурашевского центрального сельского дома культуры</t>
  </si>
  <si>
    <t>Строительство Большеабакасинского центрального сельского дома культуры</t>
  </si>
  <si>
    <t>2023–2024 гг.</t>
  </si>
  <si>
    <t>Строительство Хормалинского центрального сельского дома культуры</t>
  </si>
  <si>
    <t>Строительство Буинского центрального сельского дома культуры</t>
  </si>
  <si>
    <t>Реконструкция здания муниципального бюджетного дошкольного образовательного учреждения «Ибресинский детский сад «Солнышко» Ибресинского района Чувашской Республики</t>
  </si>
  <si>
    <t>2020–2021 гг.</t>
  </si>
  <si>
    <t>Реконструкция муниципального бюджетного общеобразовательного учреждения «Ибресинская средняя общеобразовательная школа № 1» Ибресинского района Чувашской Республики</t>
  </si>
  <si>
    <t>Реконструкция здания муниципального бюджетного дошкольного образовательного учреждения «Ибресинский детский сад «Березка» Ибресинского района Чувашской Республики</t>
  </si>
  <si>
    <t>Реконструкция здания муниципального бюджетного дошкольного образовательного учреждения «Айбечский детский сад «Аистенок» Ибресинского района Чувашской Республики</t>
  </si>
  <si>
    <t>Реконструкция здания муниципального бюджетного дошкольного образовательного учреждения «Хормалинский детский сад «Весна» Ибресинского района Чувашской Республики</t>
  </si>
  <si>
    <t>Реконструкция здания муниципального бюджетного общеобразовательного учреждения «Ибресинская средняя общеобразовательная школа № 2» Ибресинского района Чувашской Республики</t>
  </si>
  <si>
    <t>Реконструкция здания муниципального бюджетного общеобразовательного учреждения «Айбечская средняя общеобразовательная школа» Ибресинского района Чувашской Республики</t>
  </si>
  <si>
    <t>Реконструкция здания муниципального бюджетного общеобразовательного учреждения «Малокармалинская средняя общеобразовательная школа» Ибресинского района Чувашской Республики</t>
  </si>
  <si>
    <t>Строительство котельной муниципального бюджетного общеобразовательного учреждения «Айбечская средняя общеобразовательная школа» Ибресинского района Чувашской Республики</t>
  </si>
  <si>
    <t>Реконструкция здания муниципального бюджетного общеобразовательного учреждения «Климовская средняя общеобразовательная школа» Ибресинского района Чувашской Республики</t>
  </si>
  <si>
    <t>Реконструкция здания муниципального бюджетного общеобразовательного учреждения «Большеабакасинская основная общеобразовательная школа им. С.В. Эльгера» Ибресинского района Чувашской Республики</t>
  </si>
  <si>
    <t>Рекультивация санкционированной свалки твердых коммунальных отходов</t>
  </si>
  <si>
    <t>Канашский район Чувашской Республики</t>
  </si>
  <si>
    <t>Строительство автомобильной дороги по улицам Победы, Ворошилова, Калинина, Кооперативная в с. Шибылги Канашского района Чувашской Республики</t>
  </si>
  <si>
    <t>Проведение ямочного ремонта в Канашском районе Чувашской Республики</t>
  </si>
  <si>
    <t>Строительство автомобильной дороги по ул. Калинина с. Шихазаны Канашского района</t>
  </si>
  <si>
    <t>Проектирование и реконструкция сетей водоснабжения 3,5 км и сетей водоотведения 4,81 км в с. Шихазаны Канашского района Чувашской Республики</t>
  </si>
  <si>
    <t>Реконструкция сельского дома культуры и пристроя, расположенных по адресу: Чувашская Республика, Канашский район, с. Ухманы, ул. Калинина, д. 8а</t>
  </si>
  <si>
    <t>Реконструкция зданий учреждений культуры Канашского района Чувашской Республики</t>
  </si>
  <si>
    <t>Реконструкция здания муниципального бюджетного общеобразовательного учреждения "Байгильдинская средняя общеобразовательная школа" Канашского района Чувашской Республики</t>
  </si>
  <si>
    <t>Реконструкция здания муниципального бюджетного общеобразовательного учреждения "Шибылгинская средняя общеобразовательная школа" Канашского района Чувашской Республики</t>
  </si>
  <si>
    <t>Реконструкция здания муниципального бюджетного дошкольного образовательного учреждения "Ухманский детский сад "Рябинушка" Канашского района Чувашской Республики</t>
  </si>
  <si>
    <t>Реконструкция здания муниципального бюджетного дошкольного образовательного учреждения "Вутабосинский детский сад "Колокольчик" Канашского района Чувашской Республики</t>
  </si>
  <si>
    <t>Реконструкция здания муниципального бюджетного дошкольного образовательного учреждения "Тобурдановский детский сад "Березка" Канашского района Чувашской Республики</t>
  </si>
  <si>
    <t>Козловский район Чувашской Республики</t>
  </si>
  <si>
    <t>Строительство автомобильной дороги по ул. Октябрьская в г. Козловка Козловского района Чувашской Республики</t>
  </si>
  <si>
    <t>Строительство сетей водоотведения от ул. Светлая, Родниковая, Тихая, 60 лет ККАФ и ул. Звездная в г. Козловке со строительством напорного коллектора и насосной станции Козловского района Чувашской Республики</t>
  </si>
  <si>
    <t>Строительство напорного коллектора от ст. Тюрлема до очистных сооружений г. Козловки длиной 6,8 км, диаметром 159 мм, реконструкция сетей водоотведения ст. Тюрлема Козловского района Чувашской Республики</t>
  </si>
  <si>
    <r>
      <t>Реконструкция очистных сооружений канализации на 200 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и сетей водоотведения д. Андреево-Базары Козловского района Чувашской Республики</t>
    </r>
  </si>
  <si>
    <r>
      <t>Реконструкция очистных сооружений канализации на  200 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и сетей водоотведения д. Еметкино Козловского района Чувашской Республики</t>
    </r>
  </si>
  <si>
    <t>Реконструкция ветхих сетей водоотведения в г. Козловке Козловского района Чувашской Республики</t>
  </si>
  <si>
    <r>
      <t>Реконструкция канализационных очистных сооружений на 2700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по ул. Нижнекурганская, д. 54 в г. Козловке Козловского района Чувашской Республики</t>
    </r>
  </si>
  <si>
    <t>Реконструкция ветхих систем водоснабжения в г. Козловке Козловского района Чувашской Республики</t>
  </si>
  <si>
    <t>Строительство сливной станции для сбора и вывоза отходов из выгребных ям неканализованной части в г. Козловке Козловского района Чувашской Республики</t>
  </si>
  <si>
    <t>Строительство напорного коллектора  с насосной станцией  в районе ул. Речная в г. Козловке Козловского района Чувашской Республики</t>
  </si>
  <si>
    <r>
      <t>Строительство станции водоподготовки на 1500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связи с высоким содержанием извести и железа в питьевой воде Козловского района Чувашской Республики</t>
    </r>
  </si>
  <si>
    <t>2021–2023 гг.</t>
  </si>
  <si>
    <t>Строительство тепловых сетей и сетей горячего водоснабжения от газовой автоматизированной блочно-модульной котельной мощностью 12,0 МВт в г. Козловке Козловского района Чувашской Республики</t>
  </si>
  <si>
    <t>Реконструкция котельной № 4 г. Козловки и реконструкция ветхих тепловых сетей от котельной № 4 протяженностью 700 м или прокладка газопровода</t>
  </si>
  <si>
    <t>Перевод многоквартирных домов на автономное отопление поселковой части г. Козловки – строительство придомовых блочно-модульных котельных для 6 многоквартирных домов</t>
  </si>
  <si>
    <t>Реконструкция тепловых сетей от блочно-модульных котельных мощностью 5,0 МВт в г. Козловке</t>
  </si>
  <si>
    <t>Реконструкция котельной № 6 в г. Козловке и строительство тепловых сетей и сетей горячего водоснабжения от котельной № 6 ГУП «Чувашгаз» Минстроя Чувашии по ул. Виноградова г. Козловки Козловского района Чувашской Республики</t>
  </si>
  <si>
    <t>Строительство тепловых сетей и сетей горячего водоснабжения от газовой автоматизированной блочно-модульной котельной мощностью 8,0 МВт по ул. Калинина г. Козловки Козловского района Чувашской Республики</t>
  </si>
  <si>
    <t>Строительство сельского дома культуры на 100 мест в д. Илебары Козловского района Чувашской Республики</t>
  </si>
  <si>
    <t>Строительство объекта «Дошкольное образовательное учреждение на 160 мест в г. Козловке Козловского района Чувашской Республики»</t>
  </si>
  <si>
    <t>Реконструкция здания муниципального бюджетного общеобразовательного учреждения «Козловская средняя общеобразовательная школа № 3» г. Козловка Чувашской Республики</t>
  </si>
  <si>
    <t>Реконструкция помещений здания муниципального бюджетного дошкольного образовательного учреждения «Детский сад «Радуга» г. Козловка Чувашской Республики по адресу: Чувашская Республика, г. Козловка, ул. Октябрьская, д. 95</t>
  </si>
  <si>
    <t>Реконструкция здания муниципального автономного общеобразовательного учреждения «Козловская средняя общеобразовательная школа № 2» г. Козловка Чувашской Республики по адресу: Чувашская Республика, г. Козловка, ул. Карла Маркса, д. 36</t>
  </si>
  <si>
    <t>Реконструкция муниципального бюджетного общеобразовательного учреждения «Тюрлеминская средняя общеобразовательная школа» Козловского района Чувашской Республики по адресу: Чувашская Республика, Козловский район, ст. Тюрлема, ул. Пионерская, д. 1</t>
  </si>
  <si>
    <t>Строительство спортивной площадки 770 кв. м (55 м × 14 м) из резиновой крошки для муниципального автономного дошкольного образовательного учреждения «Козловский центр развития ребенка – детский сад «Пчелка» Козловского района Чувашской Республики</t>
  </si>
  <si>
    <t>Реставрация МБУК «Дом-музей Н.И. Лобачевского» в г. Козловке Козловского района Чувашской Республики</t>
  </si>
  <si>
    <t>Реконструкция набережной и строительство причальной стенки на р. Волга в г. Козловке Козловского района Чувашской Республики с проведением берегоукрепительных работ</t>
  </si>
  <si>
    <t xml:space="preserve">Проектирование и реставрация усадьбы барона Жомини в г. Козловке Козловского района Чувашской Республики. Создание единого музейного комплекса с МБУК «Дом-музей Н.И. Лобачевского»  </t>
  </si>
  <si>
    <t xml:space="preserve">Строительство футбольного поля Козловского района Чувашской Республики </t>
  </si>
  <si>
    <t>Реконструкция линий электроснабжения протяженностью 6,4 км с заменой светильников уличного освещения на светодиодные с установкой автоматического управления</t>
  </si>
  <si>
    <t>Комсомольского района Чувашской Республики</t>
  </si>
  <si>
    <t>Строительство наружного освещения и тротуаров автомобильной дороги Калинино - Батырево - Яльчики на участке км 70+636 - 74+620 (выборочно) с устройством пешеходных переходов вблизи образовательного учреждения км 71+583 и км 73+743</t>
  </si>
  <si>
    <t>Строительство автомобильной дороги по ул. Новая, Садовая, Нагорная в д. Новые Высли Комсомольского района Чувашской Республики</t>
  </si>
  <si>
    <t>Строительство автомобильной дороги по ул. Нагорная, Новая, Центральная д. Альбусь-Сюрбеево Комсомольского района Чувашской Республики</t>
  </si>
  <si>
    <t>Строительство автомобильной дороги по ул. Советская и ул. Чапаева в с. Старочелны-Сюрбеево Комсомольского района Чувашской Республики</t>
  </si>
  <si>
    <t>Строительство автомобильной дороги - подъезда к школе д. Чичканы Комсомольского района Чувашской Республики</t>
  </si>
  <si>
    <t>Строительство автомобильной дороги по ул. Ленина д. Асаново Комсомольского района Чувашской Республики</t>
  </si>
  <si>
    <t>Строительство автомобильной дороги по ул. Дружбы и ул. Солнечная с. Токаево Комсомольского района Чувашской Республики</t>
  </si>
  <si>
    <t>Строительство тротуаров на автомобильной дороге республиканского значения "Калинино - Батырево - Яльчики" - Починок-Инели - граница Республики Татарстан</t>
  </si>
  <si>
    <t>2023 - 2024 гг.</t>
  </si>
  <si>
    <t>Капитальный ремонт автомобильной дороги общего пользования местного значения "Цивильск - Ульяновск" - Комсомольское</t>
  </si>
  <si>
    <t>2020 - 2021 гг.</t>
  </si>
  <si>
    <t>Капитальный ремонт автомобильной дороги общего пользования, подъезд к зданию школы в д. Подлесные Чурачики Комсомольского района Чувашской Республики</t>
  </si>
  <si>
    <t>2021 - 2022 гг.</t>
  </si>
  <si>
    <t>Капитальный ремонт автодороги "Цивильск - Ульяновск" - Новоалександровка</t>
  </si>
  <si>
    <t>Строительство наружного освещения с устройством пешеходных переходов и тротуаров на автомобильной дороге республиканского значения "Калинино - Батырево - Яльчики"</t>
  </si>
  <si>
    <t>Капитальный ремонт автодороги "Комсомольское - Старые Высли"</t>
  </si>
  <si>
    <t>Капитальный ремонт автодороги "Цивильск - Ульяновск" - Новые Высли</t>
  </si>
  <si>
    <t>Капитальный ремонт автодороги "Цивильск - Ульяновск" - Починок-Инели" - Старый Сундырь</t>
  </si>
  <si>
    <t>Капитальный ремонт автодороги "Цивильск - Ульяновск" - Киров</t>
  </si>
  <si>
    <t>Капитальный ремонт автодороги "Калинино - Батырево - Яльчики" - Шурут-Нурусово</t>
  </si>
  <si>
    <t>Капитальный ремонт автодороги "Калинино - Батырево - Яльчики" - Ендоба</t>
  </si>
  <si>
    <t>Строительство локальной станции водоподготовки на одиночной скважине с водопроводными сетями в Комсомольском сельском поселении Комсомольского района Чувашской Республики</t>
  </si>
  <si>
    <t>2022 - 2025 гг.</t>
  </si>
  <si>
    <t>Строительство локальной станции водоподготовки на одиночной скважине с водопроводными сетями в Чичканском сельском поселении Комсомольского района Чувашской Республики</t>
  </si>
  <si>
    <t>2025 г.</t>
  </si>
  <si>
    <t>Строительство локальной станции водоподготовки на одиночной скважине с водопроводными сетями в Шераутском сельском поселении Комсомольского района Чувашской Республики</t>
  </si>
  <si>
    <t>Строительство локальной станции водоподготовки на одиночной скважине с водопроводными сетями в Урмаевском сельском поселении Комсомольского района Чувашской Республики</t>
  </si>
  <si>
    <t>2022 - 2024 гг.</t>
  </si>
  <si>
    <t>Строительство станции биологической очистки сточных вод производительностью 600 м3/сут. и сетей канализации в с. Комсомольское Комсомольского района Чувашской Республики</t>
  </si>
  <si>
    <t>Реконструкция сетей водоснабжения с. Комсомольское Комсомольского района Чувашской Республики</t>
  </si>
  <si>
    <t>Строительство сетей водоснабжения д. Чичканы Комсомольского района Чувашской Республики</t>
  </si>
  <si>
    <t>Реконструкция сетей водоснабжения д. Асаново Комсомольского района Чувашской Республики</t>
  </si>
  <si>
    <t>Строительство сельского дома культуры на 100 мест в с. Тугаево Комсомольского района Чувашской Республики</t>
  </si>
  <si>
    <t>Строительство сельского дома культуры в с. Токаево Комсомольского района Чувашской Республики</t>
  </si>
  <si>
    <t>Строительство сельского дома культуры в д. Асаново Комсомольского района Чувашской Республики</t>
  </si>
  <si>
    <t>Строительство центра культурного развития в с. Комсомольское Комсомольского района Чувашской Республики</t>
  </si>
  <si>
    <t>Строительство сельского дома культуры в д. Старые Высли Комсомольского района Чувашской Республики</t>
  </si>
  <si>
    <t>Строительство сельского дома культуры в д. Нижние Бюртли-Шигали Комсомольского района Чувашской Республики</t>
  </si>
  <si>
    <t>Реконструкция зданий: Кировский клуб-музей МБУК "Централизованная клубная система" Комсомольского района, МБУК "Малокошелеевский ИКЦ" Комсомольского сельского поселения Комсомольского района, МБУК "Альбусь-Сюрбеевский ИКЦ" Альбусь-Сюрбеевского сельского поселения Комсомольского района</t>
  </si>
  <si>
    <t>Строительство пристроя детского сада на 25 мест к зданию муниципального бюджетного общеобразовательного учреждения "Чурачикская средняя общеобразовательная школа" Комсомольского района Чувашской Республики</t>
  </si>
  <si>
    <t>Строительство детского сада на 50 мест в с. Тугаево Комсомольского района Чувашской Республики</t>
  </si>
  <si>
    <t>Реконструкция муниципального бюджетного общеобразовательного учреждения "Комсомольская средняя общеобразовательная школа N 1" Комсомольского района Чувашской Республики (2 этап)</t>
  </si>
  <si>
    <t>Реконструкция муниципального бюджетного общеобразовательного учреждения "Комсомольская средняя общеобразовательная школа N 2" Комсомольского района Чувашской Республики</t>
  </si>
  <si>
    <t>Реконструкция муниципального бюджетного общеобразовательного учреждения "Шераутская средняя общеобразовательная школа" Комсомольского района Чувашской Республики</t>
  </si>
  <si>
    <t>Реконструкция муниципального бюджетного общеобразовательного учреждения "Полевошептаховская средняя общеобразовательная школа" Комсомольского района Чувашской Республики</t>
  </si>
  <si>
    <t>Реконструкция муниципального бюджетного общеобразовательного учреждения "Нюргечинская средняя общеобразовательная школа" Комсомольского района Чувашской Республики</t>
  </si>
  <si>
    <t>Реконструкция муниципального бюджетного дошкольного образовательного учреждения детский сад N 1 "Колосок" Комсомольского района Чувашской Республики</t>
  </si>
  <si>
    <t>Строительство крытого многофункционального спортивного комплекса с детским бассейном в с. Комсомольское Комсомольского района Чувашской Республики</t>
  </si>
  <si>
    <t>Строительство крытого многофункционального спортивного комплекса с детским бассейном в с. Урмаево Комсомольского района Чувашской Республики</t>
  </si>
  <si>
    <t>Строительство многофункционального спортивного комплекса открытого типа в с. Старочелны-Сюрбеево Комсомольского района Чувашской Республики</t>
  </si>
  <si>
    <t>Строительство футбольного поля Комсомольского района Чувашской Республики</t>
  </si>
  <si>
    <t>Рекультивация свалки твердых коммунальных отходов</t>
  </si>
  <si>
    <t>Красноармейский район Чувашской Республики</t>
  </si>
  <si>
    <t>Строительство наружного освещения автомобильной дороги Чебоксары - Сурское на участке км 43+525 - км 48+700 (выборочно) с пешеходным переходом вблизи образовательного учреждения км 42+408</t>
  </si>
  <si>
    <t>Строительство наружного освещения и тротуаров автомобильной дороги Вурнары - Убеево - Красноармейское на участках км 29+760 - км 31+078, км 31+876 - км 32+664, км 36+450 - км 38+030 и пешеходных переходов вблизи образовательного учреждения км 36+738 и км 37+059 и устройство светофора на 2 пешеходных переходах</t>
  </si>
  <si>
    <t>Строительство наружного освещения и тротуаров автомобильной дороги Цивильск - Красноармейское - Кюль-Сирма на участках км 0+016 - км 2+366, км 4+021 - км 7+540, км 9+021 - км 9+847, км 21+694 - км 22+514, км 22+961 - км 24+269 и пешеходного перехода вблизи образовательного учреждения км 6+284</t>
  </si>
  <si>
    <t>2023 - 2024 гг.</t>
  </si>
  <si>
    <t>Капитальный ремонт и ремонт дворовых территорий многоквартирных домов, проездов к дворовым территориям многоквартирных домов в с. Красноармейское</t>
  </si>
  <si>
    <t>2021 - 2026 гг.</t>
  </si>
  <si>
    <t>Капитальный ремонт, ремонт автомобильных дорог общего пользования местного значения вне границ населенных пунктов в границах муниципального района</t>
  </si>
  <si>
    <t>2020 - 2026 гг.</t>
  </si>
  <si>
    <t>Строительство автомобильной дороги с твердым покрытием по 8 улицам юго-восточного микрорайона с. Красноармейское</t>
  </si>
  <si>
    <t>Строительство автомобильной дороги с твердым покрытием по 5 улицам юго-западного микрорайона с. Красноармейское Красноармейского района Чувашской Республики</t>
  </si>
  <si>
    <t>Строительство подъездной автомобильной дороги по ул. Октябрьская в д. Синьял-Чурино</t>
  </si>
  <si>
    <t>Строительство водозаборного узла с водобашнями системы водоснабжения для обеспечения населения с. Красноармейское качественной питьевой водой</t>
  </si>
  <si>
    <t>Техническое перевооружение газораспределительных сетей с. Красноармейское Красноармейского района, проводимое для обеспечения перспективы развития села и перевода многоквартирных жилых домов и общественных зданий на децентрализованное теплоснабжение с использованием теплогенераторов, работающих на газовом топливе. Газопровод высокого давления от ГРС КЦ "Уренгой - Ужгород" до ул. Ленина, д. 82 в с. Красноармейское</t>
  </si>
  <si>
    <t>Реконструкция центральной котельной с. Красноармейское Красноармейского района Чувашской Республики</t>
  </si>
  <si>
    <t>Реконструкция системы теплоснабжения и горячего водоснабжения по ул. Ленина с. Красноармейское Красноармейского района Чувашской Республики</t>
  </si>
  <si>
    <t>Реконструкция 18 водонапорных башен, находящихся в муниципальной собственности</t>
  </si>
  <si>
    <t>2021 - 2023 гг.</t>
  </si>
  <si>
    <t>Реконструкция биологических очистных сооружений со сливной станцией в комплексе</t>
  </si>
  <si>
    <t>Строительство водонапорной башни со скважиной, наружных сетей водоснабжения и водоотведения юго-восточного микрорайона с. Красноармейское Красноармейского района Чувашской Республики</t>
  </si>
  <si>
    <t>2021 - 2024 гг.</t>
  </si>
  <si>
    <t>Строительство дома культуры в с. Красноармейское Красноармейского района Чувашской Республики</t>
  </si>
  <si>
    <t>Строительство сельского дома культуры на 100 посадочных мест в д. Яманаки Красноармейского района Чувашской Республики</t>
  </si>
  <si>
    <t>Строительство бассейна по адресу: Чувашская Республика, Красноармейский район, с. Красноармейское, ул. Ленина, д. 39</t>
  </si>
  <si>
    <t>Реконструкция здания муниципального образовательного учреждения дополнительного образования детей "Детско-юношеская спортивная школа" Красноармейского района Чувашской Республики в рамках государственной программы Российской Федерации "Доступная среда"</t>
  </si>
  <si>
    <t>Реконструкция здания муниципального бюджетного дошкольного образовательного учреждения "Детский сад "Сеспель" общеразвивающего вида с приоритетным осуществлением социально-личностного развития ребенка" с. Красноармейское Красноармейского района Чувашской Республики</t>
  </si>
  <si>
    <t>Реконструкция здания муниципального бюджетного общеобразовательного учреждения "Алманчинская средняя общеобразовательная школа" Красноармейского района Чувашской Республики</t>
  </si>
  <si>
    <t>Реконструкция здания муниципального бюджетного общеобразовательного учреждения "Красноармейская средняя общеобразовательная школа" Красноармейского района Чувашской Республики</t>
  </si>
  <si>
    <t>Реконструкция здания муниципального бюджетного общеобразовательного учреждения "Траковская средняя общеобразовательная школа" Красноармейского района Чувашской Республики</t>
  </si>
  <si>
    <t>25</t>
  </si>
  <si>
    <t>Реконструкция здания муниципального бюджетного дошкольного образовательного учреждения "Детский сад "Колосок" с. Красноармейское Красноармейского района Чувашской Республики</t>
  </si>
  <si>
    <t>2020 - 2021 гг</t>
  </si>
  <si>
    <t>Строительство футбольного поля Красноармейского района Чувашской Республики</t>
  </si>
  <si>
    <t>Строительство лыжной базы в с. Красноармейское Красноармейского района Чувашской Республики</t>
  </si>
  <si>
    <t>Строительство стадиона-площадки юго-восточного микрорайона с. Красноармейское Красноармейского района Чувашской Республики</t>
  </si>
  <si>
    <t>Строительство стадиона-площадки в с. Убеево Красноармейского района Чувашской Республики</t>
  </si>
  <si>
    <t>Строительство стадиона-площадки по адресу: Чувашская Республика, Красноармейский район, с. Красноармейское, ул. Чапаева</t>
  </si>
  <si>
    <t>Рекультивация полигона твердых коммунальных отходов Красноармейского района Чувашской Республики</t>
  </si>
  <si>
    <t>Туризм</t>
  </si>
  <si>
    <t>Строительство природно-этнографического парка в с. Красноармейское</t>
  </si>
  <si>
    <t>Строительство природно-этнографического парка в д. Яманаки</t>
  </si>
  <si>
    <t>Строительство наружного освещения и тротуаров автомобильной дороги Аликово - Старые Атаи - а.д. "Сура" на участке км 20+638 - км 32+265 (выборочно) и пешеходного перехода вблизи образовательного учреждения км 31+836</t>
  </si>
  <si>
    <t>Ремонт автомобильных дорог общего пользования местного значения вне границ населенных пунктов Красночетайского района Чувашской Республики</t>
  </si>
  <si>
    <t>2020 - 2022 гг.</t>
  </si>
  <si>
    <t>Реконструкция автомобильной дороги "Аликово - Старые Атаи - "Сура" - Верхнее Аккозино - Кузнечная" Красночетайского района</t>
  </si>
  <si>
    <t>Строительство автомобильной дороги в д. Карк-Сирмы Красночетайского района</t>
  </si>
  <si>
    <t>Реконструкция сетей водоснабжения в с. Красные Четаи Красночетайского района</t>
  </si>
  <si>
    <t>Реконструкция очистных сооружений площадью 18547 кв. м, находящихся по адресу: Чувашская Республика, Красночетайский район, д. Черепаново, ул. Заводская, д. 53а</t>
  </si>
  <si>
    <t>Модернизация котельных и сетей теплоснабжения в с. Красные Четаи Красночетайского района</t>
  </si>
  <si>
    <t>Строительство локальной станции водоподготовки на одиночной скважине с водопроводными сетями в Акчикасинском сельском поселении Красночетайского района Чувашской Республики</t>
  </si>
  <si>
    <t>Строительство локальной станции водоподготовки на одиночной скважине с водопроводными сетями в Атнарском сельском поселении Красночетайского района Чувашской Республики</t>
  </si>
  <si>
    <t>Строительство сетей электроснабжения с. Красные Четаи Красночетайского района Чувашской Республики</t>
  </si>
  <si>
    <t>Строительство сетей газоснабжения с. Красные Четаи Красночетайского района Чувашской Республики</t>
  </si>
  <si>
    <t>Строительство сетей водоснабжения с. Красные Четаи Красночетайского района Чувашской Республики</t>
  </si>
  <si>
    <t>Капитальный ремонт зданий муниципальных общеобразовательных организаций, имеющих износ 50% и выше, укрепление материально-технической базы в общеобразовательных организациях и оснащение вновь созданных мест в муниципальных общеобразовательных организациях средствами обучения и воспитания</t>
  </si>
  <si>
    <t>Капитальный ремонт муниципальных дошкольных образовательных учреждений Красночетайского района Чувашской Республики</t>
  </si>
  <si>
    <t>Модернизация инфраструктуры муниципальных образовательных организаций Красночетайского района</t>
  </si>
  <si>
    <t>Строительство Верхнеаккозинского сельского дома культуры</t>
  </si>
  <si>
    <t>Строительство Тарабайского сельского дома культуры</t>
  </si>
  <si>
    <t>Строительство футбольного поля Красночетайского района Чувашской Республики</t>
  </si>
  <si>
    <t>Марпосадский район Чувашской Республики</t>
  </si>
  <si>
    <t>Строительство автомобильной дороги протяженностью 1,355 км в д. Мижули по ул. Лесная с примыканием к автомобильной дороге «Волга» – Марпосад – Первое Чурашево – Марпосад – Аксарино»</t>
  </si>
  <si>
    <t>Строительство автомобильной дороги по ул. Центральная и ул. Красноармейская в с. Тогаево Мариинско-Посадского района Чувашской Республики</t>
  </si>
  <si>
    <t>Строительство блочно-модульных котельных в микрорайонах «Коновалово» и «Советский» г. Мариинского Посада Мариинско-Посадского района Чувашской Республики</t>
  </si>
  <si>
    <t>Модернизация оборудования жилищно-коммунального хозяйства и сетей  водоснабжения и водоотведения Мариинско-Посадского района Чувашской Республики</t>
  </si>
  <si>
    <t>Реконструкция существующей сети водоснабжения нижней части города Мариинский Посад по улицам Красная, Ленинская, Калининская, Николаева, Бондарева, Малинина, Московская, Волжская, Казанская</t>
  </si>
  <si>
    <r>
      <t>Строительство фельдшерско-акушерских пунктов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</si>
  <si>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Строительство центра развития культуры в г. Мариинский Посад </t>
  </si>
  <si>
    <t>2022–2023 гг.</t>
  </si>
  <si>
    <t xml:space="preserve">Строительство автомобильной дороги «Марпосад – Кушниково» – Нерядово – подъезда к туристическо-оздоровительному комплексу «Жуковское» Мариинско-Посадского района Чувашской Республики </t>
  </si>
  <si>
    <t>Реставрация объекта культурного наследия «Дом, в котором в 1919 году выступала Н.К. Крупская», расположенного по адресу: Чувашская Республика, г. Мариинский Посад, ул. Набережная, д. 20</t>
  </si>
  <si>
    <t>Берегоукрепление р. Волга в районе г. Мариинский Посад</t>
  </si>
  <si>
    <t>2025–2030 гг.</t>
  </si>
  <si>
    <t xml:space="preserve">Строительство набережной р. Волга с причальной стенкой и благоустройство прилегающей территории в г. Мариинский Посад Мариинско-Посадского района Чувашской Республики </t>
  </si>
  <si>
    <t xml:space="preserve">Благоустройство особо охраняемой природной территории «Государева гора» Мариинско-Посадского района Чувашской Республики </t>
  </si>
  <si>
    <t xml:space="preserve">Реставрация подвалов дома купца Соснина в г. Мариинский Посад Мариинско-Посадского района Чувашской Республики </t>
  </si>
  <si>
    <t>2020–2023 гг.</t>
  </si>
  <si>
    <t>Строительство школы на 375 мест в г. Мариинский Посад Чувашской Республики</t>
  </si>
  <si>
    <t>2019–2023 гг.</t>
  </si>
  <si>
    <t>Рекультивация полигона твердых коммунальных отходов</t>
  </si>
  <si>
    <t>Замена и модернизация изношенного оборудования</t>
  </si>
  <si>
    <t>Строительство наружного освещения автомобильной дороги «Сура» на участке км 3+441 – км 5+010 (выборочно) и тротуаров с устройством пешеходного перехода вблизи образовательного учреждения км 4+474, км 4+664</t>
  </si>
  <si>
    <t>Строительство наружного освещения и тротуаров автомобильной дороги Моргауши – Тораево – Сура на участке км 17+911 – км 20+028 с устройством пешеходного перехода на км 19+885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</si>
  <si>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(электроснабжение)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</si>
  <si>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(наружный газопровод)</t>
  </si>
  <si>
    <t>Строительство объекта «Канализационные сети и очистные сооружения в д. Ярабайкасы Моргаушского района Чувашской Республики»</t>
  </si>
  <si>
    <t>Строительство системы водоснабжения д. Чураккасы Ильинского сельского поселения Моргаушского района Чувашской Республики</t>
  </si>
  <si>
    <t>2024–2025 гг.</t>
  </si>
  <si>
    <t>Строительство объекта «Культурно-досуговый центр в с. Моргауши Моргаушского района Чувашской Республики»</t>
  </si>
  <si>
    <t>Строительство объекта «Сельский дом культуры на 150 мест в д. Ярабайкасы Моргаушского района Чувашской Республики»</t>
  </si>
  <si>
    <t>Строительство объекта «Основная общеобразовательная школа на 108 ученических мест в д. Кашмаши Моргаушского района Чувашской Республики»</t>
  </si>
  <si>
    <t>Строительство объекта «Пристрой с пищеблоком и спортивным залом к зданию муниципального бюджетного общеобразовательного учреждения «Шомиковская основная общеобразовательная школа» Моргаушского района Чувашской Республики</t>
  </si>
  <si>
    <t>Строительство объекта «Дошкольное образовательное учреждение на 220 мест в д. Москакасы Моргаушского района Чувашской Республики»</t>
  </si>
  <si>
    <t xml:space="preserve">Строительство футбольного поля Моргаушского района Чувашской Республики </t>
  </si>
  <si>
    <t>Строительство объекта «Полигон твердых бытовых отходов в районе д. Ивановка Моргаушского района Чувашской Республики»</t>
  </si>
  <si>
    <t>Создание мусоросортировочной станции Моргаушского района Чувашской Республики»</t>
  </si>
  <si>
    <t>Порецкий район Чувашской Республики</t>
  </si>
  <si>
    <t>Строительство автомобильной дороги по ул. Нагорная в с. Ряпино Порецкого района Чувашской Республики</t>
  </si>
  <si>
    <t>2020 - 2022 гг.</t>
  </si>
  <si>
    <t>Строительство автомобильной дороги по ул. Комсомольская в с. Порецкое Порецкого района Чувашской Республики</t>
  </si>
  <si>
    <t>Ремонт автомобильной дороги "Мишуково - Ардатов" - Анастасово - Никулино Порецкого района Чувашской Республики</t>
  </si>
  <si>
    <t>2021 - 2023 гг.</t>
  </si>
  <si>
    <t>Ремонт автодороги "Порецкое - Мочкасы" - Ряпино Порецкого района Чувашской Республики</t>
  </si>
  <si>
    <t>II этап строительства водопровода в с. Порецкое Порецкого района Чувашской Республики</t>
  </si>
  <si>
    <t>2019 - 2021 гг.</t>
  </si>
  <si>
    <t>Проектирование самотечной канализации в с. Порецкое Порецкого района Чувашской Республики</t>
  </si>
  <si>
    <t>Проектирование водозабора Анастасовского месторождения подземных вод и строительство водозабора до с. Порецкое Порецкого района Чувашской Республики</t>
  </si>
  <si>
    <t>Проектирование водопровода в Октябрьском сельском поселении Порецкого района Чувашской Республики</t>
  </si>
  <si>
    <t>Проектирование водопровода в Козловском сельском поселении Порецкого района Чувашской Республики</t>
  </si>
  <si>
    <t>Строительство комплекса очистных сооружений биологической очистки сточных вод в селе Порецкое Порецкого района Чувашской Республики</t>
  </si>
  <si>
    <t>Реконструкция крыши на здании Никулинского сельского дома культуры Никулинского сельского поселения Порецкого района Чувашской Республики</t>
  </si>
  <si>
    <t>Реконструкция крыши пристроя (спортивного зала) к зданию Рындинского сельского дома культуры и проектирование ремонта пристроя (спортивного зала) к зданию Рындинского сельского дома культуры Порецкого района Чувашской Республики</t>
  </si>
  <si>
    <t>Капитальный ремонт муниципального бюджетного общеобразовательного учреждения "Анастасовская средняя общеобразовательная школа" Порецкого района Чувашской Республики (II и III этапы)</t>
  </si>
  <si>
    <t>Капитальный ремонт муниципального бюджетного общеобразовательного учреждения "Напольновская средняя общеобразовательная школа" Порецкого района Чувашской Республики</t>
  </si>
  <si>
    <t>Капитальный ремонт здания муниципального автономного общеобразовательного учреждения "Порецкая средняя общеобразовательная школа" Порецкого района Чувашской Республики</t>
  </si>
  <si>
    <t>2021 - 2024 гг.</t>
  </si>
  <si>
    <t>Капитальный ремонт муниципального бюджетного общеобразовательного учреждения "Кудеихинская средняя общеобразовательная школа" Порецкого района Чувашской Республики</t>
  </si>
  <si>
    <t>Капитальный ремонт муниципального бюджетного дошкольного образовательного учреждения "Порецкий детский сад "Сказка" Порецкого района Чувашской Республики</t>
  </si>
  <si>
    <t>Строительство объекта "Стадион-площадка по пер. Школьный в с. Порецкое Порецкого района Чувашской Республики, 2 этап"</t>
  </si>
  <si>
    <t>Строительство объекта "Стадион-площадка по пер. Школьный в с. Порецкое Порецкого района Чувашской Республики, 1 этап", расположенного по адресу: с. Порецкое, пер. Школьный, д. 6</t>
  </si>
  <si>
    <t>Строительство футбольного поля с искусственным покрытием в с. Порецкое (стадион "Поречье")</t>
  </si>
  <si>
    <t>Реконструкция гидротехнических сооружений у с. Сыреси Порецкого района Чувашской Республики</t>
  </si>
  <si>
    <t>Урмарский район Чувашской Республики</t>
  </si>
  <si>
    <t>Строительство автомобильной дороги по ул. Ленина, ул. Школьная и пер. Кудрявцева в д. Тегешево Урмарского района</t>
  </si>
  <si>
    <t>Строительство автомобильной дороги по ул. Орлова, Школьная в д. Кульгеши</t>
  </si>
  <si>
    <t>Строительство наружного освещения, остановочных пунктов, пешеходных переходов и тротуаров на участке км 0+020 - км 1+000, км 1+688 - км 4+230, км 5+850 - км 8+200 на автомобильной дороге Урмары - Ковали - Нурлаты в Урмарском районе</t>
  </si>
  <si>
    <t>Реконструкция водовода и водопроводных сетей Урмарского района Чувашской Республики</t>
  </si>
  <si>
    <t>Реконструкция водонапорных башен на территории Урмарского района Чувашской Республики</t>
  </si>
  <si>
    <t>Строительство инженерных сетей в жилом микрорайоне д. Новое Исаково Урмарского района Чувашской Республики</t>
  </si>
  <si>
    <t>Капитальный ремонт здания сельского дома культуры Ковалинского сельского поселения</t>
  </si>
  <si>
    <t>2022 - 2024 гг.</t>
  </si>
  <si>
    <t>Строительство сельского дома культуры Кульгешского сельского поселения Урмарского района Чувашской Республики</t>
  </si>
  <si>
    <t>Реконструкция здания Урмарской центральной библиотеки Урмарского района Чувашской Республики</t>
  </si>
  <si>
    <t>2020 - 2025 гг.</t>
  </si>
  <si>
    <t>Строительство клубно-досугового учреждения по ул. Новая в д. Старое Янситово Урмарского района Чувашской Республики</t>
  </si>
  <si>
    <t>Строительство сельского дома культуры в д. Ямбай Челкасинского сельского поселения Урмарского района Чувашской Республики</t>
  </si>
  <si>
    <t>Строительство школы на 165 мест с пристроем для помещений дошкольных групп на 40 мест в д. Арабоси Урмарского района Чувашской Республики</t>
  </si>
  <si>
    <t>2022 - 2023 гг.</t>
  </si>
  <si>
    <t>Реконструкция здания муниципального бюджетного общеобразовательного учреждения "Мусирминская средняя общеобразовательная школа" Урмарского района Чувашской Республики</t>
  </si>
  <si>
    <t>Реконструкция здания муниципального бюджетного общеобразовательного учреждения "Староурмарская средняя общеобразовательная школа" Урмарского района Чувашской Республики</t>
  </si>
  <si>
    <t>Реконструкция здания муниципального бюджетного общеобразовательного учреждения "Челкасинская основная общеобразовательная школа" Урмарского района Чувашской Республики</t>
  </si>
  <si>
    <t>Реконструкция здания муниципального бюджетного дошкольного образовательного учреждения "Детский сад N 4 "Ромашка" Урмарского района Чувашской Республики</t>
  </si>
  <si>
    <t>Капитальный ремонт здания муниципального бюджетного дошкольного образовательного учреждения "Детский сад N 3 "Зоренька" Урмарского района Чувашской Республики</t>
  </si>
  <si>
    <t>Капитальный ремонт здания муниципального бюджетного дошкольного образовательного учреждения "Детский сад "Солнышко" Урмарского района Чувашской Республики</t>
  </si>
  <si>
    <t>Капитальный ремонт здания муниципального автономного общеобразовательного учреждения "Урмарская средняя общеобразовательная школа им. Г.Е.Егорова" Урмарского района Чувашской Республики</t>
  </si>
  <si>
    <t>Капитальный ремонт здания муниципального бюджетного дошкольного образовательного учреждения "Детский сад N 1 "Березка" Урмарского района Чувашской Республики</t>
  </si>
  <si>
    <t>Капитальный ремонт здания муниципального бюджетного дошкольного образовательного учреждения "Детский сад N 2 "Колосок" Урмарского района Чувашской Республики</t>
  </si>
  <si>
    <t>Строительство нового отдельно стоящего здания для дошкольных групп на 40 мест в д. Большое Яниково Урмарского района Чувашской Республики</t>
  </si>
  <si>
    <t>Строительство детского сада на 25 мест в д. Большие Чаки Урмарского района Чувашской Республики</t>
  </si>
  <si>
    <t>Капитальный ремонт здания муниципального бюджетного общеобразовательного учреждения "Шоркистринская средняя общеобразовательная школа" Урмарского района Чувашской Республики</t>
  </si>
  <si>
    <t>Строительство пристроя (спортзала, столовой) к зданию муниципального бюджетного общеобразовательного учреждения "Ковалинская основная общеобразовательная школа" Урмарского района Чувашской Республики</t>
  </si>
  <si>
    <t>Капитальный ремонт здания муниципального бюджетного общеобразовательного учреждения "Кудеснерская основная общеобразовательная школа" Урмарского района Чувашской Республики</t>
  </si>
  <si>
    <t>Капитальный ремонт здания обособленного структурного подразделения муниципального автономного общеобразовательного учреждения "Большеяниковская средняя общеобразовательная школа" Урмарского района Чувашской Республики</t>
  </si>
  <si>
    <t>Капитальный ремонт здания муниципального бюджетного общеобразовательного учреждения "Чубаевская основная общеобразовательная школа" Урмарского района Чувашской Республики (здание детского сада)</t>
  </si>
  <si>
    <t>Строительство футбольного поля Урмарского района Чувашской Республики</t>
  </si>
  <si>
    <t>Реконструкция действующих очистных сооружений пгт Урмары Урмарского района Чувашской Республики</t>
  </si>
  <si>
    <t>2022 - 2025 гг.</t>
  </si>
  <si>
    <t>Строительство линий электропередачи для участков, предоставленных многодетным семьям Урмарского района Чувашской Республики</t>
  </si>
  <si>
    <t>Цивильский район Чувашской Республики</t>
  </si>
  <si>
    <t xml:space="preserve">Строительство очистных сооружений производительностью 120 м3/сут в д. Вторые Вурманкасы Цивильского района Чувашской Республики </t>
  </si>
  <si>
    <t xml:space="preserve">Газификация административного здания (Цивильский историко-краеведческий музей) Цивильского района Чувашской Республики </t>
  </si>
  <si>
    <t>Модернизация котельной с. Богатырево Цивильского района Чувашской Республики</t>
  </si>
  <si>
    <t>Строительство здания сельского дома культуры в д. Первомайское Цивильского района Чувашской Республики</t>
  </si>
  <si>
    <t>Разработка проекта и строительство школы на 375 мест в с. Чурачики Цивильского района Чувашской Республики</t>
  </si>
  <si>
    <t>Строительство объекта «Дошкольное образовательное учреждение на 240 мест на ул. Арцыбашева, г. Цивильск Цивильского района»</t>
  </si>
  <si>
    <t>Рекультивация Цивильской районной санкционированной свалки</t>
  </si>
  <si>
    <t>2020–2022 гг.</t>
  </si>
  <si>
    <t>Чебоксарский район Чувашской Республики</t>
  </si>
  <si>
    <t>Строительство наружного освещения автомобильной дороги Кугеси – Атлашево – Новочебоксарск на участке км 19+563 – км 19+861 с устройством пешеходного перехода на км 19+708</t>
  </si>
  <si>
    <t>Строительство наружного освещения и тротуаров автомобильной дороги «Вятка» – п. Северный на участках км 11+611 – км 14+323, км 15+251 – км 17+278 и км 29+090 – 29+666 с устройством пешеходного перехода вблизи образовательного учреждения км 16+847</t>
  </si>
  <si>
    <t>2025–2026 гг.</t>
  </si>
  <si>
    <t>Строительство наружного освещения автомобильной дороги Атлашево – «Волга» – Марпосад на участке км 0+311 – км 0+548</t>
  </si>
  <si>
    <t>Строительство наружного освещения и тротуаров автомобильной дороги «Волга» – Вурманкасы – РГУ «Реабилитационный центр для ветеранов и инвалидов» на участке км 0+060 – км 2+277 (выборочно)</t>
  </si>
  <si>
    <t xml:space="preserve">Строительство автомобильной дороги по улицам д. Мошкасы Чебоксарского района Чувашской Республики </t>
  </si>
  <si>
    <t xml:space="preserve">Строительство автомобильной дороги по ул. Дальняя, Кедровая, Весенняя, Светлая пгт Кугеси Чебоксарского района Чувашской Республики </t>
  </si>
  <si>
    <t xml:space="preserve">Строительство автомобильной дороги по ул. Колхозная в пгт Кугеси Чебоксарского района Чувашской Республики </t>
  </si>
  <si>
    <t>Ремонт участка автомобильной дороги «Волга» – Шорчекасы – Атлашево км 1+046 – км 6+606, км 9+700 – км 16+140</t>
  </si>
  <si>
    <t>Ремонт участка автомобильной дороги Кугеси – Икково – Ямбарусово км 0+000 – км 4+450, км 7+600 – км 9+340</t>
  </si>
  <si>
    <t>Ремонт участка автомобильной дороги «Чебоксары – Сурское» – Кшауши – Студгородок км 0+640 – км 1+550, км 2+130 – км 5+020</t>
  </si>
  <si>
    <t>Ремонт участка автомобильной дороги Лапсары – Мокшино км 5+230 – км 7+530</t>
  </si>
  <si>
    <t>Ремонт участка автомобильной дороги Коснары – Тренькасы км 0+00 – км 0+540</t>
  </si>
  <si>
    <t>Ремонт участка автомобильной дороги «Волга» – Абашево км 0+270 – км 3+610</t>
  </si>
  <si>
    <t>Ремонт участка автомобильной дороги Моштауши – Клычево – Завражное км 0+00 – км 0+650</t>
  </si>
  <si>
    <t>Ремонт участка автомобильной дороги Турикасы – Большие Мамыши – Чиганары км 0+00 км 2+300</t>
  </si>
  <si>
    <t>Ремонт участка автомобильной дороги «Турикасы – Большие Мамыши – Чиганары» – Тимой-Мамыши (подъезд к деревне Тимой-Мамыши) км 0+00 – км 1+720</t>
  </si>
  <si>
    <t>Ремонт участка автомобильной дороги Пархикасы – Синьял-Покровское км 0+730 – км 2+130</t>
  </si>
  <si>
    <t>Ремонт участка автомобильной дороги «Чебоксары – Сурское» – Малые Карачуры км 0+280 – км 3+580</t>
  </si>
  <si>
    <t>Ремонт участка автомобильной дороги Чиршкасы – Большое Янгильдино км 0+000 – км 1+000</t>
  </si>
  <si>
    <t>Ремонт участка автомобильной дороги Турикасы – Большие Мамыши – Чиганары км 2+300 – км 4+300</t>
  </si>
  <si>
    <t>Ремонт участка автомобильной дороги Курмыши – Янгильдино – Тимер-Сирма (участок до д. Курмыши) км 0+000 – км 1+300</t>
  </si>
  <si>
    <t>Ремонт участка автомобильной дороги Курмыши – Янгильдино – Тимер-Сирма (участок до д. Курмыши) км 0+950 – км 3+680</t>
  </si>
  <si>
    <t>Реконструкция гидротехнического сооружения, расположенного в створе автомобильной дороги «Чебоксары – Сурское» – Кшауши – Студгородок</t>
  </si>
  <si>
    <t xml:space="preserve">Строительство водопроводной сети д. Кибечкасы Чебоксарского района Чувашской Республики </t>
  </si>
  <si>
    <t xml:space="preserve">Строительство водопроводной сети д. Варпоси Чебоксарского района Чувашской Республики </t>
  </si>
  <si>
    <t xml:space="preserve">Водоснабжение ул. Шоссейная д. Большие Котяки Чебоксарского района Чувашской Республики </t>
  </si>
  <si>
    <t xml:space="preserve">Строительство систем водоснабжения и водоотведения бытовых сточных вод на новых улицах в д. Сятракасы Лапсарского сельского поселения Чебоксарского района Чувашской Республики </t>
  </si>
  <si>
    <t>Реконструкция котельной № 4 с тепловыми сетями и сетями горячего водоснабжения пгт Кугеси</t>
  </si>
  <si>
    <t>Строительство Салабайкасинского культурно-образова­тельного центра Вурман-Сюктерского сельского поселения муниципального бюджетного учреждения «Централизованная клубная система» Чебоксарского района Чувашской Республики</t>
  </si>
  <si>
    <t>Строительство Синьяльского дома творчества Синьяльского сельского поселения муниципального бюджетного учреждения «Централизованная клубная система» Чебоксарского района Чувашской Республики</t>
  </si>
  <si>
    <t>Реконструкция Ердовского сельского клуба-музея Атлашевского сельского поселения муниципального бюджетного учреждения «Централизованная клубная система» Чебоксарского района Чувашской Республики</t>
  </si>
  <si>
    <t>Шемуршинский район Чувашской Республики</t>
  </si>
  <si>
    <t>Строительство наружного освещения и тротуаров автомобильной дороги Шемурша - Сойгино - Алтышево - "Аниш" на участке км 0+000 - км 2+635</t>
  </si>
  <si>
    <t>Строительство автомобильных дорог по ул. Комсомольская, Пионерская и Сосновка в д. Старые Чукалы Шемуршинского района Чувашской Республики (2 этап)</t>
  </si>
  <si>
    <t>Строительство группового водовода Шемуршинского, Батыревского, Комсомольского районов Чувашской Республики (проектно-изыскательские работы) (VII пусковой комплекс)</t>
  </si>
  <si>
    <t>Капитальный ремонт сельского дома культуры д. Малое Буяново Шемуршинского района Чувашской Республики</t>
  </si>
  <si>
    <t>Реконструкция здания муниципального бюджетного общеобразовательного учреждения "Шемуршинская средняя общеобразовательная школа" Шемуршинского района Чувашской Республики</t>
  </si>
  <si>
    <t>Шумерлинский район Чувашской Республики</t>
  </si>
  <si>
    <t>Закольцевание автомобильной дороги общего пользования местного значения с твердым покрытием п. Красный Атмал - п. Речной</t>
  </si>
  <si>
    <t>Закольцевание автомобильной дороги общего пользования местного значения с твердым покрытием "Чебоксары - Сурское" - с. Туваны - д. Малые Туваны - "Чебоксары - Сурское" - с. Ходары - д. Егоркино</t>
  </si>
  <si>
    <t>Капитальный ремонт автомобильной дороги "Чебоксары - Сурское" - п. Красный Октябрь - п. Красный Атмал</t>
  </si>
  <si>
    <t>2023 - 2026 гг.</t>
  </si>
  <si>
    <t>Капитальный ремонт автомобильной дороги "Чебоксары - Сурское" - п. Красный Октябрь - п. Красный Атмал - п. Мыслец - разъезд Пинеры</t>
  </si>
  <si>
    <t>Капитальный ремонт автомобильной дороги "Чебоксары - Сурское" - с. Русские Алгаши - п. Речной</t>
  </si>
  <si>
    <t>Капитальный ремонт автомобильной дороги Подборное - Ахмасиха (участок Кабаново - Ахмасиха)</t>
  </si>
  <si>
    <t>Капитальный ремонт автомобильной дороги "Чебоксары - Сурское" - с. Юманай - д. Тарн-Сирма</t>
  </si>
  <si>
    <t>Капитальный ремонт автомобильной дороги "Чебоксары - Сурское" - д. Эшменейкино - д. Кадеркино - д. Пюкрей</t>
  </si>
  <si>
    <t>Капитальный ремонт автомобильной дороги "Чебоксары - Сурское" - с. Ходары - д. Егоркино - д. Пояндайкино</t>
  </si>
  <si>
    <t>Капитальный ремонт автомобильной дороги "Чебоксары - Сурское" - д. Молгачкино</t>
  </si>
  <si>
    <t>Капитальный ремонт автомобильной дороги д. Торханы - д. Чертаганы</t>
  </si>
  <si>
    <t>Капитальный ремонт автомобильной дороги "Сура" - с. Нижняя Кумашка - д. Верхняя Кумашка</t>
  </si>
  <si>
    <t>Капитальный ремонт автомобильной дороги "Сура" - Верхний Магарин - Триер - Нижний Магарин</t>
  </si>
  <si>
    <t>Ремонт 9 мостовых сооружений</t>
  </si>
  <si>
    <t>2022 - 2026 гг.</t>
  </si>
  <si>
    <t>Перевод многоквартирных домов на индивидуальное отопление</t>
  </si>
  <si>
    <t>Реконструкция канализации и очистных сооружений по ул. Мира в с. Юманай Шумерлинского района Чувашской Республики</t>
  </si>
  <si>
    <t>Строительство сетей газоснабжения, водоснабжения, электроснабжения, канализации микрорайона "Солнечный" в д. Шумерля Шумерлинского района Чувашской Республики</t>
  </si>
  <si>
    <t>Реконструкция канализации по ул. Садовая, ул. Напольная, ул. Ленина в с. Ходары Шумерлинского района Чувашской Республики</t>
  </si>
  <si>
    <t>2020 - 2024 гг.</t>
  </si>
  <si>
    <t>Строительство водопроводной сети в д. Лесные Туваны Шумерлинского района Чувашской Республики</t>
  </si>
  <si>
    <t>Строительство водопроводной сети в с. Нижняя Кумашка Шумерлинского района Чувашской Республики</t>
  </si>
  <si>
    <t>Строительство централизованной канализации в п. Кабаново Большеалгашинского сельского поселения Шумерлинского района Чувашской Республики</t>
  </si>
  <si>
    <t>Строительство наружных сетей канализации по ул. Благовещенская д. Шумерля Шумерлинского сельского поселения Шумерлинского района Чувашской Республики</t>
  </si>
  <si>
    <t>Электроснабжение п. Мыслец Шумерлинского района Чувашской Республики</t>
  </si>
  <si>
    <t>Капитальный ремонт линий электропередачи в д. Шумерля, разъезде Пинеры, п. Мыслец Шумерлинского района Чувашской Республики</t>
  </si>
  <si>
    <t>Реконструкция здания структурного подразделения муниципального бюджетного общеобразовательного учреждения "Шумерлинская средняя общеобразовательная школа" Шумерлинского района Чувашской Республики под основную общеобразовательную школу с пристроем учебного корпуса на 60 учащихся</t>
  </si>
  <si>
    <t>Создание мусоросортировочной станции Шумерлинского района Чувашской Республики</t>
  </si>
  <si>
    <t>Ядринская районая администрация Чувашской Республики</t>
  </si>
  <si>
    <t>Строительство наружного освещения и светофоров автомобильной дороги Никольское - Ядрин - Калинино на участке км 10+650 - км 15+124</t>
  </si>
  <si>
    <t>2026 г.</t>
  </si>
  <si>
    <t>Строительство наружного освещения и тротуаров автомобильной дороги Ядрин - Николаевское - Новые Атаи на участках км 0+010 - км 0+598, км 3+010 - км 5+160, км 7+567 - км 8+673, км 9+612 - км 11+211, км 13+723 - км 13+904, км 17+624 - км 18+498 с пешеходными переходами км 13+730, км 0+052, км 8+190, км 10+285</t>
  </si>
  <si>
    <t>Строительство наружного освещения и тротуаров автомобильной дороги Ядрин - дер. Канаш на участке км 0+066 - км 2+565</t>
  </si>
  <si>
    <t>Строительство автомобильных дорог местного значения, имеющее проектно-сметную документацию с экспертизой</t>
  </si>
  <si>
    <t>Разработка проектно-сметной документации на строительство автомобильных дорог в новых микрорайонах г. Ядрин (для обеспечения транспортной инфраструктурой земельных участков, выделенных многодетным семьям)</t>
  </si>
  <si>
    <t>Ремонт мостовых сооружений на автомобильных дорогах местного значения</t>
  </si>
  <si>
    <t>2023 - 2026 гг.</t>
  </si>
  <si>
    <t>Завершение строительства автодороги в обход г. Ядрин (объект республиканского значения)</t>
  </si>
  <si>
    <t>Строительство автомобильной дороги местного значения "Волга" - Чебаково - Кудаши - Алексеевка до молочно-товарной фермы на 100 голов крестьянского (фермерского) хозяйства Юхтанова Андрияна Николаевича</t>
  </si>
  <si>
    <t>Реконструкция автомобильной дороги местного значения по ул. 30 лет Победы г. Ядрин (на участке от автомобильной дороги Никольское - Ядрин - Калинино до ООО "Ядринский мясокомбинат ЧПС")</t>
  </si>
  <si>
    <t>Ремонт автомобильных дорог местного значения</t>
  </si>
  <si>
    <t>2020 - 2026 гг.</t>
  </si>
  <si>
    <t>Строительство автомобильной дороги по ул. Садовая в д. Хирле-Сиры</t>
  </si>
  <si>
    <t>Ремонт автомобильных дорог регионального и межмуниципального значения</t>
  </si>
  <si>
    <t>2021 - 2026 гг.</t>
  </si>
  <si>
    <t>Строительство автомобильной дороги по ул. Первомайская, ул. Герцена г. Ядрин</t>
  </si>
  <si>
    <t>Водоснабжение г. Ядрин Ядринского района Чувашской Республики</t>
  </si>
  <si>
    <t>Строительство биологических очистных сооружений г. Ядрин Чувашской Республики</t>
  </si>
  <si>
    <t>Ремонт объекта культурного наследия (памятника истории и культуры) регионального (республиканского) значения "Дом, в котором родился выдающийся ученый-тюрколог Ашмарин Николай Иванович, 1870 г." (г. Ядрин, ул. Ленина, д. 18)</t>
  </si>
  <si>
    <t>Реставрационные работы объекта культурного наследия (памятника истории и культуры) регионального (республиканского) значения "Здание глазной лечебницы, 1911 г." (г. Ядрин, ул. К. Маркса, д. 2)</t>
  </si>
  <si>
    <t>Реставрация помещений здания Ядринской центральной библиотеки, объекта культурного наследия (памятника истории и культуры) регионального (республиканского) значения "Земское собрание, XIX в." (г. Ядрин, ул. К. Маркса, 27)</t>
  </si>
  <si>
    <t>Строительство Персирланской средней общеобразовательной школы на 205 мест Ядринского района Чувашской Республики</t>
  </si>
  <si>
    <t>Капитальный ремонт муниципального бюджетного общеобразовательного учреждения "Гимназия N 1" г. Ядрин Чувашской Республики</t>
  </si>
  <si>
    <t>Капитальный ремонт здания муниципального автономного общеобразовательного учреждения "Средняя общеобразовательная школа N 3 с углубленным изучением отдельных предметов" г. Ядрина Ядринского района Чувашской Республики</t>
  </si>
  <si>
    <t>Капитальный ремонт здания муниципального автономного дошкольного образовательного учреждения "Детский сад "Аленушка" города Ядрина Чувашской Республики</t>
  </si>
  <si>
    <t>Строительство объекта "Стадион-площадка при муниципальном бюджетном общеобразовательном учреждении "Средняя общеобразовательная школа N 2" г. Ядрин Чувашская Республика. Физкультурно-оздоровительный комплекс открытого типа"</t>
  </si>
  <si>
    <t>Реконструкция биологических очистных сооружений в г. Ядрин Ядринского района Чувашской Республики</t>
  </si>
  <si>
    <t>Рекультивация свалки твердых коммунальных отходов Ядринского района Чувашской Республики</t>
  </si>
  <si>
    <t>Яльчикский район Чувашской Республики</t>
  </si>
  <si>
    <t>Строительство наружного освещения с устройством пешеходных переходов и тротуаров на автомобильной дороге Комсомольское – Яльчики – Буинск на участках км 29+310 – км 32+172, км 33+508 – км 33+812, км 37+110 – км 37+753</t>
  </si>
  <si>
    <t>Ремонт на участке автомобильной дороги «Яльчики – Новые Шимкусы»</t>
  </si>
  <si>
    <t>2020-2022 гг.</t>
  </si>
  <si>
    <t>Ремонт на участке автомобильной дороги «Комсомольское – Яльчики – Буинск» – Кушелга</t>
  </si>
  <si>
    <t>Строительство автомобильной дороги по ул. Полевая, Лесная, Молодежная в с. Большая Таяба Яльчикского района Чувашской Республики</t>
  </si>
  <si>
    <t>Строительство автомобильной дороги по ул. Центральная и Мельничная в с. Новые Шимкусы Яльчикского района Чувашской Республики</t>
  </si>
  <si>
    <t>2021-2022 гг.</t>
  </si>
  <si>
    <t>Строительство врачебных амбулаторий</t>
  </si>
  <si>
    <t>2023-2024 гг.</t>
  </si>
  <si>
    <t>Строительство комплекса Яльчикского районного историко-краеведческого музея в с. Яльчики</t>
  </si>
  <si>
    <t>Реконструкция здания муниципального бюджетного общеобразовательного учреждения «Яльчикская средняя общеобразовательная школа Яльчикского района Чувашской Республики» со строительством столовой на 250 мест</t>
  </si>
  <si>
    <t>Строительство стадиона-площадки Яльчикского района Чувашской Республики</t>
  </si>
  <si>
    <t>Строительство ледового дворца в с. Яльчики Яльчикского района Чувашской Республики</t>
  </si>
  <si>
    <t>Рекультивация земель, нарушенных при размещении свалки твердых коммунальных отходов, в с. Яльчики Яльчикского района Чувашской Республики</t>
  </si>
  <si>
    <t>Янтиковский район Чувашской Республики</t>
  </si>
  <si>
    <t>Ремонт автомобильной дороги "Янтиково - Кайбицы" - Кармалы с км 0+000 по км 2+900</t>
  </si>
  <si>
    <t>Строительство автомобильной дороги по ул. Николаева в д. Тюмерево Янтиковского района Чувашской Республики</t>
  </si>
  <si>
    <t>Водоснабжение д. Индырчи Янтиковского района Чувашской Республики</t>
  </si>
  <si>
    <t>Водоснабжение с. Можарки Янтиковского района Чувашской Республики</t>
  </si>
  <si>
    <t>Строительство локальной станции водоподготовки на одиночной скважине с водопроводными сетями в Можарском сельском поселении Янтиковского района Чувашской Республики</t>
  </si>
  <si>
    <t>Строительство локальной станции водоподготовки на одиночной скважине с водопроводными сетями в Индырчском сельском поселении Янтиковского района Чувашской Республики</t>
  </si>
  <si>
    <t>Капитальный ремонт здания Янтиковского дома культуры муниципального бюджетного учреждения культуры "Централизованная клубная система" Янтиковского района Чувашской Республики, расположенного по адресу: Чувашская Республика, Янтиковский район, с. Янтиково, пр. Ленина, д. 3</t>
  </si>
  <si>
    <t>Капитальный ремонт Яншихово-Норвашского дома культуры муниципального бюджетного учреждения культуры "Централизованная клубная система" Янтиковского района Чувашской Республики</t>
  </si>
  <si>
    <t>Строительство Нюшкасинского дома культуры муниципального бюджетного учреждения культуры "Централизованная клубная система" Янтиковского района Чувашской Республики</t>
  </si>
  <si>
    <t>Строительство Новоишинского дома культуры муниципального бюджетного учреждения культуры "Централизованная клубная система" Янтиковского района Чувашской Республики</t>
  </si>
  <si>
    <t>Капитальный ремонт Тюмеревского дома культуры муниципального бюджетного учреждения культуры "Централизованная клубная система" Янтиковского района Чувашской Республики</t>
  </si>
  <si>
    <t>Строительство учебного корпуса для начальных классов на 300 мест к муниципальному бюджетному общеобразовательному учреждению "Янтиковская средняя общеобразовательная школа" Янтиковского района Чувашской Республики</t>
  </si>
  <si>
    <t>Капитальный ремонт здания муниципального бюджетного общеобразовательного учреждения "Турмышская средняя общеобразовательная школа" Янтиковского района Чувашской Республики</t>
  </si>
  <si>
    <t>Капитальный ремонт здания муниципального бюджетного общеобразовательного учреждения "Тюмеревская средняя общеобразовательная школа" Янтиковского района Чувашской Республики</t>
  </si>
  <si>
    <t>Капитальный ремонт здания муниципального бюджетного общеобразовательного учреждения "Шимкусская средняя общеобразовательная школа" Янтиковского района Чувашской Республики</t>
  </si>
  <si>
    <t>Капитальный ремонт здания муниципального бюджетного дошкольного образовательного учреждения "Турмышский детский сад" Янтиковского района Чувашской Республики</t>
  </si>
  <si>
    <t>Строительство футбольного поля по ул. Чапаева, д. 20 в с. Янтиково Янтиковского района Чувашской Республики</t>
  </si>
  <si>
    <t>2027 г.</t>
  </si>
  <si>
    <t xml:space="preserve">Строительство подъездных путей к индустриальному парку (участок по ул. 40 лет Победы – 1 этап) г. Алатыря Чувашской Республики </t>
  </si>
  <si>
    <t>2021-2022  гг.</t>
  </si>
  <si>
    <t xml:space="preserve">Строительство подъездных путей к индустриальному парку (участок по ул. Южная – 4 этап) г. Алатыря Чувашской Республики </t>
  </si>
  <si>
    <t>Реализация мероприятий по предотвращению заиливания ковшового водозабора на р. Сура в г. Алатыре Чувашской Республики</t>
  </si>
  <si>
    <t>Ремонтные работы на объекте культурного наследия регионального (республиканского) значения «Двухэтажное деревянное здание бывшего городского училища, 1911 г. » муниципального бюджетного учреждения культуры «Алатырский краеведческий музей», Чувашская Республика, г. Алатырь, ул. Комсомола, д. 47</t>
  </si>
  <si>
    <t>Капитальный ремонт здания муниципального автономного учреждения «Алатырский городской дворец культуры»</t>
  </si>
  <si>
    <t>2020-2025 гг.</t>
  </si>
  <si>
    <t>Реэкспозиция Алатырского краеведческого музея - «Музей Русской провинции»: г. Алатырь, ул. Комсомола, 47</t>
  </si>
  <si>
    <t>2021-2023 гг.</t>
  </si>
  <si>
    <t>создание площадки  для проведения массовых мероприятий на территории, находящейся на правом берегу реки Сура, перед Дендропарком площадью 1,5 га</t>
  </si>
  <si>
    <t>Капитальный ремонт здания муниципального бюджетного дошкольного образовательного учреждения «Детский сад № 8 «Звездочка» г. Алатыря Чувашской Республики</t>
  </si>
  <si>
    <t>Капитальный ремонт детского оздоровительного лагеря «Янтарный» Чувашской Республики</t>
  </si>
  <si>
    <t>Капитальный ремонт здания муниципального бюджетного общеобразовательного учреждения «Средняя общеобразовательная школа № 5 имени Героя Советского Союза А.М. Осипова» г. Алатыря Чувашской Республики</t>
  </si>
  <si>
    <t>Капитальный ремонт здания муниципального бюджетного общеобразовательного учреждения «Средняя общеобразовательная школа № 3» г. Алатыря Чувашской Республики</t>
  </si>
  <si>
    <t>Модернизация тепловой сети мкр. «Стрелка» с устройством блочно-модульных котельных г. Алатыря Чувашской Республики</t>
  </si>
  <si>
    <t>Модернизация тепловой сети «Центр» с устройством блочно-модульных котельных г. Алатыря Чувашской Республики</t>
  </si>
  <si>
    <t>Модернизация оборудования котельной № 12 в г. Алатыре Чувашской Республики</t>
  </si>
  <si>
    <t>Модернизация оборудования котельной № 7 в г. Алатыре Чувашской Республики</t>
  </si>
  <si>
    <t>Модернизация оборудования котельной № 3 в г. Алатыре Чувашской Республики</t>
  </si>
  <si>
    <t>Капитальный ремонт автомобильной дороги ул. К. Маркса (1 этап) в г. Канаше Чувашской Республики</t>
  </si>
  <si>
    <t>Капитальный ремонт автомобильной дороги ул. К. Маркса (2 и 3 этапы) в г. Канаше Чувашской Республики</t>
  </si>
  <si>
    <t>Реконструкция автомобильной дороги пр. Ленина (1 этап) в г. Канаше Чувашской Республики</t>
  </si>
  <si>
    <t>Реконструкция автомобильной дороги пр. Ленина (2 этап) в г. Канаше Чувашской Республики</t>
  </si>
  <si>
    <t>Ремонт дворовых территорий многоквартирных домов и проездов к ним в г. Канаше Чувашской Республики</t>
  </si>
  <si>
    <t>Реконструкция канализационных очистных сооружений в г. Канаше Чувашской Республики</t>
  </si>
  <si>
    <t>Реконструкция водопроводных сетей по ул. Ильича, пр. Ленина и реконструкция напорной канализационной сети от насосной станции перекачки сточных вод N 2 до ул. Чернышевского в г. Канаше Чувашской Республики</t>
  </si>
  <si>
    <t>Реконструкция сетей водоснабжения Бахтиаровского и Высоковского водозабора узла системы водоснабжения с водоподготовкой в г. Канаше Чувашской Республики</t>
  </si>
  <si>
    <t>2022 - 2027 гг.</t>
  </si>
  <si>
    <t>Строительство пристроя к муниципальному бюджетному общеобразовательному учреждению "Средняя общеобразовательная школа N 11 имени Героя Советского Союза Ивана Андреевича Кабалина" города Канаш Чувашской Республики</t>
  </si>
  <si>
    <t>Строительство пристроя к муниципальному бюджетному общеобразовательному учреждению "Средняя общеобразовательная школа N 8" города Канаш Чувашской Республики</t>
  </si>
  <si>
    <t>Капитальный ремонт здания муниципального бюджетного общеобразовательного учреждения "Средняя общеобразовательная школа N 9" города Канаш Чувашской Республики, 2 этап</t>
  </si>
  <si>
    <t>Капитальный ремонт здания муниципального автономного общеобразовательного учреждения "Лицей государственной службы и управления" г. Канаш Чувашской Республики, 2 этап</t>
  </si>
  <si>
    <t>Рекультивация полигона твердых коммунальных отходов в г. Канаше</t>
  </si>
  <si>
    <t>Обновление контактной сети троллейбусного сообщения г. Новочебоксарска Чувашской Республики</t>
  </si>
  <si>
    <t>Строительство автомобильной дороги в д. Ольдеево</t>
  </si>
  <si>
    <t>Строительство автомобильной дороги в микрорайоне "Липово"</t>
  </si>
  <si>
    <t>Реконструкция ул. Строителей г. Новочебоксарска Чувашской Республики</t>
  </si>
  <si>
    <t>Реконструкция сетей теплоснабжения г. Новочебоксарска Чувашской Республики</t>
  </si>
  <si>
    <t>2020 - 2024 гг.</t>
  </si>
  <si>
    <t>6</t>
  </si>
  <si>
    <t>Строительство водоснабжения и водоотведения канализационной сети в микрорайоне "Липово" г. Новочебоксарска</t>
  </si>
  <si>
    <t>Строительство ливневых очистных сооружений в г. Новочебоксарске</t>
  </si>
  <si>
    <t>Реконструкция микрофильтров (40 мкм) с заменой на дисковые с сеткой 10 мкм и подключением к автоматизированной системе управления технологическими процессами воздухоопорных сооружений</t>
  </si>
  <si>
    <t>Реконструкция системы обработки промывных вод от контактных осветлителей и строительство узла обезвоживания осадка на водоочистных сооружениях</t>
  </si>
  <si>
    <t>Реконструкция главных водоводов диаметром 1200 мм</t>
  </si>
  <si>
    <t>Модернизация насосных агрегатов береговой насосной станции первого подъема с заменой водоочистных машин</t>
  </si>
  <si>
    <t>Строительство инженерной инфраструктуры для обеспечения земельных участков, предоставленных многодетным семьям г. Новочебоксарска</t>
  </si>
  <si>
    <t>2021 - 2030 гг.</t>
  </si>
  <si>
    <t>Реконструкция здания по ул. Промышленная, 37 для создания центра передержки животных</t>
  </si>
  <si>
    <t>2021 - 2025 г.</t>
  </si>
  <si>
    <t>Реконструкция и капитальный ремонт здания автономного учреждения "Дворец культуры "Химик" города Новочебоксарска Чувашской Республики и прилегающей территории</t>
  </si>
  <si>
    <t>Капитальный ремонт здания бюджетного муниципального образовательного учреждения дополнительного образования "Центр развития творчества детей и юношества" имени Анатолия Ивановича Андрианова" города Новочебоксарска Чувашской Республики (выполнение капитального ремонта фасада, кровли и зрительного зала)</t>
  </si>
  <si>
    <t>Строительство общеобразовательной школы на 1216 мест в IX микрорайоне Западного жилого района</t>
  </si>
  <si>
    <t>Создание единого туристско-рекреационного кластера "Новочебоксарск" (инфраструктурные проекты по созданию и обустройству туристического маршрута, городских пляжей, мест отдыха граждан, развития парка культуры и отдыха "Ельниковская роща" и интеграция ее в туристическую сеть)</t>
  </si>
  <si>
    <t>Реконструкция автономного учреждения Чувашской Республики "Спортивная школа олимпийского резерва N 3" Министерства физической культуры и спорта Чувашской Республики</t>
  </si>
  <si>
    <t>Реконструкция компрессорной станции под спортивно-оздоровительный комплекс по адресу: г. Новочебоксарск, ул. Ж. Крутовой, вл. 1А</t>
  </si>
  <si>
    <t>Реконструкция Центрального стадиона им. А.Г. Николаева (легкоатлетическая арена и футбольное поле)</t>
  </si>
  <si>
    <t>Капитальный ремонт основного здания муниципального бюджетного учреждения "Спортивная школа N 1" города Новочебоксарска Чувашской Республики и прилегающих территорий (стадион с искусственным покрытием) (капитальный ремонт включает в себя работы по кровле, фасаду, коммуникациям, напольному покрытию, устройству освещения)</t>
  </si>
  <si>
    <t>Строительство центра спортивной гимнастики при муниципальном бюджетном учреждении "Спортивная школа N 1" города Новочебоксарска Чувашской Республики</t>
  </si>
  <si>
    <t>Реконструкция спортивной базы "Чевер Юл"</t>
  </si>
  <si>
    <t>2025 - 2026 гг.</t>
  </si>
  <si>
    <t>Строительство физкультурно-оздоровительного комплекса при муниципальном бюджетном учреждении "Спортивная школа N 2" города Новочебоксарска Чувашской Республики</t>
  </si>
  <si>
    <t>Строительство плоскостного стадиона, расположенного на территории муниципального бюджетного общеобразовательного учреждения "Средняя общеобразовательная школа N 8" города Новочебоксарска Чувашской Республики</t>
  </si>
  <si>
    <t>Строительство третьего транспортного полукольца в г. Чебоксары</t>
  </si>
  <si>
    <t>2024 - 2028 гг.</t>
  </si>
  <si>
    <t>Строительство, капитальный ремонт и ремонт тротуаров г. Чебоксары</t>
  </si>
  <si>
    <t>2023 - 2025 гг.</t>
  </si>
  <si>
    <t>Строительство 2-уровневой развязки на перекрестке Б.Хмельницкого - Фучика г. Чебоксары</t>
  </si>
  <si>
    <t>Ремонт дорог частного сектора г. Чебоксары</t>
  </si>
  <si>
    <t>Обновление парка городского наземного электрического транспорта г. Чебоксары</t>
  </si>
  <si>
    <t>Строительство автомобильной дороги по ул. 1-я Южная г. Чебоксары</t>
  </si>
  <si>
    <t>Реконструкция Лапсарского проезда со строительством подъезда к д. 65 по Лапсарскому проезду г. Чебоксары</t>
  </si>
  <si>
    <t>Реконструкция автомобильной дороги по ул. Пристанционная от Базового проезда до республиканского центра зимних видов спорта</t>
  </si>
  <si>
    <t>Реконструкция автомобильной дороги по ул. Пушкина г. Чебоксары</t>
  </si>
  <si>
    <t>Строительство участка автомобильной дороги по проезду Соляное (до железнодорожного переезда) г. Чебоксары</t>
  </si>
  <si>
    <t>Строительство участка автомобильной дороги по проезду Соляное с выходом на Марпосадское шоссе (после железнодорожного переезда) г. Чебоксары</t>
  </si>
  <si>
    <t>Реконструкция участка автомобильной дороги по ул. Ленинского Комсомола (от Эгерского бульвара до пр. Тракторостроителей) г. Чебоксары</t>
  </si>
  <si>
    <t>Реконструкция участка автомобильной дороги по ул. Ашмарина (от ул. Орлова до пр. И.Яковлева) г. Чебоксары</t>
  </si>
  <si>
    <t>Строительство дороги по ул. Н. Рождественского г. Чебоксары</t>
  </si>
  <si>
    <t>2024 - 2025 гг.</t>
  </si>
  <si>
    <t>Строительство дороги по ул. Ярмарочная г. Чебоксары</t>
  </si>
  <si>
    <t>Реконструкция автомобильной дороги по ул. Пархоменко г. Чебоксары</t>
  </si>
  <si>
    <t>Строительство автомобильной дороги N 30 от участка N 4 до Московского проспекта в районе Театра оперы и балета (участок N 3) в г. Чебоксары (1 этап)</t>
  </si>
  <si>
    <t>Строительство перекрестка ул. Гагарина - ул. Цивильская в г. Чебоксары Чувашской Республики</t>
  </si>
  <si>
    <t>Реконструкция автомобильной дороги по пр. И.Яковлева от Канашского шоссе до кольца пр. 9-й Пятилетки г. Чебоксары (4 этап)</t>
  </si>
  <si>
    <t>Реконструкция автомобильной дороги по ул. Гражданская (от кольца по ул. Гражданская до ул. Социалистическая) г. Чебоксары</t>
  </si>
  <si>
    <t>Ремонт мостов г. Чебоксары (Калининский, Гагаринский, Октябрьский, путепровод в районе центрального рынка, пешеходный мост в Лакреевский лес)</t>
  </si>
  <si>
    <t>Ремонт моста по ул. Полевая г. Чебоксары</t>
  </si>
  <si>
    <t>Ремонт моста по ул. Грибоедова г. Чебоксары</t>
  </si>
  <si>
    <t>Строительство сетей уличного освещения (дворы, доустановка опор и т.п.) г. Чебоксары</t>
  </si>
  <si>
    <t>Реконструкция тепловых сетей г. Чебоксары</t>
  </si>
  <si>
    <t>Строительство блочно-модульной котельной в д. Большие Карачуры</t>
  </si>
  <si>
    <t>Реконструкция котельных г. Чебоксары</t>
  </si>
  <si>
    <t>Реконструкция и модернизация тепловых сетей с целью перехода с 4-трубной и открытой системы теплоснабжения на 2-трубную закрытую независимую схему с заменой узлов учета тепловой энергии и установкой пластинчатых теплообменных аппаратов на систему отопления и горячего водоснабжения у потребителей тепловой энергии</t>
  </si>
  <si>
    <t>Реконструкция мазутохранилища на котельной 5-С с переводом на дизельное топливо</t>
  </si>
  <si>
    <t>Реконструкция и капитальный ремонт водоводов г. Чебоксары</t>
  </si>
  <si>
    <t>Строительство сетей водоснабжения в районах индивидуальной застройки г. Чебоксары</t>
  </si>
  <si>
    <t>2019 - 2025 гг.</t>
  </si>
  <si>
    <t>Капитальный ремонт канализационных коллекторов в г. Чебоксары</t>
  </si>
  <si>
    <t>Строительство сетей водоотведения в районах индивидуальной застройки г. Чебоксары</t>
  </si>
  <si>
    <t>Реконструкция и модернизация электросетевого хозяйства г. Чебоксары</t>
  </si>
  <si>
    <t>Строительство внутрипоселковых газораспределительных сетей по ул. Санаторная г. Чебоксары</t>
  </si>
  <si>
    <t>2019 - 2021 гг.</t>
  </si>
  <si>
    <t>Строительство внутрипоселковых газораспределительных сетей в пос. Северный</t>
  </si>
  <si>
    <t>Строительство внутрипоселковых газораспределительных сетей в пгт Сосновка</t>
  </si>
  <si>
    <t>Строительство внутрипоселковых газораспределительных сетей по адресу: Чувашская Республика, Чебоксарский городской округ, пгт Сосновка, мкр. Октябрьский</t>
  </si>
  <si>
    <t>Строительство внутрипоселковых газораспределительных сетей по адресу: Чувашская Республика, Чебоксарский городской округ, пгт Сосновка, мкр. Первомайский</t>
  </si>
  <si>
    <t>Строительство внутрипоселковых газораспределительных сетей по адресу: Чувашская Республика, Чебоксарский городской округ, пгт Сосновка, мкр. Пролетарский</t>
  </si>
  <si>
    <t>Ремонт и замена лифтов и лифтового оборудования жилищного фонда г. Чебоксары</t>
  </si>
  <si>
    <t>Организация раздельного сбора твердых коммунальных отходов</t>
  </si>
  <si>
    <t>Строительство блочно-модульной котельной ГУ "Опытный лесхоз" Минприроды Чувашии</t>
  </si>
  <si>
    <t>Строительство блочно-модульной котельной РЖД</t>
  </si>
  <si>
    <t>Здравоохранения</t>
  </si>
  <si>
    <t>Строительство больниц</t>
  </si>
  <si>
    <t>Строительство многофункционального центра культуры и досуга в новом микрорайоне "Заволжье" г. Чебоксары</t>
  </si>
  <si>
    <t>Строительство многофункционального центра культуры и досуга в новом микрорайоне "Садовый" г. Чебоксары</t>
  </si>
  <si>
    <t>Выкуп помещений на первом этаже многоквартирного жилого дома для организации школы дополнительного образования и библиотеки как единого центра развития культуры и досуга в микрорайоне "Солнечный" г. Чебоксары</t>
  </si>
  <si>
    <t>Выкуп помещений на первом этаже многоквартирного жилого дома для организации школы дополнительного образования и библиотеки как единого центра развития культуры и досуга в микрорайоне "Благовещенский" г. Чебоксары</t>
  </si>
  <si>
    <t>Строительство детского образовательного центра в городском детском парке им. А.Г.Николаева</t>
  </si>
  <si>
    <t>Капитальный ремонт 17 филиалов библиотечной сети по созданию модельных библиотек г. Чебоксары</t>
  </si>
  <si>
    <t>Капитальный ремонт здания Дворца культуры им. П. Хузангая муниципального бюджетного учреждения культуры "Мемориальный комплекс "Победа"</t>
  </si>
  <si>
    <t>Капитальный ремонт здания автономного бюджетного учреждения культуры "Дворец культуры "Салют"</t>
  </si>
  <si>
    <t>Капитальный ремонт здания муниципального бюджетного учреждения культуры "Централизованная клубная система города Чебоксары" Дом культуры "Ровесник"</t>
  </si>
  <si>
    <t>Капитальный ремонт здания муниципального бюджетного учреждения культуры Дворец культуры "Акация"</t>
  </si>
  <si>
    <t>Капитальный ремонт внутренних помещений муниципального бюджетного учреждения дополнительного образования "Чебоксарская детская музыкальная школа N 1 им. С.М.Максимова" г. Чебоксары Чувашской Республики</t>
  </si>
  <si>
    <t>Капитальный ремонт внутренних помещений муниципального бюджетного учреждения дополнительного образования "Чебоксарская детская музыкальная школа N 2 им. В.П.Воробьева"</t>
  </si>
  <si>
    <t>Капитальный ремонт внутренних помещений и ремонт фасада муниципального бюджетного учреждения дополнительного образования "Чебоксарская детская музыкальная школа N 3"</t>
  </si>
  <si>
    <t>Капитальный ремонт муниципального бюджетного учреждения дополнительного образования "Чебоксарская детская музыкальная школа N 5 имени Филиппа Мироновича Лукина"</t>
  </si>
  <si>
    <t>Капитальный ремонт муниципального бюджетного учреждения дополнительного образования "Чебоксарская детская музыкальная школа N 4 им. В.А. и Д.С.Ходяшевых" города Чебоксары Чувашской Республики</t>
  </si>
  <si>
    <t>Капитальный ремонт муниципального бюджетного учреждения дополнительного образования "Чебоксарская детская художественная школа N 6 имени заслуженных художников Российской Федерации и Чувашской Республики Аркадия и Людмилы Акцыновых"</t>
  </si>
  <si>
    <t>Разработка проектно-сметной документации и текущий ремонт помещений муниципального бюджетного учреждения дополнительного образования "Чебоксарская детская художественная школа искусств"</t>
  </si>
  <si>
    <t>Облицовка фасада муниципального бюджетного учреждения дополнительного образования "Чебоксарская детская школа искусств N 1"</t>
  </si>
  <si>
    <t>Капитальный ремонт муниципального бюджетного учреждения дополнительного образования "Чебоксарская детская школа искусств N 4"</t>
  </si>
  <si>
    <t>Реконструкция муниципального автономного учреждения культуры "Чебоксарский городской детский парк им. космонавта А.Г.Николаева" муниципального образования города Чебоксары - столицы Чувашской Республики</t>
  </si>
  <si>
    <t>Завершение реконструкции Чебоксарского залива</t>
  </si>
  <si>
    <t>Реконструкция Мемориального комплекса "Победа"</t>
  </si>
  <si>
    <t>Строительство многофункционального центра культуры и досуга в новом микрорайоне "Альгешево"</t>
  </si>
  <si>
    <t>Строительство средней общеобразовательной школы в мкр. "Радужный" г. Чебоксары</t>
  </si>
  <si>
    <t>Строительство средней общеобразовательной школы в мкр. "Кувшинка" г. Чебоксары</t>
  </si>
  <si>
    <t>2024 - 2026 гг.</t>
  </si>
  <si>
    <t>Строительство средней общеобразовательной школы в мкр. "Акварель" г. Чебоксары</t>
  </si>
  <si>
    <t>Строительство средней общеобразовательной школы в мкр. "Финская долина" г. Чебоксары</t>
  </si>
  <si>
    <t>Строительство средней общеобразовательной школы в мкр. "Альгешево" г. Чебоксары</t>
  </si>
  <si>
    <t>Строительство средней общеобразовательной школы в мкр. "Благовещенский" г. Чебоксары</t>
  </si>
  <si>
    <t>Строительство средней общеобразовательной школы на 1100 мест в Новоюжном районе г. Чебоксары</t>
  </si>
  <si>
    <t>Строительство средней общеобразовательной школы на 1500 мест в мкр. "Университетский-2" г. Чебоксары</t>
  </si>
  <si>
    <t>Строительство средней общеобразовательной школы на 1100 мест в мкр. "Солнечный" г. Чебоксары</t>
  </si>
  <si>
    <t>2025 - 2026 гг.</t>
  </si>
  <si>
    <t>Строительство дошкольного образовательного учреждения в мкр. "Новый город" г. Чебоксары</t>
  </si>
  <si>
    <t>Строительство дошкольного образовательного учреждения в мкр. "Садовый" поз. 24 г. Чебоксары</t>
  </si>
  <si>
    <t>Строительство дошкольного образовательного учреждения в мкр. "Садовый" поз. 39 г. Чебоксары</t>
  </si>
  <si>
    <t>Строительство дошкольного образовательного учреждения в мкр. "Радужный" г. Чебоксары</t>
  </si>
  <si>
    <t>Строительство дошкольного образовательного учреждения в мкр. "Альгешево" г. Чебоксары</t>
  </si>
  <si>
    <t>Строительство дошкольного образовательного учреждения в мкр. "Благовещенский" г. Чебоксары</t>
  </si>
  <si>
    <t>Строительство дошкольного образовательного учреждения в мкр. "Лента" г. Чебоксары</t>
  </si>
  <si>
    <t>Строительство дошкольного образовательного учреждения в мкр. "Университетский-2" г. Чебоксары</t>
  </si>
  <si>
    <t>Строительство дошкольного образовательного учреждения в мкр. "Солнечный" г. Чебоксары</t>
  </si>
  <si>
    <t>Строительство средней общеобразовательной школы в мкр. "Садовый" г. Чебоксары</t>
  </si>
  <si>
    <t>Капитальный ремонт зданий муниципальных бюджетных и автономных общеобразовательных учреждений г. Чебоксары, имеющих износ 50% и выше</t>
  </si>
  <si>
    <t>Проведение реконструкции зданий учреждений дополнительного образования и детских оздоровительных лагерей г. Чебоксары</t>
  </si>
  <si>
    <t>Реконструкция Казанской набережной г. Чебоксары</t>
  </si>
  <si>
    <t>Реконструкция Московской набережной (5 этап) г. Чебоксары</t>
  </si>
  <si>
    <t>Строительство инженерной инфраструктуры водогрязелечебницы АО "Санаторий "Чувашиякурорт" по адресу: Чувашская Республика, г. Чебоксары, ул. Мичмана Павлова, д. 29</t>
  </si>
  <si>
    <t>Защитные сооружения на р. Волга в районе 116 квартала Сосновского участкового лесничества БУ "Чебоксарское лесничество" Минприроды Чувашии</t>
  </si>
  <si>
    <t>Строительство комплексного подъемника до Московской набережной г. Чебоксары</t>
  </si>
  <si>
    <t>Проектирование и строительство набережной р. Волга с причальной стенкой и с благоустройством прилегающей территории в пгт Сосновка г. Чебоксары Чувашской Республики</t>
  </si>
  <si>
    <t>Объединение основных общественных пространств города Чебоксары в единый пешеходный туристический маршрут</t>
  </si>
  <si>
    <t>Строительство инженерной инфраструктуры спортивно-гостиничного комплекса в районе 30-й автодороги, г. Чебоксары</t>
  </si>
  <si>
    <t>Строительство инженерной инфраструктуры к гостинице по ул. Лесная, г. Чебоксары</t>
  </si>
  <si>
    <t>Реконструкция инженерной инфраструктуры и прилегающей территории Чебоксарского речного порта</t>
  </si>
  <si>
    <t>Строительство инженерных сетей к загородному клубу круглогодичного использования "Усадьба "Жемчужная", г. Чебоксары</t>
  </si>
  <si>
    <t>Автомобильная дорога до базы ездового спорта и спортивного туризма с гостиничным комплексом на 150 мест</t>
  </si>
  <si>
    <t>Строительство крытого катка с искусственным льдом с трибуной на 250 мест в микрорайоне № 1 жилого района "Новый город" г. Чебоксары, поз. 1.25</t>
  </si>
  <si>
    <t>Реконструкция футбольного поля муниципального бюджетного учреждения "Спортивная школа "Энергия" управления физической культуры и спорта администрации города Чебоксары Чувашской Республики</t>
  </si>
  <si>
    <t>Реконструкция стадиона "Волга" (г. Чебоксары, ул. Коллективная, 3)</t>
  </si>
  <si>
    <t>Создание Заволжского парка при муниципальном бюджетном учреждении "Спортивная школа № 10" управления физической культуры и спорта администрации города Чебоксары Чувашской Республики</t>
  </si>
  <si>
    <t>Строительство физкультурно-оздоровительного комплекса в мкр. "Солнечный" г. Чебоксары</t>
  </si>
  <si>
    <t>Строительство физкультурно-оздоровительного комплекса в мкр. "Садовый" г. Чебоксары</t>
  </si>
  <si>
    <t>Строительство спортивных площадок открытого типа при муниципальных бюджетных общеобразовательных организациях (средней общеобразовательной школе N 37, средней общеобразовательной школе N 40, средней общеобразовательной школе N 46, гимназии N 4, средней общеобразовательной школе N 55, средней общеобразовательной школе N 19, средней общеобразовательной школе N 36)</t>
  </si>
  <si>
    <t>Строительство ливневых очистных сооружений в районе Калининского микрорайона "Грязевская стрелка" г. Чебоксары</t>
  </si>
  <si>
    <t>Строительство ливневых очистных сооружений в районе ул. Якимовская г. Чебоксары</t>
  </si>
  <si>
    <t>Строительство ливневых очистных сооружений в мкр. "Новый город" г. Чебоксары</t>
  </si>
  <si>
    <t>Строительство очистных сооружений ливневых стоков на р. Трусиха в парке "Лакреевский лес" с подключением существующего коллектора г. Чебоксары</t>
  </si>
  <si>
    <t>Строительство ливневых очистных сооружений в районе Марпосадского шоссе г. Чебоксары</t>
  </si>
  <si>
    <t>Строительство ливневых очистных сооружений в мкр. "Акварель" г. Чебоксары</t>
  </si>
  <si>
    <t>Строительство снегоплавильной станции в г. Чебоксары</t>
  </si>
  <si>
    <t>Строительство очистных сооружений водовыпуска на малых реках г. Чебоксары</t>
  </si>
  <si>
    <t>Проектирование и строительство противооползневых и берегоукрепительных сооружений Московской набережной г. Чебоксары</t>
  </si>
  <si>
    <t>Доожное хозяйство</t>
  </si>
  <si>
    <t>Реконструкция автомобильной дороги по ул. Заводская и строительство автомобильной дороги по ул. Лермонтова (2 этап строительства) г. Шумерли</t>
  </si>
  <si>
    <t>Строительство автомобильной дороги по ул. Пушкина (ул. Щорса – ул. Чернова) и строительство автомобильных дорог по Банковскому переулку (ул. Пушкина – ул. Октябрьская)</t>
  </si>
  <si>
    <t>Строительство автомобильных дорог г. Шумерли</t>
  </si>
  <si>
    <t>2020 - 2025</t>
  </si>
  <si>
    <t>Строительство тепловых сетей и сетей горячего водоснабжения от газовых автоматизированных блочно-модульных котельных г. Шумерли (проектно-изыскательские работы)</t>
  </si>
  <si>
    <t>Строительство блочно-модульных котельных в г. Шумерля Чувашской Республики с тепловыми сетями</t>
  </si>
  <si>
    <t>Проектирование и строительство блочно-модульных котельных с заменой сетей теплоснабжения и горячего водоснабжения в г. Шумерле</t>
  </si>
  <si>
    <t>Проектирование и строительство водоводов от Сурского водозабора до воздухоопорных сооружений, реконструкция водозаборных сооружений и сетей водоснабжения в г. Шумерле</t>
  </si>
  <si>
    <t>2020-2025 гг</t>
  </si>
  <si>
    <t>Проектирование и реконструкция очистных сооружений канализации и водоочистной станции, сетей водоотведения в г. Шумерле</t>
  </si>
  <si>
    <t>Вурнарский район Чувашской Республики</t>
  </si>
  <si>
    <t>Ибресинский района Чувашской Республики</t>
  </si>
  <si>
    <t>Строительство инфраструктуры для экотехнопарка «Таса сывлаш» в г. Новочебоксарске</t>
  </si>
  <si>
    <t>Строительство автомобильной дороги по улицам Гагарина, Молодежная, Юбилейная, проезд от ул. Юбилейная до  ул. Школьная, Школьная в п. Восход</t>
  </si>
  <si>
    <t>Строительство пристроя на 120 мест к зданию МБОУ "Шыгырданская средняя общеобразовательная школа N 1" Батыревского района Чувашской Республики</t>
  </si>
  <si>
    <t>Моргаушский район Чувашской Республики</t>
  </si>
  <si>
    <t>2020 -2021 гг.</t>
  </si>
  <si>
    <t>Красночетайский район Чувашской Республики</t>
  </si>
  <si>
    <t xml:space="preserve"> "Капитальный ремонт здания МБОУ "Полевобикшикская СОШ" Батыревского района Чувашской Республики, расположенного по адресу: 429371, ЧР, Батыревский район, д. Полевые Бикшики, ул. Ф.Камалетдинова, д. 1"</t>
  </si>
  <si>
    <t>Благоустройство</t>
  </si>
  <si>
    <t>Строительство гидротехнического сооружения на р. Бюрженерка в д. Новые Бюрженеры Канашского района Чувашской Республики</t>
  </si>
  <si>
    <t>Реконструкция гидротехнического сооружения (плотины), расположенного в северо-восточной части с. Тобурданово Тобурдановского сельского поселения Канашского района Чувашской Республики</t>
  </si>
  <si>
    <t>Строительство наружного освещения автомобильной дороги Канаш - Тюлькой - Словаши - а.д. "Волга" на участках км 0+631 - км 1+396, км 5+652 - км 5+956, км 10+517 - км 11+429 и пешеходного перехода вблизи образовательного учреждения км 5+804 в Канашском районе</t>
  </si>
  <si>
    <t>Строительство наружного освещения и тротуаров автомобильной дороги Шихазаны - Калинино на участке км 37+020 - км 37+501 с устройством пешеходного перехода на км 37+490, освещения на пешеходном переходе км 13+288, км 13+340 в Канашском районе</t>
  </si>
  <si>
    <t>Капитальный ремонт автодороги "Цивильск - Ульяновск" - Калиновка в Канашском районе Чувашской Республики</t>
  </si>
  <si>
    <t>Капитальный ремонт мостового сооружения, находящегося в аварийном техническом состоянии, расположенного на автомобильной дороге "Канаш - Тюлькой - Словаши - а.д. "Волга" - Ухманы в Канашском районе Чувашской Республики</t>
  </si>
  <si>
    <t>Строительство автомобильной дороги по ул. Западная, Школьная, Михайлова в д. Юманзары Канашского района Чувашской Республики</t>
  </si>
  <si>
    <t>Строительство автомобильной дороги по ул. Ленина в д. Малые Бикшихи Канашского района Чувашской Республики</t>
  </si>
  <si>
    <t>Капитальный ремонт автомобильной дороги "Аниш - Кармамеи - Семеновка" Канашского района Чувашской Республики</t>
  </si>
  <si>
    <t>Реконструкция автомобильной дороги "Цивильск - Ульяновск" - Шигали - Ирх-Сирмы Канашского района Чувашской Республики</t>
  </si>
  <si>
    <t>Строительство автомобильной дороги "Цивильск - Ульяновск" - Новые Шальтямы - Н.Бюрженеры</t>
  </si>
  <si>
    <t>Капитальный ремонт автомобильной дороги "Шихазаны - Калинино" - Малое Тугаево - выс. Чинквары с км 3+100 по км 7+600</t>
  </si>
  <si>
    <t>Строительство автомобильной дороги от ул. Гагарина в д. Каликово до ул. Карла Маркса д. Сядорга-Сирмы Канашского района Чувашской Республики</t>
  </si>
  <si>
    <t>Капитальный ремонт дороги "Канаш - Большие Бикшихи" - тер. Кирпичного завода Канашского района</t>
  </si>
  <si>
    <t>Строительство локальной станции водоподготовки на одиночной скважине с водопроводными сетями в Асхвинском сельском поселении</t>
  </si>
  <si>
    <t>Строительство локальной станции водоподготовки на одиночной скважине с водопроводными сетями в Среднекибечском сельском поселении</t>
  </si>
  <si>
    <t>Строительство сетей газоснабжения д. Большие Бикшихи Канашского района</t>
  </si>
  <si>
    <t>Строительство сельского дома культуры на 100 мест, расположенного по адресу: Чувашская Республика, Канашский район, д. Юманзары, ул. Михайлова, д. 33</t>
  </si>
  <si>
    <t>2022-2024 гг.</t>
  </si>
  <si>
    <t>Строительство сельского дома культуры на 60 мест по адресу: Чувашская Республика, Канашский район, с. Шоркасы, ул. Октябрьская, д. 15 (в том числе проектно-сметная документация)</t>
  </si>
  <si>
    <t>Строительство сельского дома культуры на 50 мест в д. Семеновка Канашского района Чувашской Республики</t>
  </si>
  <si>
    <t>Строительство сельского дома культуры на 100 мест в д. Задние Яндоуши Канашского района Чувашской Республики</t>
  </si>
  <si>
    <t>Строительство сельского дома культуры на 50 мест в д. Туруново Канашского района Чувашской Республики</t>
  </si>
  <si>
    <t>Строительство сельского дома культуры на 50 мест в д. Вторые Хормалы Канашского района Чувашской Республики</t>
  </si>
  <si>
    <t>Модернизация центральной библиотеки муниципального бюджетного учреждения культуры "Централизованная библиотечная система" Канашского района Чувашской Республики</t>
  </si>
  <si>
    <t>Реконструкция здания муниципального бюджетного общеобразовательного учреждения "Ямашевская средняя общеобразовательная школа" Канашского района Чувашской Республики</t>
  </si>
  <si>
    <t>Реконструкция здания муниципального бюджетного общеобразовательного учреждения "Атнашевская основная общеобразовательная школа" Канашского района Чувашской Республики</t>
  </si>
  <si>
    <t>Строительство средней общеобразовательной школы на 165 учащихся с пристроем помещений для дошкольных групп на 40 мест в с. Янгличи  Канашского района Чувашской Республики</t>
  </si>
  <si>
    <t>Реконструкция здания муниципального бюджетного дошкольного образовательного учреждения "Караклинский детский сад "Солнышко" Канашского района Чувашской Республики</t>
  </si>
  <si>
    <t>Реконструкция здания муниципального бюджетного общеобразовательного учреждения "Караклинская средняя общеобразовательная школа" Канашского района Чувашской Республики</t>
  </si>
  <si>
    <t>Строительство здания мастерских муниципального бюджетного общеобразовательного учреждения "Тобурдановская средняя общеобразовательная школа имени Анатолия Ивановича Миттова" Канашского района Чувашской Республики</t>
  </si>
  <si>
    <t>Реконструкция здания муниципального бюджетного дошкольного образовательного учреждения "Чагасьский детский сад "Ромашка" комбинированного вида Канашского района Чувашской Республики</t>
  </si>
  <si>
    <t>Проектные работы, направленные на реставрацию объекта "Архитектурное наследие Канашского района" в д. Мокры Канашского района Чувашской Республики</t>
  </si>
  <si>
    <t>Строительство плоскостных спортивных сооружений на стадионе "Урожай" д. Асхва Канашского района Чувашской Республики</t>
  </si>
  <si>
    <t>Строительство лыжероллерной трассы в детском оздоровительном лагере "Космонавт" Канашского района Чувашской Республики</t>
  </si>
  <si>
    <t>Строительство площадки для мини-футбола в автономном учреждении дополнительного образования "Детская юношеская спортивная школа им. Г.Н.Смирнова" д. Большие Бикшихи Канашского района Чувашской Республики</t>
  </si>
  <si>
    <t>Рекультивация земель, нарушенных при размещении свалки твердых коммунальных отходов в г. Канаше</t>
  </si>
  <si>
    <t>Ремонт автомобильной дороги "Волга" - Марпосад - Октябрьское - Козловка на участках км 29+050 - 51+600 км в Козловском районе</t>
  </si>
  <si>
    <t>Ремонт автомобильной дороги "Волга" - Козловка на участке км 0+000 - км 9+400 в Козловском районе</t>
  </si>
  <si>
    <t>Строительство наружного освещения и тротуаров автомобильной дороги "Волга" - Марпосад - Октябрьское - Козловка на участках км 29+005 - км 29+740, км 31+083 - км 31+938 с устройством пешеходных переходов вблизи образовательного учреждения км 31+287, км 31+743</t>
  </si>
  <si>
    <t>Строительство наружного освещения и тротуаров автомобильной дороги "Волга" - Козловка на участке км 4+212 - км 6+205 с устройством пешеходного перехода на км 4+735, км 6+205</t>
  </si>
  <si>
    <t>Строительство наружного освещения и тротуаров автомобильной дороги "Волга" - Марпосад - Октябрьское - Козловка на участках км 47+050 - 47+391, км 50+037 - км 51+587 с устройством пешеходных переходов на км 50+077, км 50+942</t>
  </si>
  <si>
    <t>Проектирование и строительство автомобильной дороги "Волга" - Марпосад - Октябрьское - Козловка на грунтовом разрыве между д. Нижеры Мариинско-Посадского района и с. Карамышево Козловского района Чувашской Республики</t>
  </si>
  <si>
    <t>Ремонт автодороги Баланово - Илебары км 2+410 - км 2+770</t>
  </si>
  <si>
    <t>Ремонт автодороги "Волга" - Чешлама км 0+350 - км 0+950</t>
  </si>
  <si>
    <t>Ремонт автодороги "Волга" - Масловка - Альменево км 0+025 - км 0+385</t>
  </si>
  <si>
    <t>Ремонт автодороги "Волга" - Чешлама км 0+950 - км 3+950</t>
  </si>
  <si>
    <t>Ремонт автодороги Козловка - Сятракасы - Солдыбаево - Картлуево км 0+000 - км 0+600</t>
  </si>
  <si>
    <t>Ремонт автодороги "Волга" - Масловка - Альменево км 0+385 - км 0+835</t>
  </si>
  <si>
    <t>Ремонт автодороги "Волга" - Масловка - Альменево км 0+835 - км 3+835</t>
  </si>
  <si>
    <t>Ремонт автодороги Козловка - Сятракасы - Солдыбаево - Картлуево км 0+600 - км 0+2600</t>
  </si>
  <si>
    <t>Ремонт автодороги "Волга" - Чешлама км 3+950 - км 4+950</t>
  </si>
  <si>
    <t>Ремонт автодороги "Волга" - Верхнее Байгулово км 0+000 - 0+2500</t>
  </si>
  <si>
    <t>Строительство автомобильной дороги по ул. Центральная в с. Янгильдино Козловского района Чувашской Республики</t>
  </si>
  <si>
    <t>Строительство автомобильной дороги по ул. Новая в д. Осинкино Козловского района Чувашской Республики</t>
  </si>
  <si>
    <t>Строительство автомобильной дороги по ул. Волжская (от жилого дома N 64 до жилого дома N 28) в д. Криуши Козловского района Чувашской Республики</t>
  </si>
  <si>
    <t>Строительство автомобильной дороги по ул. Молодежная в д. Еметкино Козловского района Чувашской Республики</t>
  </si>
  <si>
    <t>Строительство автомобильной дороги по ул. Братьев Николаевых в д. Еметкино Козловского района Чувашской Республики</t>
  </si>
  <si>
    <t>Строительство автомобильной дороги по ул. Ленина в д. Чешлама Козловского района Чувашской Республики</t>
  </si>
  <si>
    <t>Строительство автомобильной дороги по ул. Лесная в д. Карцев-Починок Козловского района Чувашской Республики</t>
  </si>
  <si>
    <t>Строительство дороги по ул. Карцевопочинская в д. Карцев-Починок Козловского района Чувашской Республики</t>
  </si>
  <si>
    <t>Строительство автомобильной дороги "Волга" - Воробьевка (подъезд к д. Воробьевка с твердым покрытием)</t>
  </si>
  <si>
    <t>Строительство автомобильной дороги по ул. Лесная в д. Айдарово Козловского района Чувашской Республики</t>
  </si>
  <si>
    <t>Строительство автомобильной дороги по ул. Нагорная в д. Калугино Козловского района Чувашской Республики</t>
  </si>
  <si>
    <t>Строительство автомобильной дороги по ул. Полевая в д. Кинеры Козловского района Чувашской Республики</t>
  </si>
  <si>
    <t>Строительство автомобильной дороги по ул. Б.Мишина в д. Кинеры Козловского района Чувашской Республики</t>
  </si>
  <si>
    <t>Строительство автомобильной дороги по ул. Верхнекурганская в д. Верхний Курган Козловского района Чувашской Республики</t>
  </si>
  <si>
    <t>Строительство автомобильной дороги по ул. Полевая и ул. Овражная в д. Пиндиково Козловского района Чувашской Республики</t>
  </si>
  <si>
    <t>Строительство автомобильных дорог по улицам г. Козловки Козловского района Чувашской Республики</t>
  </si>
  <si>
    <t>Строительство тепловых сетей и сетей горячего водоснабжения от газовой автоматизированной блочно-модульной котельной мощностью 8,0 МВт по ул. Калинина в г. Козловке Козловского района Чувашской Республики</t>
  </si>
  <si>
    <t>Строительство тепловых сетей и сетей горячего водоснабжения от газовой автоматизированной блочно-модульной котельной мощностью 12,0 МВт по ул. Лобачевского в г. Козловке Козловского района Чувашской Республики</t>
  </si>
  <si>
    <t>Строительство наружного освещения и тротуаров автомобильной дороги «Волга» – Марпосад – Октябрьское – Козловка на участках км 9+457 – км 12+300 и км 16+353 –км 18+208 с пешеходными переходами км 9+609, км 11+515, км 12+270, км 17+303</t>
  </si>
  <si>
    <t>Реконструкция автомобильной дороги по улице Герцена г. Алатыря Чувашской Республики</t>
  </si>
  <si>
    <t>Строительство 17 км автомобильных дорог в г. Алатырь Чувашской Республики</t>
  </si>
  <si>
    <t>Реконструкция автомобильной дороги по ул. Стрелецкая г. Алатыря Чувашской Республики</t>
  </si>
  <si>
    <t>Реконструкция автомобильной дороги по улице Кирова г. Алатыря Чувашской Республики</t>
  </si>
  <si>
    <t>Реконструкция станции водоподготовки и расширение системы водоснабжения в г. Алатыре Чувашской Республики</t>
  </si>
  <si>
    <t>Ремонт 10 км водопроводных сетей в г. Алатыре Чувашской Республики</t>
  </si>
  <si>
    <t>Ремонт 10 км канализационных сетей в г. Алатыре Чувашской Республики</t>
  </si>
  <si>
    <t>Строительство наружного освещения автомобильной дороги Никольское - Ядрин - Калинино на участке км 52+259 - км 52+875, км 54+500 - км 54+812 с устройством пешеходного перехода вблизи образовательного учреждения км 53+034</t>
  </si>
  <si>
    <t>Строительство наружного освещения и тротуаров автомобильной дороги Аликово - Старые Атаи - а.д. "Сура" на участках км 0+000 - км 0+450, км 13+260 - км 15+825 и км 16+674 - км 18+925 с пешеходным переходом вблизи образовательного учреждения км 14+490, км 15+484</t>
  </si>
  <si>
    <t>Строительство наружного освещения автомобильной дороги Аликово - Ишаки на участке км 0+040 - км 0+725</t>
  </si>
  <si>
    <t>Строительство автомобильной дороги по улицам Центральная, Зеленая в д. Синькасы</t>
  </si>
  <si>
    <t>Строительство локальных станций водоподготовки на одиночных скважинах с водопроводными сетями в Аликовском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</si>
  <si>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Большевыльском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</si>
  <si>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Питишевском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</si>
  <si>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Ефремкасинском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</si>
  <si>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Таутовском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</si>
  <si>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Чувашско-Сорминском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</si>
  <si>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Яндобинском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</si>
  <si>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Шумшевашском сельском поселении Аликовского района Чувашской Республики</t>
  </si>
  <si>
    <t>Строительство локальной станции водоподготовки на одиночной скважине с водопроводными сетями в Раскильдинском сельском поселении Аликовского района Чувашской Республики</t>
  </si>
  <si>
    <t>Реконструкция канализационной системы в с. Аликово Аликовского района Чувашской Республики</t>
  </si>
  <si>
    <t>Строительство блочно-модульной газовой котельной N 1 по ул. Парковая, д. 4а в с. Аликово Аликовского района Чувашской Республики</t>
  </si>
  <si>
    <t>Строительство блочно-модульной газовой котельной N 2 по ул. Парковая, д. 15 в с. Аликово Аликовского района Чувашской Республики</t>
  </si>
  <si>
    <t>Реконструкция теплотрасс в с. Аликово Аликовского района Чувашской Республики</t>
  </si>
  <si>
    <t>Строительство Крымзарайкинского сельского дома культуры в с. Крымзарайкино Аликовского района Чувашской Республики</t>
  </si>
  <si>
    <t>Реконструкция Хирлеппосинского сельского клуба автономного учреждения "Централизованная клубная система" Аликовского района Чувашской Республики</t>
  </si>
  <si>
    <t>Реконструкция Тушкасинского сельского клуба автономного учреждения "Централизованная клубная система" Аликовского района Чувашской Республики</t>
  </si>
  <si>
    <t>Реконструкция объекта муниципального автономного учреждения дополнительного образования "Аликовская детская школа искусств" Аликовского района Чувашской Республики</t>
  </si>
  <si>
    <t>Реконструкция помещения под архивохранилище муниципального бюджетного учреждения культуры "Аликовский муниципальный архив" Аликовского района Чувашской Республики</t>
  </si>
  <si>
    <t>Реконструкция Шумшевашского сельского дома культуры муниципального бюджетного учреждения культуры "Централизованная библиотечная система" Аликовского района Чувашской Республики</t>
  </si>
  <si>
    <t>Реконструкция Вотланского сельского дома культуры муниципального бюджетного учреждения культуры "Централизованная библиотечная система" Аликовского района Чувашской Республики</t>
  </si>
  <si>
    <t>Строительство Большевыльского сельского дома культуры в с. Большая Выла Аликовского района Чувашской Республики</t>
  </si>
  <si>
    <t>Строительство Кивойского сельского дома культуры в д. Кивой Аликовского района Чувашской Республики</t>
  </si>
  <si>
    <t>Строительство Устьинского сельского клуба в с. Устье Аликовского района Чувашской Республики</t>
  </si>
  <si>
    <t>Капитальный ремонт муниципального бюджетного дошкольного образовательного учреждения "Аликовский детский сад N 2 "Хевел" в рамках мероприятия "Капитальный ремонт муниципальных дошкольных образовательных организаций"</t>
  </si>
  <si>
    <t>Строительство начальной общеобразовательной школы на 300 мест в с. Аликово Аликовского района Чувашской Республики</t>
  </si>
  <si>
    <t>Строительство газовых блочно-модульных котельных муниципальных бюджетных общеобразовательных учреждений Аликовского района Чувашской Республики</t>
  </si>
  <si>
    <t>Физкультура и спорт</t>
  </si>
  <si>
    <t>Строительство спортивного стадиона в с. Аликово Аликовского района Чувашской Республики</t>
  </si>
  <si>
    <t>Строительство хоккейной коробки в д. Таутово и с. Яндоба Аликовского района Чувашской Республики</t>
  </si>
  <si>
    <t>Ремонт воздушных линий 0,4 кВ от комплектной трансформаторной подстанции N 375 по ул. Гагарина и Цветочная в с. Аликово (муниципальная собственность)</t>
  </si>
  <si>
    <t>Ремонт воздушных линий 0,4 кВ от здания трансформаторной подстанции N 316 по ул. Чапаева в с. Аликово (муниципальная собственность)</t>
  </si>
  <si>
    <t>Замена здания трансформаторной подстанции, ремонт здания трансформаторной подстанции N 485</t>
  </si>
  <si>
    <t>Строительство линии электроснабжения, наружного освещения улицы в п. Дубовский, где предоставлены земельные участки под строительство жилья многодетным семьям</t>
  </si>
  <si>
    <t xml:space="preserve">Образование </t>
  </si>
  <si>
    <t>Строительство сельского дома культуры на 100 мест по адресу: Чувашская Республика, Козловский район, с. Байгулово, ул. М.Трубиной</t>
  </si>
  <si>
    <t>Строительство сельского дома культуры на 100 мест в д. Солдыбаево Козловского района Чувашской Республики</t>
  </si>
  <si>
    <t>Строительство сельского дома культуры на 100 мест в д. Уразметево Козловского района Чувашской Республики</t>
  </si>
  <si>
    <t>Строительство автодороги с твердым покрытием к МБУК "Дом-музей Н.И.Лобачевского" в г. Козловке Козловского района Чувашской Республики и автостоянки для туристических автобусов</t>
  </si>
  <si>
    <t>Создание экспозиции МБУК «Дом-музей Н.И. Лобачевского» в г. Козловке Козловского района Чувашской Республики</t>
  </si>
  <si>
    <t>Рекультивация свалки твердых коммунальных отходов Козловского района Чувашской Республики</t>
  </si>
  <si>
    <t>Строительство мусоросортировочной станции у д. Андреево-Базары Козловского района Чувашской Республики</t>
  </si>
  <si>
    <t>Реконструкция очистных сооружений автономного учреждения «Физкультурно-оздоровительный центр «Белые камни» Министерства физической культуры и спорта Чувашской Республики</t>
  </si>
  <si>
    <t xml:space="preserve">Строительство очистных сооружений хозяйственно-бытовых стоков Мариинско-Посадского городского поселения производительностью 50 куб. м/сут </t>
  </si>
  <si>
    <t>Ремонт автодороги "Чебоксары - Сурское" - Сыреси - Любимовка</t>
  </si>
  <si>
    <t>Строительство автодороги "Чебоксары - Сурское" - Урусово - Старое Ардатово</t>
  </si>
  <si>
    <t>Завершение строительства автодороги "Ибреси - Березовка - Кудеиха"</t>
  </si>
  <si>
    <t>Строительство автодороги "Комплексная компактная застройка и благоустройство индивидуальных домов усадебного типа в южной части с. Порецкое" Порецкого района Чувашской Республики</t>
  </si>
  <si>
    <t>Строительство автодороги по ул. Полевая до сельскохозяйственного производственного кооператива "Восход" в с. Козловка Порецкого района Чувашской Республики</t>
  </si>
  <si>
    <t>Строительство автодороги по ул. Школьная, Садовая в с. Козловка Порецкого района Чувашской Республики</t>
  </si>
  <si>
    <t>Строительство автодороги по ул. Тракторная в с. Антипинка Порецкого района Чувашской Республики</t>
  </si>
  <si>
    <t>Строительство автодороги по ул. Советская и ул. Красная площадь в с. Кудеиха Порецкого района Чувашской Республики</t>
  </si>
  <si>
    <t>Строительство автодороги от ул. Ленина к храму в с. Сиява Порецкого района Чувашской Республики</t>
  </si>
  <si>
    <t>Проектирование автомобильной дороги с асфальтированным покрытием по ул. Анастасово-1 (переулок до Храма святителя Николая) в с. Анастасово</t>
  </si>
  <si>
    <t>Строительство автодороги от ул. Ленина до муниципального бюджетного общеобразовательного учреждения "Напольновская средняя общеобразовательная школа" Порецкого района Чувашской Республики</t>
  </si>
  <si>
    <t>Реконструкция автомобильной дороги общего пользования местного значения с твердым покрытием по ул. Дугаевой к коровнику сельскохозяйственного производственного кооператива "Семеновский" с. Семеновское Порецкого района Чувашской Республики</t>
  </si>
  <si>
    <t>Реконструкция автомобильной дороги "Кожевенное - Гарт"</t>
  </si>
  <si>
    <t>Строительство автодороги по ул. Кооперативная к ООО Агрофирма "Рындино" в с. Рындино Порецкого района Чувашской Республики</t>
  </si>
  <si>
    <t>Реконструкция автомобильной дороги по ул. Арлашкина от администрации села до выезда на автомобильную дорогу Чебоксары - Сурское в сторону г. Алатыря</t>
  </si>
  <si>
    <t>Строительство автомобильной дороги по ул. Севастьянова в с. Порецкое Порецкого района Чувашской Республики</t>
  </si>
  <si>
    <t>Проектирование и строительство автомобильной дороги по ул. Колхозная в с. Порецкое Порецкого района Чувашской Республики</t>
  </si>
  <si>
    <t>Строительство автомобильной дороги по пер. Спортивный в с. Порецкое Порецкого района Чувашской Республики</t>
  </si>
  <si>
    <t>Строительство автомобильной дороги по ул. 1-й Пятилетки в с. Порецкое Порецкого района Чувашской Республики</t>
  </si>
  <si>
    <t>Строительство автомобильной дороги по ул. 2-й Пятилетки в с. Порецкое Порецкого района Чувашской Республики</t>
  </si>
  <si>
    <t>Строительство автомобильной дороги по ул. Родионова в с. Порецкое Порецкого района Чувашской Республики</t>
  </si>
  <si>
    <t>Строительство водопровода в с. Порецкое Порецкого района Чувашской Республики - III этап строительства (строительство водовода)</t>
  </si>
  <si>
    <t>Строительство объекта "Комплексная компактная застройка и благоустройство индивидуальных домов усадебного типа в южной части с. Порецкое Порецкого района Чувашской Республики" (сети водоснабжения) - 1 этап</t>
  </si>
  <si>
    <t>Строительство объекта "Комплексная компактная застройка и благоустройство индивидуальных домов усадебного типа в южной части села Порецкое Порецкого района Чувашской Республики" (строительство водопровода и канализационных сетей) - 2 этап</t>
  </si>
  <si>
    <t>Строительство объекта "Комплексная компактная застройка и благоустройство индивидуальных домов усадебного типа в южной части села Порецкое Порецкого района Чувашской Республики" - 1 этап</t>
  </si>
  <si>
    <t>Модернизация котельных и тепловых сетей бюджетных организаций Порецкого района Чувашской Республики</t>
  </si>
  <si>
    <t>Реконструкция здания сельского дома культуры в с. Кудеиха Порецкого района Чувашской Республики</t>
  </si>
  <si>
    <t>Строительство сельского дома культуры на 100 мест в с. Сиява Порецкого района Чувашской Республики</t>
  </si>
  <si>
    <t>Реконструкция здания Напольновского сельского дома культуры муниципального бюджетного учреждения "Централизованная клубная система" Порецкого района Чувашской Республики</t>
  </si>
  <si>
    <t>Капитальный ремонт муниципального бюджетного дошкольного образовательного учреждения "Порецкий детский сад "Колокольчик" Порецкого района Чувашской Республики</t>
  </si>
  <si>
    <t>Строительство объекта "Блочно-модульная котельная муниципального бюджетного общеобразовательного учреждения "Напольновская средняя общеобразовательная школа" Порецкого района Чувашской Республики</t>
  </si>
  <si>
    <t>Строительство объекта "Блочно-модульная котельная муниципального бюджетного общеобразовательного учреждения "Кудеихинская средняя общеобразовательная школа" Порецкого района Чувашской Республики</t>
  </si>
  <si>
    <t>Строительство объекта "Блочно-модульная котельная муниципального автономного учреждения дополнительного образования "Детско-юношеская спортивная школа "Дельфин" Порецкого района Чувашской Республики</t>
  </si>
  <si>
    <t>Строительство пристроя к муниципальному бюджетному дошкольному образовательному учреждению "Порецкий детский сад "Сказка" Порецкого района Чувашской Республики с реконструкцией существующего здания</t>
  </si>
  <si>
    <t>Строительство пришкольного стадиона в с. Семеновское Порецкого района Чувашской Республики</t>
  </si>
  <si>
    <t>Строительство пришкольного стадиона в с. Анастасово Порецкого района Чувашской Республики</t>
  </si>
  <si>
    <t>Строительство пришкольного стадиона в с. Напольное Порецкого района Чувашской Республики</t>
  </si>
  <si>
    <t>Строительство пришкольного стадиона в с. Кудеиха Порецкого района Чувашской Республики</t>
  </si>
  <si>
    <t>Строительство берегоукрепительных сооружений и проведение противооползневых работ на левобережье р. Суры</t>
  </si>
  <si>
    <t>Реконструкция воздушных линий 0,4 кВ в п. Долгая Поляна</t>
  </si>
  <si>
    <t>Строительство наружного освещения и тротуаров автомобильной дороги Канаш - Тюлькой - Словаши - а.д. "Волга" - Марпосад на участке км 33+170 - км 35+070 и пешеходного перехода вблизи образовательного учреждения км 29+660, км 29+665 - км 34+512, км 34+518</t>
  </si>
  <si>
    <t>Строительство наружного освещения автомобильной дороги "Волга" - Марпосад на участке км 3+077 - км 3+850 (выборочно) с устройством пешеходного перехода на км 0+171 - км 0+176, км 3+232 - км 3+236, км 3+627 - км 3+631, км 8+503 - км 8+507, км 8+842 - км 8+847, км 10+655 + км 10+660</t>
  </si>
  <si>
    <t>Перенос пешеходного перехода на автомобильной дороге общего пользования федерального значения М-7 "Волга" на пересечении с дорогой ул. Николаева г. Цивильск с организацией регулируемого перекрестка и пешеходного перехода</t>
  </si>
  <si>
    <t>Строительство примыкания к автомобильной дороге общего пользования федерального значения М-7 "Волга" на км 679+950 (справа) для организации транспортного доступа к территории микрорайона "Южный-2" г. Цивильск</t>
  </si>
  <si>
    <t>Строительство автомобильной дороги по ул. Шоссейная в д. Ситчараки</t>
  </si>
  <si>
    <t>Строительство примыкания к автомобильной дороге общего пользования федерального значения М-7 "Волга" на км 678+250 (слева) для организации транспортного доступа к г. Цивильск</t>
  </si>
  <si>
    <t>Строительство дорожной сети в микрорайоне ОПХ "Хмелеводческое"</t>
  </si>
  <si>
    <t>Капитальный ремонт автомобильных дорог по ул. Гагарина, Куйбышева, Ленина, соединение ул. Кирова - ул. Куйбышева г. Цивильск</t>
  </si>
  <si>
    <t>2022 - 2030 гг.</t>
  </si>
  <si>
    <t>Строительство дорог от ул. Маяковского - ул. Пугачева г. Цивильск</t>
  </si>
  <si>
    <t>Строительство надземных пешеходных переходов через автодорогу М-7 "Волга" по ул. Зеленая в микрорайоне "Южный 2" около торгового комплекса "Саванас" (679 км)</t>
  </si>
  <si>
    <t>Обустройство регулируемого пешеходного перехода на ул. Северная (676 км автодороги М-7), остановка Кирпичный, г. Цивильск</t>
  </si>
  <si>
    <t>Строительство тротуара вдоль автодороги М-7 (км 679-680)</t>
  </si>
  <si>
    <t xml:space="preserve">Строительство объектов инженерной инфраструктуры (газификация, водоснабжение, электрификация, водоотведение) в микрорайоне индивидуальной жилой застройки территории ОПХ "Хмелеводческое" в г. Цивильск Чувашской Республики  </t>
  </si>
  <si>
    <t>Строительство локальной станции водоподготовки на одиночной скважине с модернизацией водопроводных сетей Цивильского района Чувашской Республики</t>
  </si>
  <si>
    <t>Разработка проекта и строительство системы ливневой канализации г. Цивильск Цивильского района Чувашской Республики</t>
  </si>
  <si>
    <t>Газификация муниципального унитарного предприятия "Детский оздоровительный лагерь "Звездный" администрации Цивильского района Чувашской Республики</t>
  </si>
  <si>
    <t>Газификация д. Антраки Цивильского района Чувашской Республики</t>
  </si>
  <si>
    <t>Завершение строительства 1 этапа и строительство 2 этапа биологических очистных сооружений г. Цивильск Цивильского района Чувашской Республики (в том числе разработка проектно-сметной документации)</t>
  </si>
  <si>
    <t>Строительство очистных сооружений в п. Конар Цивильского района Чувашской Республики</t>
  </si>
  <si>
    <t>Строительство очистных сооружений в д. Чиричкасы Цивильского района Чувашской Республики</t>
  </si>
  <si>
    <t>2026 - 2027 гг.</t>
  </si>
  <si>
    <t>Строительство очистных сооружений в д. Тувси Цивильского района Чувашской Республики</t>
  </si>
  <si>
    <t>Модернизация сетей и объектов электросетевого хозяйства (в том числе бесхозяйных объектов)</t>
  </si>
  <si>
    <t>2022 - 2027 гг.</t>
  </si>
  <si>
    <t>Реконструкция сетей теплоснабжения в д. Вторые Вурманкасы Цивильского района Чувашской Республики</t>
  </si>
  <si>
    <t>Строительство блочно-модульной котельной при муниципальном бюджетном общеобразовательном учреждении "Богатыревская средняя общеобразовательная школа" Цивильского района Чувашской Республики</t>
  </si>
  <si>
    <t>Строительство и реконструкция сетей водоотведения г. Цивильск Цивильского района Чувашской Республики</t>
  </si>
  <si>
    <t>Строительство центра культурного развития в г. Цивильск Цивильского района Чувашской Республики</t>
  </si>
  <si>
    <t>Строительство здания сельского дома культуры в д. Тувси Цивильского района Чувашской Республики</t>
  </si>
  <si>
    <t>Строительство здания Большетиушского сельского дома культуры Цивильского района Чувашской Республики</t>
  </si>
  <si>
    <t>Строительство здания Третьевурманкасинского сельского дома культуры Цивильского района Чувашской Республики</t>
  </si>
  <si>
    <t>Реконструкция помещений под сельские дома культуры в д. Булдеево и д. Нижние Кибекси Цивильского района Чувашской Республики</t>
  </si>
  <si>
    <t>Разработка проектно-сметной документации строительства объекта "Школа на 500 мест с двумя дошкольными группами по 40 мест в г. Цивильск Цивильского района"</t>
  </si>
  <si>
    <t>Капитальный ремонт 5 муниципальных бюджетных общеобразовательных учреждений Цивильского района Чувашской Республики, имеющих 50% износа и более</t>
  </si>
  <si>
    <t>Разработка проектно-сметной документации. Капитальный ремонт 6 муниципальных бюджетных дошкольных образовательных учреждений Цивильского района Чувашской Республики, имеющих 50% износа и более</t>
  </si>
  <si>
    <t>Разработка проекта и строительство спортивного комплекса с ледовой ареной в г. Цивильск Цивильского района Чувашской Республики</t>
  </si>
  <si>
    <t>Строительство и оборудование площадок для раздельного сбора отходов в Цивильском районе Чувашской Республики</t>
  </si>
  <si>
    <t>Очистка старого русла реки Б. Цивиль в городе Цивильск</t>
  </si>
  <si>
    <t>Строительство наружного освещения и тротуаров автомобильной дороги Кугеси – Атлашево – Новочебоксарск на участках км 2+190 – км 3+035, км 7+036 – км 7+707, км 18+670 – км 18+982, км 21+032 – км 25+475 с устройством пешеходных переходов на км 2+343, км 2+883, км 7+188, км 7+555, км 9+444, км 18+225, км 24+138, км 25+435</t>
  </si>
  <si>
    <t>Строительство наружного освещения и тротуаров автомобильной дороги «Волга» – Сюктерка на участке 0+068 –км 1+989 (выборочно)</t>
  </si>
  <si>
    <t>Строительство напорного канализационного коллектора пгт Кугеси</t>
  </si>
  <si>
    <t>Строительство Ураево-Магазьского сельского клуба Атлашевского сельского поселения муниципального бюджетного учреждения "Централизованная клубная система" Чебоксарского района Чувашской Республики</t>
  </si>
  <si>
    <t>Строительство Большекарачуринского дома творчества Лапсарского сельского поселения муниципального бюджетного учреждения "Централизованная клубная система" Чебоксарского района Чувашской Республики</t>
  </si>
  <si>
    <t>Строительство Ямбарусовского сельского клуба Сирмапосинского сельского поселения муниципального бюджетного учреждения "Централизованная клубная система" Чебоксарского района Чувашской Республики</t>
  </si>
  <si>
    <t>Реконструкция Тренькасинского дома творчества Шинерпосинского сельского поселения Чебоксарского района Чувашской Республики</t>
  </si>
  <si>
    <t>Строительство Альгешевского сельского клуба муниципального бюджетного учреждения "Централизованная библиотечная система" Чебоксарского района Чувашской Республики</t>
  </si>
  <si>
    <t>Реконструкция здания Центрального дома культуры муниципального бюджетного учреждения "Централизованная клубная система" Чебоксарского района Чувашской Республики</t>
  </si>
  <si>
    <t>Строительство Шоркинского сельского дома культуры Сарабакасинского сельского поселения муниципального бюджетного учреждения "Централизованная клубная система" Чебоксарского района Чувашской Республики</t>
  </si>
  <si>
    <t>Строительство Большекатрасьского культурно-досугового центра Большекатрасьского сельского поселения муниципального бюджетного учреждения "Централизованная клубная система" Чебоксарского района Чувашской Республики</t>
  </si>
  <si>
    <t>Реконструкция Анат-Кинярского сельского дома культуры Вурман-Сюктерского сельского поселения муниципального бюджетного учреждения "Централизованная клубная система" Чебоксарского района Чувашской Республики</t>
  </si>
  <si>
    <t>Строительство объекта "Котлы наружного размещения детского сада муниципального бюджетного дошкольного образовательного учреждения "Абашевский детский сад "Хевел" по адресу: ул. Верхняя, д. 34, с. Абашево Чебоксарского района Чувашской Республики"</t>
  </si>
  <si>
    <t>Строительство объекта "Блочно-модульная котельная детского сада муниципального бюджетного дошкольного образовательного учреждения "Хыркасинский детский сад "Звездочка" Чебоксарского района Чувашской Республики" по адресу: ул. Школьная, д. 5, с. Хыркасы, Чебоксарский район, Чувашская Республика</t>
  </si>
  <si>
    <t>Строительство школы на 825 мест в пгт Кугеси Чебоксарского района Чувашской Республики</t>
  </si>
  <si>
    <t>Строительство школы на 154 места в д. Большие Карачуры Чебоксарского района Чувашской Республики</t>
  </si>
  <si>
    <t>Строительство объекта "Блочно-модульная котельная детского сада муниципального бюджетного дошкольного образовательного учреждения "Карачуринский детский сад "Фиалка" Чебоксарского района Чувашской Республики" по адресу: ул. ДРСУ, д. 8, д. Большие Карачуры, Чебоксарский район, Чувашская Республика</t>
  </si>
  <si>
    <t>Строительство футбольного поля Чебоксарского района Чувашской Республики</t>
  </si>
  <si>
    <t>Строительство объекта "Физкультурно-оздоровительный комплекс в с. Ишлеи Чебоксарского района Чувашской Республики"</t>
  </si>
  <si>
    <t>Строительство футбольного поля в пгт Кугеси Чебоксарского района Чувашской Республики</t>
  </si>
  <si>
    <t>Строительство тропы здоровья в пгт Кугеси</t>
  </si>
  <si>
    <t>Рекультивация несанкционированной свалки твердых коммунальных отходов</t>
  </si>
  <si>
    <t>Строительство группового водовода Шемуршинского, Батыревского, Комсомольского районов Чувашской Республики (проектно-изыскательские работы) (ХI пусковой комплекс)</t>
  </si>
  <si>
    <t>Капитальный ремонт 11 сельских домов культуры Яльчикского района</t>
  </si>
  <si>
    <t>Создание модельной библиотеки муниципального бюджетного учреждения культуры "Алатырская централизованная библиотечная система" (г. Алатырь, ул. Московская, 106)</t>
  </si>
  <si>
    <t>Реставрация объекта культурного наследия (памятника истории и культуры) регионального (республиканского) значения "Каменное одноэтажное здание, конец XIX - начало XX в." (г. Алатырь ул. Московская/Комсомола, д. 36/40)</t>
  </si>
  <si>
    <t>Капитальный ремонт 5 муниципальных бюджетных общеобразовательных учреждений города Алатыря Чувашской Республики, имеющих 50% износа и более</t>
  </si>
  <si>
    <t>Капитальный ремонт 7 муниципальных бюджетных дошкольных образовательных учреждений города Алатыря Чувашской Республики, имеющих 50% износа и более</t>
  </si>
  <si>
    <t>Реконструкция здания (сооружения) муниципального бюджетного общеобразовательного учреждения "Средняя общеобразовательная школа N 9 имени Героя Советского Союза П.Г.Макарова" г. Алатыря Чувашской Республики</t>
  </si>
  <si>
    <t>Реконструкция здания (сооружения) муниципального бюджетного дошкольного образовательного учреждения МБДОУ "Детский сад N 1 "Теремок" города Алатыря Чувашской Республики</t>
  </si>
  <si>
    <t>Реконструкция стадиона "Труд" по ул. Гончарова в г. Алатыре Чувашской Республики</t>
  </si>
  <si>
    <t>Реконструкция павильона-раздевалки на стадионе "Спутник" по ул. III Интернационала в г. Алатыре Чувашской Республики</t>
  </si>
  <si>
    <t>Капитальный ремонт здания муниципального бюджетного образовательного учреждения дополнительного образования "Детско-юношеская спортивная школа N 1 имени летчика-космонавта А.Г.Николаева" города Алатыря Чувашской Республики"</t>
  </si>
  <si>
    <t>Капитальный ремонт металлоконструкций здания автономного образовательного учреждения дополнительного образования "Физкультурно-спортивный комплекс" города Алатыря Чувашской Республики</t>
  </si>
  <si>
    <t>Строительство современного спортивного зала гимнастики на базе муниципального бюджетного образовательного учреждения дополнительного образования "Детско-юношеская спортивная школа N 1 имени летчика-космонавта А.Г.Николаева" города Алатыря Чувашской Республики</t>
  </si>
  <si>
    <t>Строительство спортивно-туристического комплекса в духовой роще микрорайона "Стрелка" для вовлечения большего количества детей и молодежи в туристическую и спортивную деятельность</t>
  </si>
  <si>
    <t>Строительство станции переработки мусора с рекультивацией полигона твердых коммунальных отходов в г. Алатыре</t>
  </si>
  <si>
    <t>Рекультивация полигона твердых коммунальных отходов г. Алатырь</t>
  </si>
  <si>
    <t>Строительство сооружений для защиты от паводковых вод на реке Алатырь в г. Алатыре Чувашской Республики</t>
  </si>
  <si>
    <t>Строительство 50 контейнерных площадок для сбора твердых коммунальных отходов</t>
  </si>
  <si>
    <t>Реконструкция системы жилищно-коммунального хозяйства г. Алатыря Чувашской Республики</t>
  </si>
  <si>
    <t>2025 - 2027 гг.</t>
  </si>
  <si>
    <t>Реконструкция зданий муниципального автономного учреждения "Детский оздоровительно-образовательный лагерь "Звездочка" города Новочебоксарска Чувашской Республики</t>
  </si>
  <si>
    <t>Строительство (реконструкция) детского сада на 140 мест в деревне Липово (г. Новочебоксарск)</t>
  </si>
  <si>
    <t>Строительство детского сада на 140 мест в группе смешанной застройки по ул. Строителей города Новочебоксарска</t>
  </si>
  <si>
    <t>Рекультивация шламонакопителей N 5 и N 10 государственного унитарного предприятия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</si>
  <si>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2020 - 2023 гг.</t>
  </si>
  <si>
    <t>Строительство ливневых очистных сооружений на нижней набережной в районе ул. Жени Крутовой г. Новочебоксарска</t>
  </si>
  <si>
    <t>Реконструкция ливневых очистных сооружений на нижней набережной в районе ул. Винокурова г. Новочебоксарска</t>
  </si>
  <si>
    <t>Реконструкция аэротенка-смесителя секции "А" государственного унитарного предприятия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</si>
  <si>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Строительство объекта "Шламонакопитель N 12А" государственного унитарного предприятия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</si>
  <si>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Строительство объекта "Выпускной коллектор в р. Волга" (г. Новочебоксарск)</t>
  </si>
  <si>
    <t>Реконструкция объектов биологических очистных сооружений производительностью 110 тыс. м3/сут (II очередь) (г. Новочебоксарск)</t>
  </si>
  <si>
    <t xml:space="preserve">Культура </t>
  </si>
  <si>
    <t>Капитальное строительство (реконструкция) здания муниципального бюджетного дошкольного образовательного учреждения "Детский сад № 1 "Теремок" города Алатыря Чувашской Республики</t>
  </si>
  <si>
    <t>Капитальное строительство (реконструкция) здания муниципального бюджетного общеобразовательного учреждения "Средняя общеобразовательная школа № 9 имени Героя Советского Союза П.Г.Макарова" города Алатыря Чувашской Республики</t>
  </si>
  <si>
    <t>Итого:</t>
  </si>
  <si>
    <t>Разработка проекта и строительство пристроя на 500 мест к муниципальному бюджетному общеобразовательному учреждению "Цивильская средняя общеобразовательная школа № 2" Цивильского района Чувашской Республики</t>
  </si>
  <si>
    <t>Строительство очистных сооружений хозяйственно-бытовых стоков Мариинско-Посадского городского поселения производительностью 750 куб. м/сут</t>
  </si>
  <si>
    <t>Предложения по актуализации параметров проекта или исключению проекта с обоснованием</t>
  </si>
  <si>
    <t>Информация о ходе реализации проекта по состоянию на 01.01.2023 (в том числе объем вложенных бюджетных средств по проекту, стадия строительства)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</si>
  <si>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Алатырскому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</si>
  <si>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Аликовскому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</si>
  <si>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Урмарскому району
</t>
  </si>
  <si>
    <t>Реализация проекта "Цивильск - сердце Чувашии" на территории исторического и этнокультурного центра г. Цивильск</t>
  </si>
  <si>
    <t>Наличие в РАИП (бюджетный цикл)</t>
  </si>
  <si>
    <t>Город Шумерля</t>
  </si>
  <si>
    <t xml:space="preserve">Город Новочебоксарск </t>
  </si>
  <si>
    <t xml:space="preserve">Город Чебоксары 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</si>
  <si>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г. Алатырь
</t>
  </si>
  <si>
    <t xml:space="preserve">Город Алатырь 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</si>
  <si>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Батыревскому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</si>
  <si>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Вурнарскому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</si>
  <si>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Ибресинсккому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</si>
  <si>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Канашскому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</si>
  <si>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Козловскому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</si>
  <si>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Комсомольскому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</si>
  <si>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Красноармейскому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</si>
  <si>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Красночетайскому раайону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</si>
  <si>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Мариинско-Посадскому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</si>
  <si>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Моргаушскому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</si>
  <si>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Порецкому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</si>
  <si>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Чебоксарскому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</si>
  <si>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Шемуршинскому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</si>
  <si>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Шумерлинскому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</si>
  <si>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Ядринскому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</si>
  <si>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Яльчикскому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</si>
  <si>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Янтиковскому району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</si>
  <si>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г. Канаш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</si>
  <si>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г. Новочебоксарск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</si>
  <si>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г. Чебоксары
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</si>
  <si>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г. Шумерля
</t>
  </si>
  <si>
    <t xml:space="preserve">Город Канаш </t>
  </si>
  <si>
    <t>Наличие ПИР (реквизиты: дата, номер)</t>
  </si>
  <si>
    <t>Наличие ПСД (реквизиты: дата, номер)</t>
  </si>
  <si>
    <t>Наличие госэкспертизы (реквизиты: дата, номер)</t>
  </si>
  <si>
    <t>Итого</t>
  </si>
  <si>
    <t>ФБ</t>
  </si>
  <si>
    <t>РБ</t>
  </si>
  <si>
    <t>МБ</t>
  </si>
  <si>
    <t>2026-2030 гг.</t>
  </si>
  <si>
    <t>Финансовое обеспечение проекта по годам (млн. рублей), из них</t>
  </si>
  <si>
    <t>Наличие в национальном проекте (региональном проекте), наименование</t>
  </si>
  <si>
    <t>Всего</t>
  </si>
  <si>
    <t>Планируется в составе проекта капитального ремонта участка федеральной трассы М-7 «Волга» до п. Опытный, выполненного ФКУ «Волговятскуправтодор».</t>
  </si>
  <si>
    <t>Не выполнено. Работы не проводились в связи с расторжением государственного контракта на проектирование, заключенного КУ ЧР «Чувашупрдор». Решается вопрос повторного финансирования проектно-изыскательских работ.</t>
  </si>
  <si>
    <t xml:space="preserve">Планируется строительство врачебной амбулатории в с.Чурачики на 25 посещений в смену. В настоящее время готовится площадка для строительства  на месте старой больницы, ведется работа по сносу зданий и сооружений </t>
  </si>
  <si>
    <t>Проект на строительство пристроя на 500 мест к муниципальному бюджетному общеобразовательному учреждению «Цивильская средняя общеобразовательная школа № 2» Цивильского района Чувашской Республики находится на стадии разработки</t>
  </si>
  <si>
    <t>Получено Положительное заключение государственной экспертизы на строительство МБОУ «Чурачикская СОШ» № 21-1-1-3-028470-2021 от 01.06.2021</t>
  </si>
  <si>
    <t>В декабре 2021 года завершено строительство объекта «Дошкольное образовательное учреждение на 240 мест на ул. Арцыбышева, г. Цивильск Цивильского района»</t>
  </si>
  <si>
    <t>Проектно-сметная документация строительства объекта «Школа на 500 мест с двумя дошкольными группами по 40 мест в г. Цивильск Цивильского района» на стадии разработки</t>
  </si>
  <si>
    <t>В 2021 году завершен капитальный ремонт МБОУ «Первомайская СОШ». Получено Положительное заключение государственной экспертизы на капитальный ремонт МБОУ «СОШ п.Опытный» № 21-1-1-2-064003-2021 от 29.10.2021</t>
  </si>
  <si>
    <t xml:space="preserve"> 2021 году завершен капитальный ремонт МБДОУ «Детский сад №3 «Родничок», МБДОУ «Детский сад «Солнышко» с.Чурачики, МБДОУ «Детский сад «Ёлочка», МБДОУ «Детский сад № 5 «Радуга».</t>
  </si>
  <si>
    <t>Определено количество площадок для установления контейнеров под раздельный сбор отходов 165 шт.</t>
  </si>
  <si>
    <t xml:space="preserve">В 2021 году в  рамках реализации проекта «Цивильск – сердце Чувашии» разработан проект преобразования исторической части города. Проектом предлагается ряд комплексных мероприятий, которые должны дать импульс развитию и обеспечивать функционирование туристической индустрии в Цивильске. У городского устройства Цивильска есть одно очень важное, уникальное качество – исторический центр, сформированный главными архитектурными памятниками, вследствие расположения на границе затопляемых реками территорий, находится в поле прямой видимости и шаговой доступности путников, следующих по автотрассе из Чебоксар в Казань. Проектом предлагается использовать это обстоятельство, привлекая туристические группы без необходимости перегружать городскую улично-дорожную сеть дополнительным транспортом, устроив пешеходную туристическую тропу по существующей дамбе. С той же целью, - развития пешеходной сети, предлагается восстановление старого Казанского тракта и строительство пешеходного моста через новое русло Большого Цивиля в районе деревни Три Избы. Проектом предлагается устроить велосипедные маршруты, призванные соединить с центром активно застраиваемые южные районы города.  В историческом центре города проектом предусмотрен ряд мероприятий по благоустройству и совершенствованию улично-дорожной сети и общественных пространств, площадей и скверов, соединяющих все основные архитектурные и исторические памятники – монастырь, храмы, музей, гостевой дом, здание первой школы и школу искусств.  В 2022 году г. Цивильск с проектом «Преобразование исторической части города Цивильск» одержал победу во Всероссийском конкурсе федерального проекта «Формирование комфортной городской среды». В настоящее время ведется проектирование.   </t>
  </si>
  <si>
    <t>нет</t>
  </si>
  <si>
    <t>12/2021ИЭИ 12/2021ИГИ 13/2021ИГДИ 13/2021ОВОС</t>
  </si>
  <si>
    <t>Заключен договор на подготовку проектно-сметной документации на рекультивацию земельного участка, нарушенного при размещении Цивильской санкционированной свалки с ООО  «Научно-проектная организация «Проектор».  В 2021г. направлено 930 тыс. рублей (проведены инженерно-геодезические изыскания, инженерно-геологические изыскания и инженерно-экологические изыскания, подготовлен том ОВОЗ (оценка воздействия на окружающую среду). Также выполнена Оценка остаточной емкости и срока перспективной эксплуатации санкционированной свалки Цивильского района выполнена ООО «НПО «Проектор» работы были заказаны и оплачены эксплуатирующей организацией ООО «Мой Дом» направленно внебюджетных 150,0 тыс.руб. В связи с продлением срока аренды до 01.11.2023г. разработка проекта рекультивации санкционированной свалки перенесена на  2024г</t>
  </si>
  <si>
    <t>Продолжить подготовку проекта рекультивации санкционированной свалки Цивильского района целесообразно после принятия решения о закрытии объекта</t>
  </si>
  <si>
    <t>Исключить в связи с передачей объектов системы водоснабжения г.Цивильск в республиканскую собственность</t>
  </si>
  <si>
    <t xml:space="preserve">Не выполнено, в связи с переходным периодом приема-передачи объектов водоснабжения г.Цивильск в республиканскую собственность </t>
  </si>
  <si>
    <t>в составе ПСД</t>
  </si>
  <si>
    <t xml:space="preserve">пост.адм.ВтВурманк.сп №45 от 03.03. 2015г. </t>
  </si>
  <si>
    <t>21-1-5-0124-14 от 09.06.14г.</t>
  </si>
  <si>
    <t>выполнить перерасчет стоимости в действующие цены</t>
  </si>
  <si>
    <t>В 2021 году завершено строительство фельдшерско-акушерского пункта в д.Елюккасы, в 2022 году -  в д.Степное Тугаево. Заказчиком является Минздрав Чувашии, ПИР, ПСД и госэкспертизу проводит Минздрав Чувашии</t>
  </si>
  <si>
    <t>Строительство и реконструкцию сетей водоотведения г. Цивильск перенесено на 2024-2026г.г.</t>
  </si>
  <si>
    <t>Строительство очистных сооружений производительностью 120 м3/сут в д. Вторые Вурманкасы  Цивильского муниципального округа планируется в 2024 году</t>
  </si>
  <si>
    <t>Строительство системы ливневой канализации г. Цивильск Цивильского муниципального округа планируется в 2024 году</t>
  </si>
  <si>
    <t>Строительство очистных сооружений в п. Конар Цивильского муниципального  Чувашской Республики перенесено на  2023-2024 г.г.</t>
  </si>
  <si>
    <t>Строительство очистных сооружений в д. Чиричкасы Цивильского района Чувашской Республики планируется в 2027 году</t>
  </si>
  <si>
    <t>Строительство очистных сооружений в д. Тувси Цивильского района Чувашской Республики планируется в 2025 году</t>
  </si>
  <si>
    <t>Подготовка технического задания перенесено на  2024 год, т.к. строительство и ввод в эксплуатацию БОС г.Цивильск на 4200 куб.м. в сутки перенесено на 2023-2024г.г.</t>
  </si>
  <si>
    <t>Сформирован земельный участок под строительство, присвоен кадровый номер 21:20:153001:19:26</t>
  </si>
  <si>
    <t xml:space="preserve"> № 21-1-1-3-028470-2021 от 01.06.2021</t>
  </si>
  <si>
    <t>№21-1-1-2-015648-2020 от 06.05.2020</t>
  </si>
  <si>
    <t>2019, 2020</t>
  </si>
  <si>
    <t>Мероприятие не выполнялось. Планируется в составе проекта капитального ремонта участка.</t>
  </si>
  <si>
    <t>Мероприятие не выполнялось. Планируется в составе проекта капитального ремонта участков</t>
  </si>
  <si>
    <t>Мероприятие не выполнялось. Проводится согласование мероприятий с балансодержателем автодороги ФКУ "Волго Вятск Управтодор"</t>
  </si>
  <si>
    <t>Перенести сроки реализации проекта на 2024-2025 годы в связи с отсутствием финансирования.</t>
  </si>
  <si>
    <t>Администрацией Таушкасинского сельского поселения получены техническкие условия на газификацию д. Антраки. В Минстрой Чувашии подготовлены предложения по газификации негазифицированнных населенных пунктов в рамках программ газификации финансируемой за счет средств, полученных от применения специальных надбавок к тарифам на транспортировку газа акционерным обществом «Газпром газораспределение Чебоксары». Минэконом Чувашии представлено письмо о включении в план работ на 2024 год.</t>
  </si>
  <si>
    <t>Перенести сроки реализации проекта на 2024-2025 годы на основании письма Минэконом развития.</t>
  </si>
  <si>
    <t>Разработка проектно-сметной документации биологических очистных сооружений г. Цивильск ведется ГУП ЧР БОС Минстроя Чувашии</t>
  </si>
  <si>
    <t>Мероприятие не реализовано. Ведется разработка технического задания по переводу на индивидуальные источники теплоснабжения.</t>
  </si>
  <si>
    <t>Перенести срок реализации проекта на 2024-2025 годы.</t>
  </si>
  <si>
    <t>Мероприятие не реализовано. Ведется разработка технического задания.</t>
  </si>
  <si>
    <t>Строительство блочно-модульной котельной МБОУ "Богатыревская средняя общеобразовательная школа" запланировано на 2024 год</t>
  </si>
  <si>
    <t xml:space="preserve">в Госпрограмму Чувашской Республики "Модернизация и развитие сферы ЖКХ"  включено мероприятие "Реконструкция с элементами технологического перевооружения очистных сооружений биологической очистки сточных вод в г.Цивильск" </t>
  </si>
  <si>
    <t>Приложение " 3</t>
  </si>
  <si>
    <t>В связи с увеличением стоимости проекта, просим увелилить стоимость проекта на 234,2 млн.руб.</t>
  </si>
  <si>
    <t>Разработана ПСД. При подаче ПСД на экспертизу обнаружено, что земля, предназначенная под строительство СДК  находится в охранной зоне .В настоящее время решается вопрос о целесообразности строительства СДК.</t>
  </si>
  <si>
    <t>В настоящее время проектные работы по строительству Тувсинского СДК находится на стадии разработки.</t>
  </si>
  <si>
    <t>Проект строительства здания Большетиушского сельского дома культуры Цивильского района Чувашской Республики находится на стадии разработки.</t>
  </si>
  <si>
    <t>Проект строительства здания Третьевурманкасинского сельского дома культуры Цивильского района Чувашской Республики на стадии разработки.</t>
  </si>
  <si>
    <t>Проект реконструкции помещений под сельские дома культуры в д. Булдеево и д. Нижние Кибекси Цивильского района Чувашской Республики на стадии разработки.</t>
  </si>
  <si>
    <t xml:space="preserve">Информация о ходе реализации 
инфраструктурных и социальных проектов, направленных на реализацию Стратегии социально-экономического 
развития Чувашской Республики до 2035 года по Цивильскому муниципальному округу
</t>
  </si>
  <si>
    <t>По газификации МУП "Детский оздоровительный лагерь "Звездный" ведется работа по разработке проекно-сметной документации</t>
  </si>
  <si>
    <t>Ведется работа по выявлению бесхозных объектов электросетевого хозяйства</t>
  </si>
  <si>
    <t>2019 г   2022 г.</t>
  </si>
  <si>
    <t>2019 г. б/н 2022 г.</t>
  </si>
  <si>
    <t>№ 21-1-1-2-018366-2022 от 29.03.2022; № 21-1-1-2-062418-2022 от 31.08.2022; № 21-1-1-2-064363-2022 от 07.09.2022</t>
  </si>
  <si>
    <t xml:space="preserve">В 2021 году завершено строительство сетей газоснабжения 164 участков в мкр. Хмелеводческое г. Цивильск. Построено 4,494 км сетей. Освоено 4462,1 тыс. рублей.
В 2022 году за счет средств республиканского бюджета разработаны проект газоснабжения 66 участков в мкр. Хмелеводческое сметной стоимостью 6,8 млн. рублей. Завершена разработка проекта электроснабжения 66 участков в мкр. Хмелеводческое сметной стоимостью 11,9 млн. рублей. Разработан проект водоснабжения и водоотведения 230 участков в мкр. Хмелеводческое сметной стоимостью 247 млн. рублей. Администрацией Цивильского муниципального округа готовится заявочная документация в профильные Министерства для включения объектов в план строистельства 2023-2024 годов.
</t>
  </si>
  <si>
    <t xml:space="preserve">Перенести сроки выполнения мероприятия на 2024-2025 годы </t>
  </si>
  <si>
    <t>Цивильским городским поселением для газификации музея г. Цивильск разработан проект газификации. В 2022 году выполнены работы по монтажу наружного газопровода. Вносится корректировака в проект</t>
  </si>
  <si>
    <t xml:space="preserve">Перенести сроки выполнения мероприятия на 2024 г. в связи с корректировкой проекта </t>
  </si>
  <si>
    <t>имеется ПСД от 2021 г., проект повторного использования, утвержден ООО "ПМК-Проект"</t>
  </si>
  <si>
    <t>21-1-1-3-016664-2022 от 23.03.2022</t>
  </si>
  <si>
    <t>Национальный проект "Культура"</t>
  </si>
  <si>
    <t>Имеется заключение экспертизы о  2021 г.</t>
  </si>
  <si>
    <t>В настоящее время разработана проектно-сметная документация по строительству центра культурного развития в г. Цивильск Цивильского района Чувашской Республики. Имеется экспертизаНачато строительство центра куль турного развития в 2022 году.</t>
  </si>
  <si>
    <t>Перенести срок реализации на 2024 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</si>
</sst>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7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top"/>
    </xf>
    <xf numFmtId="0" fontId="17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" fillId="0" borderId="0" xfId="0" applyFont="1" applyFill="1" applyAlignment="1">
      <alignment horizontal="justify"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3" borderId="0" xfId="0" applyFont="1" applyFill="1"/>
    <xf numFmtId="0" fontId="1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19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1" xfId="1" applyFont="1" applyFill="1" applyBorder="1" applyAlignment="1">
      <alignment horizontal="justify" vertical="top" wrapText="1"/>
    </xf>
    <xf numFmtId="0" fontId="14" fillId="0" borderId="1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top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25" fillId="0" borderId="1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2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top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1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5"/>
  <sheetViews>
    <sheetView view="pageBreakPreview" topLeftCell="C1" zoomScale="70" zoomScaleSheetLayoutView="70" workbookViewId="0">
      <selection activeCell="AK9" sqref="AK9"/>
    </sheetView>
  </sheetViews>
  <sheetFormatPr defaultRowHeight="15.75"/>
  <cols>
    <col min="1" max="1" width="6" style="118" customWidth="1"/>
    <col min="2" max="2" width="49.42578125" style="15" customWidth="1"/>
    <col min="3" max="5" width="14.7109375" style="119" customWidth="1"/>
    <col min="6" max="6" width="17.28515625" style="119" customWidth="1"/>
    <col min="7" max="8" width="12.7109375" style="120" customWidth="1"/>
    <col min="9" max="9" width="7.140625" style="120" customWidth="1"/>
    <col min="10" max="10" width="4.28515625" style="120" customWidth="1"/>
    <col min="11" max="11" width="3.7109375" style="120" customWidth="1"/>
    <col min="12" max="12" width="4.5703125" style="120" customWidth="1"/>
    <col min="13" max="13" width="7.140625" style="120" customWidth="1"/>
    <col min="14" max="14" width="4.28515625" style="120" customWidth="1"/>
    <col min="15" max="15" width="3.7109375" style="120" customWidth="1"/>
    <col min="16" max="16" width="4.5703125" style="120" customWidth="1"/>
    <col min="17" max="17" width="7.140625" style="120" customWidth="1"/>
    <col min="18" max="18" width="4.28515625" style="120" customWidth="1"/>
    <col min="19" max="19" width="3.7109375" style="120" customWidth="1"/>
    <col min="20" max="20" width="4.5703125" style="120" customWidth="1"/>
    <col min="21" max="21" width="7.140625" style="120" customWidth="1"/>
    <col min="22" max="22" width="4.28515625" style="120" customWidth="1"/>
    <col min="23" max="23" width="3.7109375" style="120" customWidth="1"/>
    <col min="24" max="24" width="4.5703125" style="120" customWidth="1"/>
    <col min="25" max="25" width="7.140625" style="120" customWidth="1"/>
    <col min="26" max="26" width="4.28515625" style="120" customWidth="1"/>
    <col min="27" max="27" width="3.7109375" style="120" customWidth="1"/>
    <col min="28" max="28" width="4.5703125" style="120" customWidth="1"/>
    <col min="29" max="29" width="7.140625" style="120" customWidth="1"/>
    <col min="30" max="30" width="4.28515625" style="120" customWidth="1"/>
    <col min="31" max="31" width="3.7109375" style="120" customWidth="1"/>
    <col min="32" max="32" width="4.5703125" style="120" customWidth="1"/>
    <col min="33" max="35" width="36.85546875" style="121" customWidth="1"/>
    <col min="36" max="36" width="20.7109375" style="121" customWidth="1"/>
    <col min="37" max="37" width="9.28515625" style="120" customWidth="1"/>
    <col min="38" max="38" width="9.140625" style="115"/>
    <col min="39" max="39" width="27.7109375" style="115" customWidth="1"/>
    <col min="40" max="40" width="12.28515625" style="115" customWidth="1"/>
    <col min="41" max="41" width="11.85546875" style="115" customWidth="1"/>
    <col min="42" max="42" width="14.85546875" style="115" customWidth="1"/>
    <col min="43" max="16384" width="9.140625" style="115"/>
  </cols>
  <sheetData>
    <row r="1" spans="1:37" s="26" customFormat="1">
      <c r="A1" s="43"/>
      <c r="B1" s="14"/>
      <c r="C1" s="35"/>
      <c r="D1" s="35"/>
      <c r="E1" s="35"/>
      <c r="F1" s="35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28"/>
      <c r="AH1" s="28"/>
      <c r="AI1" s="28"/>
      <c r="AJ1" s="28"/>
      <c r="AK1" s="29"/>
    </row>
    <row r="2" spans="1:37" s="26" customFormat="1" ht="66" customHeight="1">
      <c r="A2" s="219" t="s">
        <v>1093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9"/>
    </row>
    <row r="3" spans="1:37" s="26" customFormat="1" ht="22.5" customHeight="1">
      <c r="A3" s="223" t="s">
        <v>0</v>
      </c>
      <c r="B3" s="223" t="s">
        <v>1</v>
      </c>
      <c r="C3" s="223" t="s">
        <v>2</v>
      </c>
      <c r="D3" s="223" t="s">
        <v>1125</v>
      </c>
      <c r="E3" s="223" t="s">
        <v>1126</v>
      </c>
      <c r="F3" s="223" t="s">
        <v>1127</v>
      </c>
      <c r="G3" s="223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23" t="s">
        <v>1092</v>
      </c>
      <c r="AH3" s="223" t="s">
        <v>1091</v>
      </c>
      <c r="AI3" s="223" t="s">
        <v>1134</v>
      </c>
      <c r="AJ3" s="223" t="s">
        <v>1097</v>
      </c>
      <c r="AK3" s="29"/>
    </row>
    <row r="4" spans="1:37" s="26" customFormat="1" ht="100.5" customHeight="1">
      <c r="A4" s="224"/>
      <c r="B4" s="224"/>
      <c r="C4" s="224"/>
      <c r="D4" s="224"/>
      <c r="E4" s="224"/>
      <c r="F4" s="224"/>
      <c r="G4" s="224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24"/>
      <c r="AH4" s="224"/>
      <c r="AI4" s="224"/>
      <c r="AJ4" s="224"/>
      <c r="AK4" s="36"/>
    </row>
    <row r="5" spans="1:37" s="26" customFormat="1" ht="100.5" customHeight="1">
      <c r="A5" s="225"/>
      <c r="B5" s="225"/>
      <c r="C5" s="225"/>
      <c r="D5" s="225"/>
      <c r="E5" s="225"/>
      <c r="F5" s="225"/>
      <c r="G5" s="225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25"/>
      <c r="AH5" s="225"/>
      <c r="AI5" s="225"/>
      <c r="AJ5" s="225"/>
      <c r="AK5" s="36"/>
    </row>
    <row r="6" spans="1:37" s="38" customFormat="1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39">
        <v>17</v>
      </c>
      <c r="R6" s="39">
        <v>18</v>
      </c>
      <c r="S6" s="39">
        <v>19</v>
      </c>
      <c r="T6" s="39">
        <v>20</v>
      </c>
      <c r="U6" s="39">
        <v>21</v>
      </c>
      <c r="V6" s="39">
        <v>22</v>
      </c>
      <c r="W6" s="39">
        <v>23</v>
      </c>
      <c r="X6" s="39">
        <v>24</v>
      </c>
      <c r="Y6" s="39">
        <v>25</v>
      </c>
      <c r="Z6" s="39">
        <v>26</v>
      </c>
      <c r="AA6" s="39">
        <v>27</v>
      </c>
      <c r="AB6" s="39">
        <v>28</v>
      </c>
      <c r="AC6" s="39">
        <v>29</v>
      </c>
      <c r="AD6" s="39">
        <v>30</v>
      </c>
      <c r="AE6" s="39">
        <v>31</v>
      </c>
      <c r="AF6" s="39">
        <v>32</v>
      </c>
      <c r="AG6" s="39">
        <v>33</v>
      </c>
      <c r="AH6" s="39">
        <v>34</v>
      </c>
      <c r="AI6" s="39">
        <v>35</v>
      </c>
      <c r="AJ6" s="39">
        <v>36</v>
      </c>
      <c r="AK6" s="56"/>
    </row>
    <row r="7" spans="1:37" s="26" customFormat="1" ht="15.75" customHeight="1">
      <c r="A7" s="231" t="s">
        <v>4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144"/>
    </row>
    <row r="8" spans="1:37" s="26" customFormat="1" ht="15.75" customHeight="1">
      <c r="A8" s="220" t="s">
        <v>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51"/>
    </row>
    <row r="9" spans="1:37" s="26" customFormat="1" ht="78.75">
      <c r="A9" s="39">
        <v>1</v>
      </c>
      <c r="B9" s="44" t="s">
        <v>6</v>
      </c>
      <c r="C9" s="39" t="s">
        <v>7</v>
      </c>
      <c r="D9" s="39"/>
      <c r="E9" s="39"/>
      <c r="F9" s="39"/>
      <c r="G9" s="39">
        <v>58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44"/>
      <c r="AH9" s="44"/>
      <c r="AI9" s="44"/>
      <c r="AJ9" s="44"/>
      <c r="AK9" s="51"/>
    </row>
    <row r="10" spans="1:37" s="26" customFormat="1" ht="78.75">
      <c r="A10" s="39">
        <v>2</v>
      </c>
      <c r="B10" s="44" t="s">
        <v>8</v>
      </c>
      <c r="C10" s="39" t="s">
        <v>9</v>
      </c>
      <c r="D10" s="39"/>
      <c r="E10" s="39"/>
      <c r="F10" s="39"/>
      <c r="G10" s="39">
        <v>20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4"/>
      <c r="AH10" s="44"/>
      <c r="AI10" s="44"/>
      <c r="AJ10" s="44"/>
      <c r="AK10" s="51"/>
    </row>
    <row r="11" spans="1:37" s="26" customFormat="1" ht="47.25">
      <c r="A11" s="25">
        <v>3</v>
      </c>
      <c r="B11" s="44" t="s">
        <v>10</v>
      </c>
      <c r="C11" s="41" t="s">
        <v>9</v>
      </c>
      <c r="D11" s="41"/>
      <c r="E11" s="41"/>
      <c r="F11" s="41"/>
      <c r="G11" s="39">
        <v>1.7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14"/>
      <c r="AH11" s="14"/>
      <c r="AI11" s="14"/>
      <c r="AJ11" s="14"/>
      <c r="AK11" s="51"/>
    </row>
    <row r="12" spans="1:37" s="26" customFormat="1" ht="63">
      <c r="A12" s="25">
        <v>4</v>
      </c>
      <c r="B12" s="44" t="s">
        <v>820</v>
      </c>
      <c r="C12" s="41" t="s">
        <v>11</v>
      </c>
      <c r="D12" s="41"/>
      <c r="E12" s="41"/>
      <c r="F12" s="41"/>
      <c r="G12" s="39">
        <v>54.75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4"/>
      <c r="AH12" s="44"/>
      <c r="AI12" s="44"/>
      <c r="AJ12" s="44"/>
      <c r="AK12" s="51"/>
    </row>
    <row r="13" spans="1:37" s="26" customFormat="1" ht="63">
      <c r="A13" s="39">
        <v>5</v>
      </c>
      <c r="B13" s="44" t="s">
        <v>12</v>
      </c>
      <c r="C13" s="41" t="s">
        <v>11</v>
      </c>
      <c r="D13" s="41"/>
      <c r="E13" s="41"/>
      <c r="F13" s="41"/>
      <c r="G13" s="39">
        <v>14.9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4"/>
      <c r="AH13" s="44"/>
      <c r="AI13" s="44"/>
      <c r="AJ13" s="44"/>
      <c r="AK13" s="51"/>
    </row>
    <row r="14" spans="1:37" s="26" customFormat="1" ht="15.75" customHeight="1">
      <c r="A14" s="229" t="s">
        <v>13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176"/>
      <c r="AJ14" s="40"/>
      <c r="AK14" s="51"/>
    </row>
    <row r="15" spans="1:37" s="26" customFormat="1" ht="78.75">
      <c r="A15" s="39">
        <v>6</v>
      </c>
      <c r="B15" s="44" t="s">
        <v>14</v>
      </c>
      <c r="C15" s="39" t="s">
        <v>15</v>
      </c>
      <c r="D15" s="39"/>
      <c r="E15" s="39"/>
      <c r="F15" s="39"/>
      <c r="G15" s="39">
        <v>31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4"/>
      <c r="AH15" s="44"/>
      <c r="AI15" s="44"/>
      <c r="AJ15" s="44"/>
      <c r="AK15" s="51"/>
    </row>
    <row r="16" spans="1:37" s="26" customFormat="1" ht="78.75">
      <c r="A16" s="39">
        <v>7</v>
      </c>
      <c r="B16" s="44" t="s">
        <v>16</v>
      </c>
      <c r="C16" s="39" t="s">
        <v>15</v>
      </c>
      <c r="D16" s="39"/>
      <c r="E16" s="39"/>
      <c r="F16" s="39"/>
      <c r="G16" s="39">
        <v>32.700000000000003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4"/>
      <c r="AH16" s="44"/>
      <c r="AI16" s="44"/>
      <c r="AJ16" s="44"/>
      <c r="AK16" s="51"/>
    </row>
    <row r="17" spans="1:37" s="26" customFormat="1" ht="78.75">
      <c r="A17" s="39">
        <v>8</v>
      </c>
      <c r="B17" s="44" t="s">
        <v>17</v>
      </c>
      <c r="C17" s="39" t="s">
        <v>15</v>
      </c>
      <c r="D17" s="39"/>
      <c r="E17" s="39"/>
      <c r="F17" s="39"/>
      <c r="G17" s="39">
        <v>40.1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4"/>
      <c r="AH17" s="44"/>
      <c r="AI17" s="44"/>
      <c r="AJ17" s="44"/>
      <c r="AK17" s="51"/>
    </row>
    <row r="18" spans="1:37" s="26" customFormat="1" ht="78.75">
      <c r="A18" s="39">
        <v>9</v>
      </c>
      <c r="B18" s="44" t="s">
        <v>18</v>
      </c>
      <c r="C18" s="39" t="s">
        <v>15</v>
      </c>
      <c r="D18" s="39"/>
      <c r="E18" s="39"/>
      <c r="F18" s="39"/>
      <c r="G18" s="39">
        <v>22.6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4"/>
      <c r="AH18" s="44"/>
      <c r="AI18" s="44"/>
      <c r="AJ18" s="44"/>
      <c r="AK18" s="51"/>
    </row>
    <row r="19" spans="1:37" s="26" customFormat="1" ht="78.75">
      <c r="A19" s="6">
        <v>10</v>
      </c>
      <c r="B19" s="7" t="s">
        <v>19</v>
      </c>
      <c r="C19" s="6" t="s">
        <v>15</v>
      </c>
      <c r="D19" s="6"/>
      <c r="E19" s="6"/>
      <c r="F19" s="6"/>
      <c r="G19" s="6">
        <v>22.7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51"/>
    </row>
    <row r="20" spans="1:37" s="26" customFormat="1" ht="63">
      <c r="A20" s="6">
        <v>11</v>
      </c>
      <c r="B20" s="7" t="s">
        <v>20</v>
      </c>
      <c r="C20" s="6" t="s">
        <v>21</v>
      </c>
      <c r="D20" s="6"/>
      <c r="E20" s="6"/>
      <c r="F20" s="6"/>
      <c r="G20" s="6"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145"/>
    </row>
    <row r="21" spans="1:37" s="26" customFormat="1" ht="15.75" customHeight="1">
      <c r="A21" s="221" t="s">
        <v>22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51"/>
    </row>
    <row r="22" spans="1:37" s="26" customFormat="1" ht="31.5">
      <c r="A22" s="6">
        <v>12</v>
      </c>
      <c r="B22" s="7" t="s">
        <v>23</v>
      </c>
      <c r="C22" s="6" t="s">
        <v>11</v>
      </c>
      <c r="D22" s="6"/>
      <c r="E22" s="6"/>
      <c r="F22" s="6"/>
      <c r="G22" s="6">
        <v>4.8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8"/>
      <c r="AH22" s="8"/>
      <c r="AI22" s="8"/>
      <c r="AJ22" s="8"/>
      <c r="AK22" s="145"/>
    </row>
    <row r="23" spans="1:37" s="26" customFormat="1" ht="47.25">
      <c r="A23" s="6">
        <v>13</v>
      </c>
      <c r="B23" s="7" t="s">
        <v>24</v>
      </c>
      <c r="C23" s="6" t="s">
        <v>11</v>
      </c>
      <c r="D23" s="6"/>
      <c r="E23" s="6"/>
      <c r="F23" s="6"/>
      <c r="G23" s="6">
        <v>20.3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8"/>
      <c r="AH23" s="8"/>
      <c r="AI23" s="8"/>
      <c r="AJ23" s="8"/>
      <c r="AK23" s="145"/>
    </row>
    <row r="24" spans="1:37" s="26" customFormat="1" ht="15.75" customHeight="1">
      <c r="A24" s="222" t="s">
        <v>25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51"/>
    </row>
    <row r="25" spans="1:37" s="26" customFormat="1" ht="31.5">
      <c r="A25" s="6">
        <v>14</v>
      </c>
      <c r="B25" s="7" t="s">
        <v>26</v>
      </c>
      <c r="C25" s="11" t="s">
        <v>27</v>
      </c>
      <c r="D25" s="11"/>
      <c r="E25" s="11"/>
      <c r="F25" s="11"/>
      <c r="G25" s="6"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45"/>
      <c r="AH25" s="45"/>
      <c r="AI25" s="45"/>
      <c r="AJ25" s="45"/>
      <c r="AK25" s="51"/>
    </row>
    <row r="26" spans="1:37" s="26" customFormat="1" ht="31.5">
      <c r="A26" s="6">
        <v>15</v>
      </c>
      <c r="B26" s="7" t="s">
        <v>28</v>
      </c>
      <c r="C26" s="11" t="s">
        <v>21</v>
      </c>
      <c r="D26" s="11"/>
      <c r="E26" s="11"/>
      <c r="F26" s="11"/>
      <c r="G26" s="6">
        <v>20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5"/>
      <c r="AH26" s="45"/>
      <c r="AI26" s="45"/>
      <c r="AJ26" s="45"/>
      <c r="AK26" s="51"/>
    </row>
    <row r="27" spans="1:37" s="26" customFormat="1" ht="31.5">
      <c r="A27" s="6">
        <v>16</v>
      </c>
      <c r="B27" s="7" t="s">
        <v>29</v>
      </c>
      <c r="C27" s="11" t="s">
        <v>15</v>
      </c>
      <c r="D27" s="11"/>
      <c r="E27" s="11"/>
      <c r="F27" s="11"/>
      <c r="G27" s="6">
        <v>12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45"/>
      <c r="AH27" s="45"/>
      <c r="AI27" s="45"/>
      <c r="AJ27" s="45"/>
      <c r="AK27" s="51"/>
    </row>
    <row r="28" spans="1:37" s="26" customFormat="1" ht="31.5">
      <c r="A28" s="6">
        <v>17</v>
      </c>
      <c r="B28" s="7" t="s">
        <v>30</v>
      </c>
      <c r="C28" s="11" t="s">
        <v>31</v>
      </c>
      <c r="D28" s="11"/>
      <c r="E28" s="11"/>
      <c r="F28" s="11"/>
      <c r="G28" s="6"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45"/>
      <c r="AH28" s="45"/>
      <c r="AI28" s="45"/>
      <c r="AJ28" s="45"/>
      <c r="AK28" s="51"/>
    </row>
    <row r="29" spans="1:37" s="26" customFormat="1" ht="31.5">
      <c r="A29" s="6">
        <v>18</v>
      </c>
      <c r="B29" s="7" t="s">
        <v>32</v>
      </c>
      <c r="C29" s="11" t="s">
        <v>31</v>
      </c>
      <c r="D29" s="11"/>
      <c r="E29" s="11"/>
      <c r="F29" s="11"/>
      <c r="G29" s="6"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45"/>
      <c r="AH29" s="45"/>
      <c r="AI29" s="45"/>
      <c r="AJ29" s="45"/>
      <c r="AK29" s="51"/>
    </row>
    <row r="30" spans="1:37" s="26" customFormat="1" ht="31.5">
      <c r="A30" s="6">
        <v>19</v>
      </c>
      <c r="B30" s="7" t="s">
        <v>33</v>
      </c>
      <c r="C30" s="6" t="s">
        <v>15</v>
      </c>
      <c r="D30" s="6"/>
      <c r="E30" s="6"/>
      <c r="F30" s="6"/>
      <c r="G30" s="6">
        <v>24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9"/>
      <c r="AH30" s="9"/>
      <c r="AI30" s="9"/>
      <c r="AJ30" s="9"/>
      <c r="AK30" s="51"/>
    </row>
    <row r="31" spans="1:37" s="26" customFormat="1">
      <c r="A31" s="229" t="s">
        <v>34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50"/>
    </row>
    <row r="32" spans="1:37" s="26" customFormat="1" ht="31.5">
      <c r="A32" s="39">
        <v>20</v>
      </c>
      <c r="B32" s="44" t="s">
        <v>35</v>
      </c>
      <c r="C32" s="10" t="s">
        <v>27</v>
      </c>
      <c r="D32" s="10"/>
      <c r="E32" s="10"/>
      <c r="F32" s="10"/>
      <c r="G32" s="39">
        <v>315.8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44"/>
      <c r="AH32" s="44"/>
      <c r="AI32" s="44"/>
      <c r="AJ32" s="44"/>
      <c r="AK32" s="146"/>
    </row>
    <row r="33" spans="1:37" s="26" customFormat="1">
      <c r="A33" s="220" t="s">
        <v>52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50"/>
    </row>
    <row r="34" spans="1:37" s="26" customFormat="1" ht="47.25">
      <c r="A34" s="39">
        <v>21</v>
      </c>
      <c r="B34" s="44" t="s">
        <v>36</v>
      </c>
      <c r="C34" s="10" t="s">
        <v>21</v>
      </c>
      <c r="D34" s="10"/>
      <c r="E34" s="10"/>
      <c r="F34" s="10"/>
      <c r="G34" s="39">
        <v>5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44"/>
      <c r="AH34" s="44"/>
      <c r="AI34" s="44"/>
      <c r="AJ34" s="44"/>
      <c r="AK34" s="146"/>
    </row>
    <row r="35" spans="1:37" s="48" customFormat="1" ht="21" customHeight="1">
      <c r="A35" s="46"/>
      <c r="B35" s="47" t="s">
        <v>1088</v>
      </c>
      <c r="C35" s="46"/>
      <c r="D35" s="46"/>
      <c r="E35" s="46"/>
      <c r="F35" s="46"/>
      <c r="G35" s="49">
        <f>G9+G10+G11+G12+G13+G15+G16+G16+G17+G18+G19+G20+G22+G23+G25+G26+G27+G28+G29+G30+G32+G34</f>
        <v>781.05000000000007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7"/>
      <c r="AH35" s="47"/>
      <c r="AI35" s="47"/>
      <c r="AJ35" s="47"/>
      <c r="AK35" s="147"/>
    </row>
  </sheetData>
  <mergeCells count="27">
    <mergeCell ref="A31:AJ31"/>
    <mergeCell ref="A33:AJ33"/>
    <mergeCell ref="A7:AJ7"/>
    <mergeCell ref="A14:AH14"/>
    <mergeCell ref="AI3:AI5"/>
    <mergeCell ref="AJ3:AJ5"/>
    <mergeCell ref="H3:AF3"/>
    <mergeCell ref="H4:H5"/>
    <mergeCell ref="A3:A5"/>
    <mergeCell ref="B3:B5"/>
    <mergeCell ref="C3:C5"/>
    <mergeCell ref="D3:D5"/>
    <mergeCell ref="E3:E5"/>
    <mergeCell ref="I4:L4"/>
    <mergeCell ref="M4:P4"/>
    <mergeCell ref="Q4:T4"/>
    <mergeCell ref="A2:AJ2"/>
    <mergeCell ref="A8:AJ8"/>
    <mergeCell ref="A21:AJ21"/>
    <mergeCell ref="A24:AJ24"/>
    <mergeCell ref="G3:G5"/>
    <mergeCell ref="AG3:AG5"/>
    <mergeCell ref="AH3:AH5"/>
    <mergeCell ref="U4:X4"/>
    <mergeCell ref="Y4:AB4"/>
    <mergeCell ref="AC4:AF4"/>
    <mergeCell ref="F3:F5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178"/>
  <sheetViews>
    <sheetView view="pageBreakPreview" zoomScale="80" zoomScaleNormal="90" zoomScaleSheetLayoutView="80" workbookViewId="0">
      <selection activeCell="AI3" sqref="AI3:AI5"/>
    </sheetView>
  </sheetViews>
  <sheetFormatPr defaultRowHeight="15.75"/>
  <cols>
    <col min="1" max="1" width="6" style="61" customWidth="1"/>
    <col min="2" max="2" width="49.42578125" style="60" customWidth="1"/>
    <col min="3" max="6" width="14.7109375" style="62" customWidth="1"/>
    <col min="7" max="8" width="16.85546875" style="63" customWidth="1"/>
    <col min="9" max="9" width="7.140625" style="63" customWidth="1"/>
    <col min="10" max="10" width="4.28515625" style="63" customWidth="1"/>
    <col min="11" max="11" width="3.7109375" style="63" customWidth="1"/>
    <col min="12" max="12" width="4.5703125" style="63" customWidth="1"/>
    <col min="13" max="13" width="7.140625" style="63" customWidth="1"/>
    <col min="14" max="14" width="4.28515625" style="63" customWidth="1"/>
    <col min="15" max="15" width="3.7109375" style="63" customWidth="1"/>
    <col min="16" max="16" width="4.5703125" style="63" customWidth="1"/>
    <col min="17" max="17" width="7.140625" style="63" customWidth="1"/>
    <col min="18" max="18" width="4.28515625" style="63" customWidth="1"/>
    <col min="19" max="19" width="3.7109375" style="63" customWidth="1"/>
    <col min="20" max="20" width="4.5703125" style="63" customWidth="1"/>
    <col min="21" max="21" width="7.140625" style="63" customWidth="1"/>
    <col min="22" max="22" width="4.28515625" style="63" customWidth="1"/>
    <col min="23" max="23" width="3.7109375" style="63" customWidth="1"/>
    <col min="24" max="24" width="4.5703125" style="63" customWidth="1"/>
    <col min="25" max="25" width="7.140625" style="63" customWidth="1"/>
    <col min="26" max="26" width="4.28515625" style="63" customWidth="1"/>
    <col min="27" max="27" width="3.7109375" style="63" customWidth="1"/>
    <col min="28" max="28" width="4.5703125" style="63" customWidth="1"/>
    <col min="29" max="29" width="7.140625" style="63" customWidth="1"/>
    <col min="30" max="30" width="4.28515625" style="63" customWidth="1"/>
    <col min="31" max="31" width="3.7109375" style="63" customWidth="1"/>
    <col min="32" max="32" width="4.5703125" style="63" customWidth="1"/>
    <col min="33" max="33" width="45.85546875" style="64" customWidth="1"/>
    <col min="34" max="34" width="40.85546875" style="64" customWidth="1"/>
    <col min="35" max="35" width="40.85546875" style="153" customWidth="1"/>
    <col min="36" max="36" width="19.140625" style="153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40" s="32" customFormat="1">
      <c r="A1" s="99"/>
      <c r="B1" s="60"/>
      <c r="C1" s="163"/>
      <c r="D1" s="163"/>
      <c r="E1" s="163"/>
      <c r="F1" s="163"/>
      <c r="G1" s="98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21"/>
      <c r="AH1" s="21"/>
      <c r="AI1" s="21"/>
      <c r="AJ1" s="21"/>
    </row>
    <row r="2" spans="1:40" s="33" customFormat="1" ht="68.25" customHeight="1">
      <c r="A2" s="233" t="s">
        <v>1094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</row>
    <row r="3" spans="1:40" s="33" customFormat="1" ht="63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40" s="33" customForma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40" s="33" customFormat="1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40" s="33" customFormat="1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40" s="33" customFormat="1">
      <c r="A7" s="237" t="s">
        <v>37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32"/>
      <c r="AL7" s="32"/>
    </row>
    <row r="8" spans="1:40" s="33" customFormat="1">
      <c r="A8" s="235" t="s">
        <v>38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32"/>
      <c r="AL8" s="32"/>
      <c r="AM8" s="32"/>
      <c r="AN8" s="32"/>
    </row>
    <row r="9" spans="1:40" s="33" customFormat="1" ht="94.5">
      <c r="A9" s="13">
        <v>1</v>
      </c>
      <c r="B9" s="54" t="s">
        <v>906</v>
      </c>
      <c r="C9" s="113" t="s">
        <v>31</v>
      </c>
      <c r="D9" s="183"/>
      <c r="E9" s="183"/>
      <c r="F9" s="183"/>
      <c r="G9" s="113">
        <v>2.85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2"/>
      <c r="AH9" s="12"/>
      <c r="AI9" s="12"/>
      <c r="AJ9" s="12"/>
      <c r="AK9" s="32"/>
      <c r="AL9" s="32"/>
      <c r="AM9" s="55"/>
      <c r="AN9" s="32"/>
    </row>
    <row r="10" spans="1:40" s="33" customFormat="1" ht="110.25">
      <c r="A10" s="13">
        <v>2</v>
      </c>
      <c r="B10" s="54" t="s">
        <v>907</v>
      </c>
      <c r="C10" s="113" t="s">
        <v>765</v>
      </c>
      <c r="D10" s="183"/>
      <c r="E10" s="183"/>
      <c r="F10" s="183"/>
      <c r="G10" s="113">
        <v>15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2"/>
      <c r="AH10" s="12"/>
      <c r="AI10" s="12"/>
      <c r="AJ10" s="12"/>
      <c r="AK10" s="32"/>
      <c r="AL10" s="32"/>
      <c r="AM10" s="55"/>
      <c r="AN10" s="32"/>
    </row>
    <row r="11" spans="1:40" s="33" customFormat="1" ht="47.25">
      <c r="A11" s="13">
        <v>3</v>
      </c>
      <c r="B11" s="20" t="s">
        <v>908</v>
      </c>
      <c r="C11" s="113" t="s">
        <v>31</v>
      </c>
      <c r="D11" s="183"/>
      <c r="E11" s="183"/>
      <c r="F11" s="183"/>
      <c r="G11" s="113">
        <v>1.9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2"/>
      <c r="AH11" s="12"/>
      <c r="AI11" s="12"/>
      <c r="AJ11" s="12"/>
      <c r="AK11" s="32"/>
      <c r="AL11" s="32"/>
      <c r="AM11" s="55"/>
      <c r="AN11" s="32"/>
    </row>
    <row r="12" spans="1:40" s="33" customFormat="1" ht="31.5">
      <c r="A12" s="13">
        <v>4</v>
      </c>
      <c r="B12" s="20" t="s">
        <v>909</v>
      </c>
      <c r="C12" s="113" t="s">
        <v>455</v>
      </c>
      <c r="D12" s="183"/>
      <c r="E12" s="183"/>
      <c r="F12" s="183"/>
      <c r="G12" s="113">
        <v>19.5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2"/>
      <c r="AH12" s="12"/>
      <c r="AI12" s="12"/>
      <c r="AJ12" s="12"/>
      <c r="AK12" s="32"/>
      <c r="AL12" s="32"/>
      <c r="AM12" s="55"/>
      <c r="AN12" s="32"/>
    </row>
    <row r="13" spans="1:40" s="33" customFormat="1" ht="47.25">
      <c r="A13" s="13">
        <v>5</v>
      </c>
      <c r="B13" s="12" t="s">
        <v>39</v>
      </c>
      <c r="C13" s="113" t="s">
        <v>40</v>
      </c>
      <c r="D13" s="183"/>
      <c r="E13" s="183"/>
      <c r="F13" s="183"/>
      <c r="G13" s="113">
        <v>155.74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2"/>
      <c r="AH13" s="12"/>
      <c r="AI13" s="12"/>
      <c r="AJ13" s="12"/>
      <c r="AK13" s="32"/>
      <c r="AL13" s="32"/>
      <c r="AM13" s="55"/>
      <c r="AN13" s="32"/>
    </row>
    <row r="14" spans="1:40" s="33" customFormat="1" ht="31.5">
      <c r="A14" s="13">
        <v>6</v>
      </c>
      <c r="B14" s="12" t="s">
        <v>41</v>
      </c>
      <c r="C14" s="113" t="s">
        <v>11</v>
      </c>
      <c r="D14" s="183"/>
      <c r="E14" s="183"/>
      <c r="F14" s="183"/>
      <c r="G14" s="113">
        <v>5.2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2"/>
      <c r="AH14" s="12"/>
      <c r="AI14" s="12"/>
      <c r="AJ14" s="12"/>
      <c r="AK14" s="32"/>
      <c r="AL14" s="32"/>
      <c r="AM14" s="55"/>
      <c r="AN14" s="32"/>
    </row>
    <row r="15" spans="1:40" s="33" customFormat="1" ht="31.5">
      <c r="A15" s="13">
        <v>7</v>
      </c>
      <c r="B15" s="12" t="s">
        <v>42</v>
      </c>
      <c r="C15" s="113" t="s">
        <v>43</v>
      </c>
      <c r="D15" s="183"/>
      <c r="E15" s="183"/>
      <c r="F15" s="183"/>
      <c r="G15" s="113">
        <v>26.3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2"/>
      <c r="AH15" s="12"/>
      <c r="AI15" s="12"/>
      <c r="AJ15" s="12"/>
      <c r="AK15" s="32"/>
      <c r="AL15" s="32"/>
      <c r="AM15" s="55"/>
      <c r="AN15" s="32"/>
    </row>
    <row r="16" spans="1:40" s="33" customFormat="1">
      <c r="A16" s="235" t="s">
        <v>13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32"/>
      <c r="AL16" s="32"/>
      <c r="AM16" s="234"/>
      <c r="AN16" s="234"/>
    </row>
    <row r="17" spans="1:40" s="33" customFormat="1" ht="78.75">
      <c r="A17" s="13">
        <v>8</v>
      </c>
      <c r="B17" s="54" t="s">
        <v>910</v>
      </c>
      <c r="C17" s="113" t="s">
        <v>21</v>
      </c>
      <c r="D17" s="183"/>
      <c r="E17" s="183"/>
      <c r="F17" s="183"/>
      <c r="G17" s="113">
        <v>28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2"/>
      <c r="AH17" s="12"/>
      <c r="AI17" s="12"/>
      <c r="AJ17" s="12"/>
      <c r="AK17" s="32"/>
      <c r="AL17" s="32"/>
      <c r="AM17" s="55"/>
      <c r="AN17" s="32"/>
    </row>
    <row r="18" spans="1:40" s="33" customFormat="1" ht="78.75">
      <c r="A18" s="13">
        <v>9</v>
      </c>
      <c r="B18" s="54" t="s">
        <v>911</v>
      </c>
      <c r="C18" s="113" t="s">
        <v>27</v>
      </c>
      <c r="D18" s="183"/>
      <c r="E18" s="183"/>
      <c r="F18" s="183"/>
      <c r="G18" s="113">
        <v>23.9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2"/>
      <c r="AH18" s="12"/>
      <c r="AI18" s="12"/>
      <c r="AJ18" s="12"/>
      <c r="AK18" s="32"/>
      <c r="AL18" s="32"/>
      <c r="AM18" s="55"/>
      <c r="AN18" s="32"/>
    </row>
    <row r="19" spans="1:40" s="33" customFormat="1" ht="78.75">
      <c r="A19" s="13">
        <v>10</v>
      </c>
      <c r="B19" s="54" t="s">
        <v>912</v>
      </c>
      <c r="C19" s="113" t="s">
        <v>21</v>
      </c>
      <c r="D19" s="183"/>
      <c r="E19" s="183"/>
      <c r="F19" s="183"/>
      <c r="G19" s="113">
        <v>30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2"/>
      <c r="AH19" s="12"/>
      <c r="AI19" s="12"/>
      <c r="AJ19" s="12"/>
      <c r="AK19" s="32"/>
      <c r="AL19" s="32"/>
      <c r="AM19" s="55"/>
      <c r="AN19" s="32"/>
    </row>
    <row r="20" spans="1:40" s="33" customFormat="1" ht="78.75">
      <c r="A20" s="13">
        <v>11</v>
      </c>
      <c r="B20" s="54" t="s">
        <v>913</v>
      </c>
      <c r="C20" s="113" t="s">
        <v>21</v>
      </c>
      <c r="D20" s="183"/>
      <c r="E20" s="183"/>
      <c r="F20" s="183"/>
      <c r="G20" s="113">
        <v>29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2"/>
      <c r="AH20" s="12"/>
      <c r="AI20" s="12"/>
      <c r="AJ20" s="12"/>
      <c r="AK20" s="32"/>
      <c r="AL20" s="32"/>
      <c r="AM20" s="55"/>
      <c r="AN20" s="32"/>
    </row>
    <row r="21" spans="1:40" s="33" customFormat="1" ht="78.75">
      <c r="A21" s="13">
        <v>12</v>
      </c>
      <c r="B21" s="54" t="s">
        <v>914</v>
      </c>
      <c r="C21" s="113" t="s">
        <v>21</v>
      </c>
      <c r="D21" s="183"/>
      <c r="E21" s="183"/>
      <c r="F21" s="183"/>
      <c r="G21" s="113">
        <v>34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2"/>
      <c r="AH21" s="12"/>
      <c r="AI21" s="12"/>
      <c r="AJ21" s="12"/>
      <c r="AK21" s="32"/>
      <c r="AL21" s="32"/>
      <c r="AM21" s="55"/>
      <c r="AN21" s="32"/>
    </row>
    <row r="22" spans="1:40" s="33" customFormat="1" ht="78.75">
      <c r="A22" s="13">
        <v>13</v>
      </c>
      <c r="B22" s="54" t="s">
        <v>915</v>
      </c>
      <c r="C22" s="113" t="s">
        <v>21</v>
      </c>
      <c r="D22" s="183"/>
      <c r="E22" s="183"/>
      <c r="F22" s="183"/>
      <c r="G22" s="113">
        <v>26.5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2"/>
      <c r="AH22" s="12"/>
      <c r="AI22" s="12"/>
      <c r="AJ22" s="12"/>
      <c r="AK22" s="32"/>
      <c r="AL22" s="32"/>
      <c r="AM22" s="55"/>
      <c r="AN22" s="32"/>
    </row>
    <row r="23" spans="1:40" s="33" customFormat="1" ht="78.75">
      <c r="A23" s="13">
        <v>14</v>
      </c>
      <c r="B23" s="54" t="s">
        <v>916</v>
      </c>
      <c r="C23" s="113" t="s">
        <v>21</v>
      </c>
      <c r="D23" s="183"/>
      <c r="E23" s="183"/>
      <c r="F23" s="183"/>
      <c r="G23" s="113">
        <v>34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2"/>
      <c r="AH23" s="12"/>
      <c r="AI23" s="12"/>
      <c r="AJ23" s="12"/>
      <c r="AK23" s="32"/>
      <c r="AL23" s="32"/>
      <c r="AM23" s="55"/>
      <c r="AN23" s="32"/>
    </row>
    <row r="24" spans="1:40" s="33" customFormat="1" ht="78.75">
      <c r="A24" s="13">
        <v>15</v>
      </c>
      <c r="B24" s="54" t="s">
        <v>917</v>
      </c>
      <c r="C24" s="113" t="s">
        <v>15</v>
      </c>
      <c r="D24" s="183"/>
      <c r="E24" s="183"/>
      <c r="F24" s="183"/>
      <c r="G24" s="113">
        <v>22.7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2"/>
      <c r="AH24" s="12"/>
      <c r="AI24" s="12"/>
      <c r="AJ24" s="12"/>
      <c r="AK24" s="32"/>
      <c r="AL24" s="32"/>
      <c r="AM24" s="55"/>
      <c r="AN24" s="32"/>
    </row>
    <row r="25" spans="1:40" s="33" customFormat="1" ht="78.75">
      <c r="A25" s="13">
        <v>16</v>
      </c>
      <c r="B25" s="54" t="s">
        <v>918</v>
      </c>
      <c r="C25" s="113" t="s">
        <v>15</v>
      </c>
      <c r="D25" s="183"/>
      <c r="E25" s="183"/>
      <c r="F25" s="183"/>
      <c r="G25" s="113">
        <v>22.7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2"/>
      <c r="AH25" s="12"/>
      <c r="AI25" s="12"/>
      <c r="AJ25" s="12"/>
      <c r="AK25" s="32"/>
      <c r="AL25" s="32"/>
      <c r="AM25" s="55"/>
      <c r="AN25" s="32"/>
    </row>
    <row r="26" spans="1:40" s="33" customFormat="1" ht="47.25">
      <c r="A26" s="13">
        <v>17</v>
      </c>
      <c r="B26" s="54" t="s">
        <v>919</v>
      </c>
      <c r="C26" s="113" t="s">
        <v>27</v>
      </c>
      <c r="D26" s="183"/>
      <c r="E26" s="183"/>
      <c r="F26" s="183"/>
      <c r="G26" s="113">
        <v>102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2"/>
      <c r="AH26" s="12"/>
      <c r="AI26" s="12"/>
      <c r="AJ26" s="12"/>
      <c r="AK26" s="32"/>
      <c r="AL26" s="32"/>
      <c r="AM26" s="55"/>
      <c r="AN26" s="32"/>
    </row>
    <row r="27" spans="1:40" s="33" customFormat="1" ht="63">
      <c r="A27" s="13">
        <v>18</v>
      </c>
      <c r="B27" s="54" t="s">
        <v>920</v>
      </c>
      <c r="C27" s="113" t="s">
        <v>21</v>
      </c>
      <c r="D27" s="183"/>
      <c r="E27" s="183"/>
      <c r="F27" s="183"/>
      <c r="G27" s="113">
        <v>20.6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2"/>
      <c r="AH27" s="12"/>
      <c r="AI27" s="12"/>
      <c r="AJ27" s="12"/>
      <c r="AK27" s="32"/>
      <c r="AL27" s="32"/>
      <c r="AM27" s="55"/>
      <c r="AN27" s="32"/>
    </row>
    <row r="28" spans="1:40" s="33" customFormat="1" ht="63">
      <c r="A28" s="13">
        <v>19</v>
      </c>
      <c r="B28" s="54" t="s">
        <v>921</v>
      </c>
      <c r="C28" s="113" t="s">
        <v>21</v>
      </c>
      <c r="D28" s="183"/>
      <c r="E28" s="183"/>
      <c r="F28" s="183"/>
      <c r="G28" s="113">
        <v>28.7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2"/>
      <c r="AH28" s="12"/>
      <c r="AI28" s="12"/>
      <c r="AJ28" s="12"/>
      <c r="AK28" s="32"/>
      <c r="AL28" s="32"/>
      <c r="AM28" s="55"/>
      <c r="AN28" s="32"/>
    </row>
    <row r="29" spans="1:40" s="33" customFormat="1" ht="31.5">
      <c r="A29" s="13">
        <v>20</v>
      </c>
      <c r="B29" s="54" t="s">
        <v>922</v>
      </c>
      <c r="C29" s="113" t="s">
        <v>21</v>
      </c>
      <c r="D29" s="183"/>
      <c r="E29" s="183"/>
      <c r="F29" s="183"/>
      <c r="G29" s="113">
        <v>25.5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2"/>
      <c r="AH29" s="12"/>
      <c r="AI29" s="12"/>
      <c r="AJ29" s="12"/>
      <c r="AK29" s="32"/>
      <c r="AL29" s="32"/>
      <c r="AM29" s="55"/>
      <c r="AN29" s="32"/>
    </row>
    <row r="30" spans="1:40" s="33" customFormat="1" ht="31.5">
      <c r="A30" s="13">
        <v>21</v>
      </c>
      <c r="B30" s="54" t="s">
        <v>44</v>
      </c>
      <c r="C30" s="113" t="s">
        <v>11</v>
      </c>
      <c r="D30" s="183"/>
      <c r="E30" s="183"/>
      <c r="F30" s="183"/>
      <c r="G30" s="113">
        <v>36.1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2"/>
      <c r="AH30" s="12"/>
      <c r="AI30" s="12"/>
      <c r="AJ30" s="12"/>
      <c r="AK30" s="32"/>
      <c r="AL30" s="32"/>
      <c r="AM30" s="57"/>
      <c r="AN30" s="32"/>
    </row>
    <row r="31" spans="1:40" s="33" customFormat="1">
      <c r="A31" s="235" t="s">
        <v>22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32"/>
      <c r="AL31" s="32"/>
      <c r="AM31" s="234"/>
      <c r="AN31" s="234"/>
    </row>
    <row r="32" spans="1:40" s="33" customFormat="1" ht="47.25">
      <c r="A32" s="13">
        <v>22</v>
      </c>
      <c r="B32" s="20" t="s">
        <v>24</v>
      </c>
      <c r="C32" s="113" t="s">
        <v>21</v>
      </c>
      <c r="D32" s="183"/>
      <c r="E32" s="183"/>
      <c r="F32" s="183"/>
      <c r="G32" s="113">
        <v>21.9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58"/>
      <c r="AH32" s="58"/>
      <c r="AI32" s="58"/>
      <c r="AJ32" s="58"/>
      <c r="AK32" s="32"/>
      <c r="AL32" s="32"/>
      <c r="AM32" s="55"/>
      <c r="AN32" s="32"/>
    </row>
    <row r="33" spans="1:40" s="33" customFormat="1" ht="31.5">
      <c r="A33" s="13">
        <v>23</v>
      </c>
      <c r="B33" s="20" t="s">
        <v>23</v>
      </c>
      <c r="C33" s="113" t="s">
        <v>338</v>
      </c>
      <c r="D33" s="183"/>
      <c r="E33" s="183"/>
      <c r="F33" s="183"/>
      <c r="G33" s="113">
        <v>15.1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58"/>
      <c r="AH33" s="58"/>
      <c r="AI33" s="58"/>
      <c r="AJ33" s="58"/>
      <c r="AK33" s="32"/>
      <c r="AL33" s="32"/>
      <c r="AM33" s="55"/>
      <c r="AN33" s="32"/>
    </row>
    <row r="34" spans="1:40" s="33" customFormat="1">
      <c r="A34" s="235" t="s">
        <v>25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32"/>
      <c r="AL34" s="32"/>
      <c r="AM34" s="234"/>
      <c r="AN34" s="234"/>
    </row>
    <row r="35" spans="1:40" s="33" customFormat="1" ht="47.25">
      <c r="A35" s="13">
        <v>24</v>
      </c>
      <c r="B35" s="20" t="s">
        <v>923</v>
      </c>
      <c r="C35" s="113" t="s">
        <v>21</v>
      </c>
      <c r="D35" s="183"/>
      <c r="E35" s="183"/>
      <c r="F35" s="183"/>
      <c r="G35" s="113">
        <v>21.4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58"/>
      <c r="AH35" s="58"/>
      <c r="AI35" s="58"/>
      <c r="AJ35" s="58"/>
      <c r="AK35" s="32"/>
      <c r="AL35" s="32"/>
      <c r="AM35" s="59"/>
      <c r="AN35" s="32"/>
    </row>
    <row r="36" spans="1:40" s="33" customFormat="1" ht="63">
      <c r="A36" s="13">
        <v>25</v>
      </c>
      <c r="B36" s="20" t="s">
        <v>924</v>
      </c>
      <c r="C36" s="113" t="s">
        <v>11</v>
      </c>
      <c r="D36" s="183"/>
      <c r="E36" s="183"/>
      <c r="F36" s="183"/>
      <c r="G36" s="113">
        <v>5.7</v>
      </c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58"/>
      <c r="AH36" s="58"/>
      <c r="AI36" s="58"/>
      <c r="AJ36" s="58"/>
      <c r="AK36" s="32"/>
      <c r="AL36" s="32"/>
      <c r="AM36" s="57"/>
      <c r="AN36" s="32"/>
    </row>
    <row r="37" spans="1:40" s="33" customFormat="1" ht="63">
      <c r="A37" s="13">
        <v>26</v>
      </c>
      <c r="B37" s="20" t="s">
        <v>925</v>
      </c>
      <c r="C37" s="113" t="s">
        <v>11</v>
      </c>
      <c r="D37" s="183"/>
      <c r="E37" s="183"/>
      <c r="F37" s="183"/>
      <c r="G37" s="113">
        <v>5.7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58"/>
      <c r="AH37" s="58"/>
      <c r="AI37" s="58"/>
      <c r="AJ37" s="58"/>
      <c r="AK37" s="32"/>
      <c r="AL37" s="32"/>
      <c r="AM37" s="57"/>
      <c r="AN37" s="32"/>
    </row>
    <row r="38" spans="1:40" s="33" customFormat="1" ht="78.75">
      <c r="A38" s="13">
        <v>27</v>
      </c>
      <c r="B38" s="54" t="s">
        <v>926</v>
      </c>
      <c r="C38" s="113" t="s">
        <v>27</v>
      </c>
      <c r="D38" s="183"/>
      <c r="E38" s="183"/>
      <c r="F38" s="183"/>
      <c r="G38" s="113">
        <v>20.9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58"/>
      <c r="AH38" s="58"/>
      <c r="AI38" s="58"/>
      <c r="AJ38" s="58"/>
      <c r="AK38" s="32"/>
      <c r="AL38" s="32"/>
      <c r="AM38" s="59"/>
      <c r="AN38" s="32"/>
    </row>
    <row r="39" spans="1:40" s="33" customFormat="1" ht="78.75">
      <c r="A39" s="13">
        <v>28</v>
      </c>
      <c r="B39" s="20" t="s">
        <v>927</v>
      </c>
      <c r="C39" s="113" t="s">
        <v>27</v>
      </c>
      <c r="D39" s="183"/>
      <c r="E39" s="183"/>
      <c r="F39" s="183"/>
      <c r="G39" s="113">
        <v>11.8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58"/>
      <c r="AH39" s="58"/>
      <c r="AI39" s="58"/>
      <c r="AJ39" s="58"/>
      <c r="AK39" s="32"/>
      <c r="AL39" s="32"/>
      <c r="AM39" s="55"/>
      <c r="AN39" s="32"/>
    </row>
    <row r="40" spans="1:40" s="33" customFormat="1" ht="78.75">
      <c r="A40" s="13">
        <v>29</v>
      </c>
      <c r="B40" s="20" t="s">
        <v>928</v>
      </c>
      <c r="C40" s="113" t="s">
        <v>27</v>
      </c>
      <c r="D40" s="183"/>
      <c r="E40" s="183"/>
      <c r="F40" s="183"/>
      <c r="G40" s="113">
        <v>6.9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8"/>
      <c r="AH40" s="58"/>
      <c r="AI40" s="58"/>
      <c r="AJ40" s="58"/>
      <c r="AK40" s="32"/>
      <c r="AL40" s="32"/>
      <c r="AM40" s="57"/>
      <c r="AN40" s="32"/>
    </row>
    <row r="41" spans="1:40" s="33" customFormat="1" ht="78.75">
      <c r="A41" s="13">
        <v>30</v>
      </c>
      <c r="B41" s="20" t="s">
        <v>929</v>
      </c>
      <c r="C41" s="113" t="s">
        <v>27</v>
      </c>
      <c r="D41" s="183"/>
      <c r="E41" s="183"/>
      <c r="F41" s="183"/>
      <c r="G41" s="113">
        <v>6.9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58"/>
      <c r="AH41" s="58"/>
      <c r="AI41" s="58"/>
      <c r="AJ41" s="58"/>
      <c r="AK41" s="32"/>
      <c r="AL41" s="32"/>
      <c r="AM41" s="57"/>
      <c r="AN41" s="32"/>
    </row>
    <row r="42" spans="1:40" s="33" customFormat="1" ht="47.25">
      <c r="A42" s="13">
        <v>31</v>
      </c>
      <c r="B42" s="20" t="s">
        <v>930</v>
      </c>
      <c r="C42" s="113" t="s">
        <v>21</v>
      </c>
      <c r="D42" s="183"/>
      <c r="E42" s="183"/>
      <c r="F42" s="183"/>
      <c r="G42" s="113">
        <v>21.4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58"/>
      <c r="AH42" s="58"/>
      <c r="AI42" s="58"/>
      <c r="AJ42" s="58"/>
      <c r="AK42" s="32"/>
      <c r="AL42" s="32"/>
      <c r="AM42" s="55"/>
      <c r="AN42" s="32"/>
    </row>
    <row r="43" spans="1:40" s="33" customFormat="1" ht="47.25">
      <c r="A43" s="13">
        <v>32</v>
      </c>
      <c r="B43" s="20" t="s">
        <v>931</v>
      </c>
      <c r="C43" s="113" t="s">
        <v>9</v>
      </c>
      <c r="D43" s="183"/>
      <c r="E43" s="183"/>
      <c r="F43" s="183"/>
      <c r="G43" s="113">
        <v>23.4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58"/>
      <c r="AH43" s="58"/>
      <c r="AI43" s="58"/>
      <c r="AJ43" s="58"/>
      <c r="AK43" s="32"/>
      <c r="AL43" s="32"/>
      <c r="AM43" s="55"/>
      <c r="AN43" s="32"/>
    </row>
    <row r="44" spans="1:40" s="33" customFormat="1" ht="47.25">
      <c r="A44" s="13">
        <v>33</v>
      </c>
      <c r="B44" s="20" t="s">
        <v>932</v>
      </c>
      <c r="C44" s="113" t="s">
        <v>9</v>
      </c>
      <c r="D44" s="183"/>
      <c r="E44" s="183"/>
      <c r="F44" s="183"/>
      <c r="G44" s="113">
        <v>21.4</v>
      </c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58"/>
      <c r="AH44" s="58"/>
      <c r="AI44" s="58"/>
      <c r="AJ44" s="58"/>
      <c r="AK44" s="32"/>
      <c r="AL44" s="32"/>
      <c r="AM44" s="55"/>
      <c r="AN44" s="32"/>
    </row>
    <row r="45" spans="1:40" s="33" customFormat="1">
      <c r="A45" s="235" t="s">
        <v>34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32"/>
      <c r="AL45" s="32"/>
      <c r="AM45" s="234"/>
      <c r="AN45" s="234"/>
    </row>
    <row r="46" spans="1:40" s="33" customFormat="1" ht="63">
      <c r="A46" s="13">
        <v>34</v>
      </c>
      <c r="B46" s="12" t="s">
        <v>46</v>
      </c>
      <c r="C46" s="113" t="s">
        <v>47</v>
      </c>
      <c r="D46" s="183"/>
      <c r="E46" s="183"/>
      <c r="F46" s="183"/>
      <c r="G46" s="113">
        <v>218.7</v>
      </c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58"/>
      <c r="AH46" s="58"/>
      <c r="AI46" s="58"/>
      <c r="AJ46" s="58"/>
      <c r="AK46" s="32"/>
      <c r="AL46" s="32"/>
      <c r="AM46" s="55"/>
      <c r="AN46" s="32"/>
    </row>
    <row r="47" spans="1:40" s="33" customFormat="1" ht="94.5">
      <c r="A47" s="13">
        <v>35</v>
      </c>
      <c r="B47" s="20" t="s">
        <v>933</v>
      </c>
      <c r="C47" s="113" t="s">
        <v>21</v>
      </c>
      <c r="D47" s="183"/>
      <c r="E47" s="183"/>
      <c r="F47" s="183"/>
      <c r="G47" s="113">
        <v>46</v>
      </c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2"/>
      <c r="AH47" s="12"/>
      <c r="AI47" s="12"/>
      <c r="AJ47" s="12"/>
      <c r="AK47" s="32"/>
      <c r="AL47" s="32"/>
      <c r="AM47" s="55"/>
      <c r="AN47" s="32"/>
    </row>
    <row r="48" spans="1:40" s="33" customFormat="1" ht="63">
      <c r="A48" s="13">
        <v>36</v>
      </c>
      <c r="B48" s="12" t="s">
        <v>48</v>
      </c>
      <c r="C48" s="113" t="s">
        <v>49</v>
      </c>
      <c r="D48" s="183"/>
      <c r="E48" s="183"/>
      <c r="F48" s="183"/>
      <c r="G48" s="113">
        <v>268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58"/>
      <c r="AH48" s="58"/>
      <c r="AI48" s="58"/>
      <c r="AJ48" s="58"/>
      <c r="AK48" s="32"/>
      <c r="AL48" s="32"/>
      <c r="AM48" s="55"/>
      <c r="AN48" s="32"/>
    </row>
    <row r="49" spans="1:40" s="33" customFormat="1" ht="63">
      <c r="A49" s="13">
        <v>37</v>
      </c>
      <c r="B49" s="12" t="s">
        <v>50</v>
      </c>
      <c r="C49" s="113" t="s">
        <v>51</v>
      </c>
      <c r="D49" s="183"/>
      <c r="E49" s="183"/>
      <c r="F49" s="183"/>
      <c r="G49" s="113">
        <v>20</v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58"/>
      <c r="AH49" s="58"/>
      <c r="AI49" s="58"/>
      <c r="AJ49" s="58"/>
      <c r="AK49" s="32"/>
      <c r="AL49" s="32"/>
      <c r="AM49" s="55"/>
      <c r="AN49" s="32"/>
    </row>
    <row r="50" spans="1:40" s="33" customFormat="1" ht="63">
      <c r="A50" s="13">
        <v>38</v>
      </c>
      <c r="B50" s="20" t="s">
        <v>934</v>
      </c>
      <c r="C50" s="113" t="s">
        <v>455</v>
      </c>
      <c r="D50" s="183"/>
      <c r="E50" s="183"/>
      <c r="F50" s="183"/>
      <c r="G50" s="113">
        <v>220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58"/>
      <c r="AH50" s="58"/>
      <c r="AI50" s="58"/>
      <c r="AJ50" s="58"/>
      <c r="AK50" s="32"/>
      <c r="AL50" s="32"/>
      <c r="AM50" s="55"/>
      <c r="AN50" s="32"/>
    </row>
    <row r="51" spans="1:40" s="33" customFormat="1" ht="63">
      <c r="A51" s="13">
        <v>39</v>
      </c>
      <c r="B51" s="20" t="s">
        <v>935</v>
      </c>
      <c r="C51" s="113" t="s">
        <v>474</v>
      </c>
      <c r="D51" s="183"/>
      <c r="E51" s="183"/>
      <c r="F51" s="183"/>
      <c r="G51" s="113">
        <v>54</v>
      </c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58"/>
      <c r="AH51" s="58"/>
      <c r="AI51" s="58"/>
      <c r="AJ51" s="58"/>
      <c r="AK51" s="32"/>
      <c r="AL51" s="32"/>
      <c r="AM51" s="55"/>
      <c r="AN51" s="32"/>
    </row>
    <row r="52" spans="1:40" s="33" customFormat="1">
      <c r="A52" s="235" t="s">
        <v>936</v>
      </c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32"/>
      <c r="AL52" s="32"/>
      <c r="AM52" s="234"/>
      <c r="AN52" s="234"/>
    </row>
    <row r="53" spans="1:40" s="33" customFormat="1" ht="47.25">
      <c r="A53" s="13">
        <v>40</v>
      </c>
      <c r="B53" s="20" t="s">
        <v>937</v>
      </c>
      <c r="C53" s="113" t="s">
        <v>15</v>
      </c>
      <c r="D53" s="183"/>
      <c r="E53" s="183"/>
      <c r="F53" s="183"/>
      <c r="G53" s="113">
        <v>35</v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58"/>
      <c r="AH53" s="58"/>
      <c r="AI53" s="58"/>
      <c r="AJ53" s="58"/>
      <c r="AK53" s="32"/>
      <c r="AL53" s="32"/>
      <c r="AM53" s="55"/>
      <c r="AN53" s="32"/>
    </row>
    <row r="54" spans="1:40" s="33" customFormat="1" ht="47.25">
      <c r="A54" s="13">
        <v>41</v>
      </c>
      <c r="B54" s="20" t="s">
        <v>938</v>
      </c>
      <c r="C54" s="113" t="s">
        <v>15</v>
      </c>
      <c r="D54" s="183"/>
      <c r="E54" s="183"/>
      <c r="F54" s="183"/>
      <c r="G54" s="113">
        <v>60</v>
      </c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58"/>
      <c r="AH54" s="58"/>
      <c r="AI54" s="58"/>
      <c r="AJ54" s="58"/>
      <c r="AK54" s="32"/>
      <c r="AL54" s="32"/>
      <c r="AM54" s="55"/>
      <c r="AN54" s="32"/>
    </row>
    <row r="55" spans="1:40" s="33" customFormat="1">
      <c r="A55" s="235" t="s">
        <v>52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32"/>
      <c r="AL55" s="32"/>
      <c r="AM55" s="234"/>
      <c r="AN55" s="234"/>
    </row>
    <row r="56" spans="1:40" s="33" customFormat="1" ht="63">
      <c r="A56" s="13">
        <v>42</v>
      </c>
      <c r="B56" s="12" t="s">
        <v>53</v>
      </c>
      <c r="C56" s="113" t="s">
        <v>11</v>
      </c>
      <c r="D56" s="183"/>
      <c r="E56" s="183"/>
      <c r="F56" s="183"/>
      <c r="G56" s="113">
        <v>4.0199999999999996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54"/>
      <c r="AH56" s="54"/>
      <c r="AI56" s="54"/>
      <c r="AJ56" s="54"/>
      <c r="AK56" s="32"/>
      <c r="AL56" s="32"/>
      <c r="AM56" s="55"/>
      <c r="AN56" s="32"/>
    </row>
    <row r="57" spans="1:40" s="33" customFormat="1" ht="63">
      <c r="A57" s="13">
        <v>43</v>
      </c>
      <c r="B57" s="20" t="s">
        <v>939</v>
      </c>
      <c r="C57" s="113" t="s">
        <v>455</v>
      </c>
      <c r="D57" s="183"/>
      <c r="E57" s="183"/>
      <c r="F57" s="183"/>
      <c r="G57" s="113">
        <v>8.6999999999999993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54"/>
      <c r="AH57" s="54"/>
      <c r="AI57" s="54"/>
      <c r="AJ57" s="54"/>
      <c r="AK57" s="32"/>
      <c r="AL57" s="32"/>
      <c r="AM57" s="55"/>
      <c r="AN57" s="32"/>
    </row>
    <row r="58" spans="1:40" s="33" customFormat="1" ht="63">
      <c r="A58" s="13">
        <v>44</v>
      </c>
      <c r="B58" s="20" t="s">
        <v>940</v>
      </c>
      <c r="C58" s="113" t="s">
        <v>15</v>
      </c>
      <c r="D58" s="183"/>
      <c r="E58" s="183"/>
      <c r="F58" s="183"/>
      <c r="G58" s="113">
        <v>3.99</v>
      </c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54"/>
      <c r="AH58" s="54"/>
      <c r="AI58" s="54"/>
      <c r="AJ58" s="54"/>
      <c r="AK58" s="32"/>
      <c r="AL58" s="32"/>
      <c r="AM58" s="55"/>
      <c r="AN58" s="32"/>
    </row>
    <row r="59" spans="1:40" s="33" customFormat="1" ht="47.25">
      <c r="A59" s="13">
        <v>45</v>
      </c>
      <c r="B59" s="20" t="s">
        <v>941</v>
      </c>
      <c r="C59" s="113" t="s">
        <v>31</v>
      </c>
      <c r="D59" s="183"/>
      <c r="E59" s="183"/>
      <c r="F59" s="183"/>
      <c r="G59" s="113">
        <v>1.45</v>
      </c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54"/>
      <c r="AH59" s="54"/>
      <c r="AI59" s="54"/>
      <c r="AJ59" s="54"/>
      <c r="AK59" s="32"/>
      <c r="AL59" s="32"/>
      <c r="AM59" s="55"/>
      <c r="AN59" s="32"/>
    </row>
    <row r="60" spans="1:40" s="33" customFormat="1" ht="78.75">
      <c r="A60" s="13">
        <v>46</v>
      </c>
      <c r="B60" s="54" t="s">
        <v>54</v>
      </c>
      <c r="C60" s="113" t="s">
        <v>11</v>
      </c>
      <c r="D60" s="183"/>
      <c r="E60" s="183"/>
      <c r="F60" s="183"/>
      <c r="G60" s="113">
        <v>3.25</v>
      </c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54"/>
      <c r="AH60" s="54"/>
      <c r="AI60" s="54"/>
      <c r="AJ60" s="54"/>
      <c r="AK60" s="32"/>
      <c r="AL60" s="32"/>
      <c r="AM60" s="55"/>
      <c r="AN60" s="32"/>
    </row>
    <row r="61" spans="1:40" s="33" customFormat="1" ht="63">
      <c r="A61" s="13">
        <v>47</v>
      </c>
      <c r="B61" s="20" t="s">
        <v>942</v>
      </c>
      <c r="C61" s="113" t="s">
        <v>27</v>
      </c>
      <c r="D61" s="183"/>
      <c r="E61" s="183"/>
      <c r="F61" s="183"/>
      <c r="G61" s="113">
        <v>1.6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54"/>
      <c r="AH61" s="54"/>
      <c r="AI61" s="54"/>
      <c r="AJ61" s="54"/>
      <c r="AK61" s="32"/>
      <c r="AL61" s="32"/>
      <c r="AM61" s="55"/>
      <c r="AN61" s="32"/>
    </row>
    <row r="62" spans="1:40" s="79" customFormat="1">
      <c r="A62" s="80"/>
      <c r="B62" s="81" t="s">
        <v>1088</v>
      </c>
      <c r="C62" s="82"/>
      <c r="D62" s="82"/>
      <c r="E62" s="82"/>
      <c r="F62" s="82"/>
      <c r="G62" s="85">
        <f>G9+G10+G11+G12+G13+G14+G15+G17+G18+G19+G20+G21+G22+G23+G24+G25+G26+G27+G28+G29+G30+G32+G33+G35+G36+G37+G38+G39+G40+G41+G42+G43+G44+G46+G47+G48+G49+G50+G51+G53+G54+G56+G57+G58+G59+G60+G61</f>
        <v>1817.3999999999999</v>
      </c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83"/>
      <c r="AH62" s="83"/>
      <c r="AI62" s="83"/>
      <c r="AJ62" s="83"/>
    </row>
    <row r="63" spans="1:40">
      <c r="A63" s="55"/>
      <c r="B63" s="55"/>
      <c r="C63" s="55"/>
      <c r="D63" s="177"/>
      <c r="E63" s="177"/>
      <c r="F63" s="177"/>
      <c r="G63" s="55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55"/>
      <c r="AH63" s="55"/>
      <c r="AI63" s="177"/>
      <c r="AJ63" s="55"/>
      <c r="AK63" s="55"/>
      <c r="AL63" s="55"/>
    </row>
    <row r="64" spans="1:40">
      <c r="A64" s="55"/>
      <c r="B64" s="55"/>
      <c r="C64" s="55"/>
      <c r="D64" s="177"/>
      <c r="E64" s="177"/>
      <c r="F64" s="177"/>
      <c r="G64" s="55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55"/>
      <c r="AH64" s="55"/>
      <c r="AI64" s="177"/>
      <c r="AJ64" s="55"/>
      <c r="AK64" s="55"/>
      <c r="AL64" s="55"/>
    </row>
    <row r="65" spans="1:38">
      <c r="A65" s="55"/>
      <c r="B65" s="55"/>
      <c r="C65" s="55"/>
      <c r="D65" s="177"/>
      <c r="E65" s="177"/>
      <c r="F65" s="177"/>
      <c r="G65" s="55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55"/>
      <c r="AH65" s="55"/>
      <c r="AI65" s="177"/>
      <c r="AJ65" s="55"/>
      <c r="AK65" s="55"/>
      <c r="AL65" s="55"/>
    </row>
    <row r="66" spans="1:38">
      <c r="A66" s="55"/>
      <c r="B66" s="55"/>
      <c r="C66" s="55"/>
      <c r="D66" s="177"/>
      <c r="E66" s="177"/>
      <c r="F66" s="177"/>
      <c r="G66" s="55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55"/>
      <c r="AH66" s="55"/>
      <c r="AI66" s="177"/>
      <c r="AJ66" s="55"/>
      <c r="AK66" s="55"/>
      <c r="AL66" s="55"/>
    </row>
    <row r="67" spans="1:38">
      <c r="A67" s="55"/>
      <c r="B67" s="55"/>
      <c r="C67" s="55"/>
      <c r="D67" s="177"/>
      <c r="E67" s="177"/>
      <c r="F67" s="177"/>
      <c r="G67" s="55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55"/>
      <c r="AH67" s="55"/>
      <c r="AI67" s="177"/>
      <c r="AJ67" s="55"/>
      <c r="AK67" s="55"/>
      <c r="AL67" s="55"/>
    </row>
    <row r="68" spans="1:38">
      <c r="A68" s="55"/>
      <c r="B68" s="55"/>
      <c r="C68" s="55"/>
      <c r="D68" s="177"/>
      <c r="E68" s="177"/>
      <c r="F68" s="177"/>
      <c r="G68" s="55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55"/>
      <c r="AH68" s="55"/>
      <c r="AI68" s="177"/>
      <c r="AJ68" s="55"/>
      <c r="AK68" s="55"/>
      <c r="AL68" s="55"/>
    </row>
    <row r="69" spans="1:38">
      <c r="A69" s="55"/>
      <c r="B69" s="55"/>
      <c r="C69" s="55"/>
      <c r="D69" s="177"/>
      <c r="E69" s="177"/>
      <c r="F69" s="177"/>
      <c r="G69" s="55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55"/>
      <c r="AH69" s="55"/>
      <c r="AI69" s="177"/>
      <c r="AJ69" s="55"/>
      <c r="AK69" s="55"/>
      <c r="AL69" s="55"/>
    </row>
    <row r="70" spans="1:38">
      <c r="A70" s="55"/>
      <c r="B70" s="55"/>
      <c r="C70" s="55"/>
      <c r="D70" s="177"/>
      <c r="E70" s="177"/>
      <c r="F70" s="177"/>
      <c r="G70" s="55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55"/>
      <c r="AH70" s="55"/>
      <c r="AI70" s="177"/>
      <c r="AJ70" s="55"/>
      <c r="AK70" s="55"/>
      <c r="AL70" s="55"/>
    </row>
    <row r="71" spans="1:38">
      <c r="A71" s="55"/>
      <c r="B71" s="55"/>
      <c r="C71" s="55"/>
      <c r="D71" s="177"/>
      <c r="E71" s="177"/>
      <c r="F71" s="177"/>
      <c r="G71" s="55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55"/>
      <c r="AH71" s="55"/>
      <c r="AI71" s="177"/>
      <c r="AJ71" s="55"/>
      <c r="AK71" s="55"/>
      <c r="AL71" s="55"/>
    </row>
    <row r="72" spans="1:38">
      <c r="A72" s="55"/>
      <c r="B72" s="55"/>
      <c r="C72" s="55"/>
      <c r="D72" s="177"/>
      <c r="E72" s="177"/>
      <c r="F72" s="177"/>
      <c r="G72" s="55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55"/>
      <c r="AH72" s="55"/>
      <c r="AI72" s="177"/>
      <c r="AJ72" s="55"/>
      <c r="AK72" s="55"/>
      <c r="AL72" s="55"/>
    </row>
    <row r="73" spans="1:38">
      <c r="A73" s="55"/>
      <c r="B73" s="55"/>
      <c r="C73" s="55"/>
      <c r="D73" s="177"/>
      <c r="E73" s="177"/>
      <c r="F73" s="177"/>
      <c r="G73" s="55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55"/>
      <c r="AH73" s="55"/>
      <c r="AI73" s="177"/>
      <c r="AJ73" s="55"/>
      <c r="AK73" s="55"/>
      <c r="AL73" s="55"/>
    </row>
    <row r="74" spans="1:38">
      <c r="A74" s="55"/>
      <c r="B74" s="55"/>
      <c r="C74" s="55"/>
      <c r="D74" s="177"/>
      <c r="E74" s="177"/>
      <c r="F74" s="177"/>
      <c r="G74" s="55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55"/>
      <c r="AH74" s="55"/>
      <c r="AI74" s="177"/>
      <c r="AJ74" s="55"/>
      <c r="AK74" s="55"/>
      <c r="AL74" s="55"/>
    </row>
    <row r="75" spans="1:38">
      <c r="A75" s="55"/>
      <c r="B75" s="55"/>
      <c r="C75" s="55"/>
      <c r="D75" s="177"/>
      <c r="E75" s="177"/>
      <c r="F75" s="177"/>
      <c r="G75" s="55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55"/>
      <c r="AH75" s="55"/>
      <c r="AI75" s="177"/>
      <c r="AJ75" s="55"/>
      <c r="AK75" s="55"/>
      <c r="AL75" s="55"/>
    </row>
    <row r="76" spans="1:38">
      <c r="A76" s="55"/>
      <c r="B76" s="55"/>
      <c r="C76" s="55"/>
      <c r="D76" s="177"/>
      <c r="E76" s="177"/>
      <c r="F76" s="177"/>
      <c r="G76" s="55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55"/>
      <c r="AH76" s="55"/>
      <c r="AI76" s="177"/>
      <c r="AJ76" s="55"/>
      <c r="AK76" s="55"/>
      <c r="AL76" s="55"/>
    </row>
    <row r="77" spans="1:38">
      <c r="A77" s="55"/>
      <c r="B77" s="55"/>
      <c r="C77" s="55"/>
      <c r="D77" s="177"/>
      <c r="E77" s="177"/>
      <c r="F77" s="177"/>
      <c r="G77" s="55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55"/>
      <c r="AH77" s="55"/>
      <c r="AI77" s="177"/>
      <c r="AJ77" s="55"/>
      <c r="AK77" s="55"/>
      <c r="AL77" s="55"/>
    </row>
    <row r="78" spans="1:38">
      <c r="A78" s="55"/>
      <c r="B78" s="55"/>
      <c r="C78" s="55"/>
      <c r="D78" s="177"/>
      <c r="E78" s="177"/>
      <c r="F78" s="177"/>
      <c r="G78" s="55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55"/>
      <c r="AH78" s="55"/>
      <c r="AI78" s="177"/>
      <c r="AJ78" s="55"/>
      <c r="AK78" s="55"/>
      <c r="AL78" s="55"/>
    </row>
    <row r="79" spans="1:38">
      <c r="A79" s="55"/>
      <c r="B79" s="55"/>
      <c r="C79" s="55"/>
      <c r="D79" s="177"/>
      <c r="E79" s="177"/>
      <c r="F79" s="177"/>
      <c r="G79" s="55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55"/>
      <c r="AH79" s="55"/>
      <c r="AI79" s="177"/>
      <c r="AJ79" s="55"/>
      <c r="AK79" s="55"/>
      <c r="AL79" s="55"/>
    </row>
    <row r="80" spans="1:38">
      <c r="A80" s="55"/>
      <c r="B80" s="55"/>
      <c r="C80" s="55"/>
      <c r="D80" s="177"/>
      <c r="E80" s="177"/>
      <c r="F80" s="177"/>
      <c r="G80" s="55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55"/>
      <c r="AH80" s="55"/>
      <c r="AI80" s="177"/>
      <c r="AJ80" s="55"/>
      <c r="AK80" s="55"/>
      <c r="AL80" s="55"/>
    </row>
    <row r="81" spans="1:38">
      <c r="A81" s="55"/>
      <c r="B81" s="55"/>
      <c r="C81" s="55"/>
      <c r="D81" s="177"/>
      <c r="E81" s="177"/>
      <c r="F81" s="177"/>
      <c r="G81" s="55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55"/>
      <c r="AH81" s="55"/>
      <c r="AI81" s="177"/>
      <c r="AJ81" s="55"/>
      <c r="AK81" s="55"/>
      <c r="AL81" s="55"/>
    </row>
    <row r="82" spans="1:38">
      <c r="A82" s="55"/>
      <c r="B82" s="55"/>
      <c r="C82" s="55"/>
      <c r="D82" s="177"/>
      <c r="E82" s="177"/>
      <c r="F82" s="177"/>
      <c r="G82" s="55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55"/>
      <c r="AH82" s="55"/>
      <c r="AI82" s="177"/>
      <c r="AJ82" s="55"/>
      <c r="AK82" s="55"/>
      <c r="AL82" s="55"/>
    </row>
    <row r="83" spans="1:38">
      <c r="A83" s="55"/>
      <c r="B83" s="55"/>
      <c r="C83" s="55"/>
      <c r="D83" s="177"/>
      <c r="E83" s="177"/>
      <c r="F83" s="177"/>
      <c r="G83" s="55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55"/>
      <c r="AH83" s="55"/>
      <c r="AI83" s="177"/>
      <c r="AJ83" s="55"/>
      <c r="AK83" s="55"/>
      <c r="AL83" s="55"/>
    </row>
    <row r="84" spans="1:38">
      <c r="A84" s="55"/>
      <c r="B84" s="55"/>
      <c r="C84" s="55"/>
      <c r="D84" s="177"/>
      <c r="E84" s="177"/>
      <c r="F84" s="177"/>
      <c r="G84" s="55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55"/>
      <c r="AH84" s="55"/>
      <c r="AI84" s="177"/>
      <c r="AJ84" s="55"/>
      <c r="AK84" s="55"/>
      <c r="AL84" s="55"/>
    </row>
    <row r="85" spans="1:38">
      <c r="A85" s="55"/>
      <c r="B85" s="55"/>
      <c r="C85" s="55"/>
      <c r="D85" s="177"/>
      <c r="E85" s="177"/>
      <c r="F85" s="177"/>
      <c r="G85" s="55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55"/>
      <c r="AH85" s="55"/>
      <c r="AI85" s="177"/>
      <c r="AJ85" s="55"/>
      <c r="AK85" s="55"/>
      <c r="AL85" s="55"/>
    </row>
    <row r="86" spans="1:38">
      <c r="A86" s="55"/>
      <c r="B86" s="55"/>
      <c r="C86" s="55"/>
      <c r="D86" s="177"/>
      <c r="E86" s="177"/>
      <c r="F86" s="177"/>
      <c r="G86" s="55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55"/>
      <c r="AH86" s="55"/>
      <c r="AI86" s="177"/>
      <c r="AJ86" s="55"/>
      <c r="AK86" s="55"/>
      <c r="AL86" s="55"/>
    </row>
    <row r="87" spans="1:38">
      <c r="A87" s="55"/>
      <c r="B87" s="55"/>
      <c r="C87" s="55"/>
      <c r="D87" s="177"/>
      <c r="E87" s="177"/>
      <c r="F87" s="177"/>
      <c r="G87" s="55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55"/>
      <c r="AH87" s="55"/>
      <c r="AI87" s="177"/>
      <c r="AJ87" s="55"/>
      <c r="AK87" s="55"/>
      <c r="AL87" s="55"/>
    </row>
    <row r="88" spans="1:38">
      <c r="A88" s="55"/>
      <c r="B88" s="55"/>
      <c r="C88" s="55"/>
      <c r="D88" s="177"/>
      <c r="E88" s="177"/>
      <c r="F88" s="177"/>
      <c r="G88" s="55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55"/>
      <c r="AH88" s="55"/>
      <c r="AI88" s="177"/>
      <c r="AJ88" s="55"/>
      <c r="AK88" s="55"/>
      <c r="AL88" s="55"/>
    </row>
    <row r="89" spans="1:38">
      <c r="A89" s="55"/>
      <c r="B89" s="55"/>
      <c r="C89" s="55"/>
      <c r="D89" s="177"/>
      <c r="E89" s="177"/>
      <c r="F89" s="177"/>
      <c r="G89" s="55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55"/>
      <c r="AH89" s="55"/>
      <c r="AI89" s="177"/>
      <c r="AJ89" s="55"/>
      <c r="AK89" s="55"/>
      <c r="AL89" s="55"/>
    </row>
    <row r="90" spans="1:38">
      <c r="A90" s="55"/>
      <c r="B90" s="55"/>
      <c r="C90" s="55"/>
      <c r="D90" s="177"/>
      <c r="E90" s="177"/>
      <c r="F90" s="177"/>
      <c r="G90" s="55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55"/>
      <c r="AH90" s="55"/>
      <c r="AI90" s="177"/>
      <c r="AJ90" s="55"/>
      <c r="AK90" s="55"/>
      <c r="AL90" s="55"/>
    </row>
    <row r="91" spans="1:38">
      <c r="A91" s="55"/>
      <c r="B91" s="55"/>
      <c r="C91" s="55"/>
      <c r="D91" s="177"/>
      <c r="E91" s="177"/>
      <c r="F91" s="177"/>
      <c r="G91" s="55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55"/>
      <c r="AH91" s="55"/>
      <c r="AI91" s="177"/>
      <c r="AJ91" s="55"/>
      <c r="AK91" s="55"/>
      <c r="AL91" s="55"/>
    </row>
    <row r="92" spans="1:38">
      <c r="A92" s="55"/>
      <c r="B92" s="55"/>
      <c r="C92" s="55"/>
      <c r="D92" s="177"/>
      <c r="E92" s="177"/>
      <c r="F92" s="177"/>
      <c r="G92" s="55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55"/>
      <c r="AH92" s="55"/>
      <c r="AI92" s="177"/>
      <c r="AJ92" s="55"/>
      <c r="AK92" s="55"/>
      <c r="AL92" s="55"/>
    </row>
    <row r="93" spans="1:38">
      <c r="A93" s="55"/>
      <c r="B93" s="55"/>
      <c r="C93" s="55"/>
      <c r="D93" s="177"/>
      <c r="E93" s="177"/>
      <c r="F93" s="177"/>
      <c r="G93" s="55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55"/>
      <c r="AH93" s="55"/>
      <c r="AI93" s="177"/>
      <c r="AJ93" s="55"/>
      <c r="AK93" s="55"/>
      <c r="AL93" s="55"/>
    </row>
    <row r="94" spans="1:38">
      <c r="A94" s="55"/>
      <c r="B94" s="55"/>
      <c r="C94" s="55"/>
      <c r="D94" s="177"/>
      <c r="E94" s="177"/>
      <c r="F94" s="177"/>
      <c r="G94" s="55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55"/>
      <c r="AH94" s="55"/>
      <c r="AI94" s="177"/>
      <c r="AJ94" s="55"/>
      <c r="AK94" s="55"/>
      <c r="AL94" s="55"/>
    </row>
    <row r="95" spans="1:38">
      <c r="A95" s="55"/>
      <c r="B95" s="55"/>
      <c r="C95" s="55"/>
      <c r="D95" s="177"/>
      <c r="E95" s="177"/>
      <c r="F95" s="177"/>
      <c r="G95" s="55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55"/>
      <c r="AH95" s="55"/>
      <c r="AI95" s="177"/>
      <c r="AJ95" s="55"/>
      <c r="AK95" s="55"/>
      <c r="AL95" s="55"/>
    </row>
    <row r="96" spans="1:38">
      <c r="A96" s="55"/>
      <c r="B96" s="55"/>
      <c r="C96" s="55"/>
      <c r="D96" s="177"/>
      <c r="E96" s="177"/>
      <c r="F96" s="177"/>
      <c r="G96" s="55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55"/>
      <c r="AH96" s="55"/>
      <c r="AI96" s="177"/>
      <c r="AJ96" s="55"/>
      <c r="AK96" s="55"/>
      <c r="AL96" s="55"/>
    </row>
    <row r="97" spans="1:38">
      <c r="A97" s="55"/>
      <c r="B97" s="55"/>
      <c r="C97" s="55"/>
      <c r="D97" s="177"/>
      <c r="E97" s="177"/>
      <c r="F97" s="177"/>
      <c r="G97" s="55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55"/>
      <c r="AH97" s="55"/>
      <c r="AI97" s="177"/>
      <c r="AJ97" s="55"/>
      <c r="AK97" s="55"/>
      <c r="AL97" s="55"/>
    </row>
    <row r="98" spans="1:38">
      <c r="A98" s="55"/>
      <c r="B98" s="55"/>
      <c r="C98" s="55"/>
      <c r="D98" s="177"/>
      <c r="E98" s="177"/>
      <c r="F98" s="177"/>
      <c r="G98" s="55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55"/>
      <c r="AH98" s="55"/>
      <c r="AI98" s="177"/>
      <c r="AJ98" s="55"/>
      <c r="AK98" s="55"/>
      <c r="AL98" s="55"/>
    </row>
    <row r="99" spans="1:38">
      <c r="A99" s="55"/>
      <c r="B99" s="55"/>
      <c r="C99" s="55"/>
      <c r="D99" s="177"/>
      <c r="E99" s="177"/>
      <c r="F99" s="177"/>
      <c r="G99" s="55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55"/>
      <c r="AH99" s="55"/>
      <c r="AI99" s="177"/>
      <c r="AJ99" s="55"/>
      <c r="AK99" s="55"/>
      <c r="AL99" s="55"/>
    </row>
    <row r="100" spans="1:38">
      <c r="A100" s="55"/>
      <c r="B100" s="55"/>
      <c r="C100" s="55"/>
      <c r="D100" s="177"/>
      <c r="E100" s="177"/>
      <c r="F100" s="177"/>
      <c r="G100" s="55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55"/>
      <c r="AH100" s="55"/>
      <c r="AI100" s="177"/>
      <c r="AJ100" s="55"/>
      <c r="AK100" s="55"/>
      <c r="AL100" s="55"/>
    </row>
    <row r="101" spans="1:38">
      <c r="A101" s="55"/>
      <c r="B101" s="55"/>
      <c r="C101" s="55"/>
      <c r="D101" s="177"/>
      <c r="E101" s="177"/>
      <c r="F101" s="177"/>
      <c r="G101" s="55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55"/>
      <c r="AH101" s="55"/>
      <c r="AI101" s="177"/>
      <c r="AJ101" s="55"/>
      <c r="AK101" s="55"/>
      <c r="AL101" s="55"/>
    </row>
    <row r="102" spans="1:38">
      <c r="A102" s="55"/>
      <c r="B102" s="55"/>
      <c r="C102" s="55"/>
      <c r="D102" s="177"/>
      <c r="E102" s="177"/>
      <c r="F102" s="177"/>
      <c r="G102" s="55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55"/>
      <c r="AH102" s="55"/>
      <c r="AI102" s="177"/>
      <c r="AJ102" s="55"/>
      <c r="AK102" s="55"/>
      <c r="AL102" s="55"/>
    </row>
    <row r="103" spans="1:38">
      <c r="A103" s="55"/>
      <c r="B103" s="55"/>
      <c r="C103" s="55"/>
      <c r="D103" s="177"/>
      <c r="E103" s="177"/>
      <c r="F103" s="177"/>
      <c r="G103" s="55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55"/>
      <c r="AH103" s="55"/>
      <c r="AI103" s="177"/>
      <c r="AJ103" s="55"/>
      <c r="AK103" s="55"/>
      <c r="AL103" s="55"/>
    </row>
    <row r="104" spans="1:38">
      <c r="A104" s="55"/>
      <c r="B104" s="55"/>
      <c r="C104" s="55"/>
      <c r="D104" s="177"/>
      <c r="E104" s="177"/>
      <c r="F104" s="177"/>
      <c r="G104" s="55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55"/>
      <c r="AH104" s="55"/>
      <c r="AI104" s="177"/>
      <c r="AJ104" s="55"/>
      <c r="AK104" s="55"/>
      <c r="AL104" s="55"/>
    </row>
    <row r="105" spans="1:38">
      <c r="A105" s="55"/>
      <c r="B105" s="55"/>
      <c r="C105" s="55"/>
      <c r="D105" s="177"/>
      <c r="E105" s="177"/>
      <c r="F105" s="177"/>
      <c r="G105" s="55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55"/>
      <c r="AH105" s="55"/>
      <c r="AI105" s="177"/>
      <c r="AJ105" s="55"/>
      <c r="AK105" s="55"/>
      <c r="AL105" s="55"/>
    </row>
    <row r="106" spans="1:38">
      <c r="A106" s="55"/>
      <c r="B106" s="55"/>
      <c r="C106" s="55"/>
      <c r="D106" s="177"/>
      <c r="E106" s="177"/>
      <c r="F106" s="177"/>
      <c r="G106" s="55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55"/>
      <c r="AH106" s="55"/>
      <c r="AI106" s="177"/>
      <c r="AJ106" s="55"/>
      <c r="AK106" s="55"/>
      <c r="AL106" s="55"/>
    </row>
    <row r="107" spans="1:38">
      <c r="A107" s="55"/>
      <c r="B107" s="55"/>
      <c r="C107" s="55"/>
      <c r="D107" s="177"/>
      <c r="E107" s="177"/>
      <c r="F107" s="177"/>
      <c r="G107" s="55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55"/>
      <c r="AH107" s="55"/>
      <c r="AI107" s="177"/>
      <c r="AJ107" s="55"/>
      <c r="AK107" s="55"/>
      <c r="AL107" s="55"/>
    </row>
    <row r="108" spans="1:38">
      <c r="A108" s="55"/>
      <c r="B108" s="55"/>
      <c r="C108" s="55"/>
      <c r="D108" s="177"/>
      <c r="E108" s="177"/>
      <c r="F108" s="177"/>
      <c r="G108" s="55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55"/>
      <c r="AH108" s="55"/>
      <c r="AI108" s="177"/>
      <c r="AJ108" s="55"/>
      <c r="AK108" s="55"/>
      <c r="AL108" s="55"/>
    </row>
    <row r="109" spans="1:38">
      <c r="A109" s="55"/>
      <c r="B109" s="55"/>
      <c r="C109" s="55"/>
      <c r="D109" s="177"/>
      <c r="E109" s="177"/>
      <c r="F109" s="177"/>
      <c r="G109" s="55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55"/>
      <c r="AH109" s="55"/>
      <c r="AI109" s="177"/>
      <c r="AJ109" s="55"/>
      <c r="AK109" s="55"/>
      <c r="AL109" s="55"/>
    </row>
    <row r="110" spans="1:38">
      <c r="A110" s="55"/>
      <c r="B110" s="55"/>
      <c r="C110" s="55"/>
      <c r="D110" s="177"/>
      <c r="E110" s="177"/>
      <c r="F110" s="177"/>
      <c r="G110" s="55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55"/>
      <c r="AH110" s="55"/>
      <c r="AI110" s="177"/>
      <c r="AJ110" s="55"/>
      <c r="AK110" s="55"/>
      <c r="AL110" s="55"/>
    </row>
    <row r="111" spans="1:38">
      <c r="A111" s="55"/>
      <c r="B111" s="55"/>
      <c r="C111" s="55"/>
      <c r="D111" s="177"/>
      <c r="E111" s="177"/>
      <c r="F111" s="177"/>
      <c r="G111" s="55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55"/>
      <c r="AH111" s="55"/>
      <c r="AI111" s="177"/>
      <c r="AJ111" s="55"/>
      <c r="AK111" s="55"/>
      <c r="AL111" s="55"/>
    </row>
    <row r="112" spans="1:38">
      <c r="A112" s="55"/>
      <c r="B112" s="55"/>
      <c r="C112" s="55"/>
      <c r="D112" s="177"/>
      <c r="E112" s="177"/>
      <c r="F112" s="177"/>
      <c r="G112" s="55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55"/>
      <c r="AH112" s="55"/>
      <c r="AI112" s="177"/>
      <c r="AJ112" s="55"/>
      <c r="AK112" s="55"/>
      <c r="AL112" s="55"/>
    </row>
    <row r="113" spans="1:38">
      <c r="A113" s="55"/>
      <c r="B113" s="55"/>
      <c r="C113" s="55"/>
      <c r="D113" s="177"/>
      <c r="E113" s="177"/>
      <c r="F113" s="177"/>
      <c r="G113" s="55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77"/>
      <c r="AE113" s="177"/>
      <c r="AF113" s="177"/>
      <c r="AG113" s="55"/>
      <c r="AH113" s="55"/>
      <c r="AI113" s="177"/>
      <c r="AJ113" s="55"/>
      <c r="AK113" s="55"/>
      <c r="AL113" s="55"/>
    </row>
    <row r="114" spans="1:38">
      <c r="A114" s="55"/>
      <c r="B114" s="55"/>
      <c r="C114" s="55"/>
      <c r="D114" s="177"/>
      <c r="E114" s="177"/>
      <c r="F114" s="177"/>
      <c r="G114" s="55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77"/>
      <c r="AE114" s="177"/>
      <c r="AF114" s="177"/>
      <c r="AG114" s="55"/>
      <c r="AH114" s="55"/>
      <c r="AI114" s="177"/>
      <c r="AJ114" s="55"/>
      <c r="AK114" s="55"/>
      <c r="AL114" s="55"/>
    </row>
    <row r="115" spans="1:38">
      <c r="A115" s="55"/>
      <c r="B115" s="55"/>
      <c r="C115" s="55"/>
      <c r="D115" s="177"/>
      <c r="E115" s="177"/>
      <c r="F115" s="177"/>
      <c r="G115" s="55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55"/>
      <c r="AH115" s="55"/>
      <c r="AI115" s="177"/>
      <c r="AJ115" s="55"/>
      <c r="AK115" s="55"/>
      <c r="AL115" s="55"/>
    </row>
    <row r="116" spans="1:38">
      <c r="A116" s="55"/>
      <c r="B116" s="55"/>
      <c r="C116" s="55"/>
      <c r="D116" s="177"/>
      <c r="E116" s="177"/>
      <c r="F116" s="177"/>
      <c r="G116" s="55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55"/>
      <c r="AH116" s="55"/>
      <c r="AI116" s="177"/>
      <c r="AJ116" s="55"/>
      <c r="AK116" s="55"/>
      <c r="AL116" s="55"/>
    </row>
    <row r="117" spans="1:38">
      <c r="A117" s="55"/>
      <c r="B117" s="55"/>
      <c r="C117" s="55"/>
      <c r="D117" s="177"/>
      <c r="E117" s="177"/>
      <c r="F117" s="177"/>
      <c r="G117" s="55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55"/>
      <c r="AH117" s="55"/>
      <c r="AI117" s="177"/>
      <c r="AJ117" s="55"/>
      <c r="AK117" s="55"/>
      <c r="AL117" s="55"/>
    </row>
    <row r="118" spans="1:38">
      <c r="A118" s="55"/>
      <c r="B118" s="55"/>
      <c r="C118" s="55"/>
      <c r="D118" s="177"/>
      <c r="E118" s="177"/>
      <c r="F118" s="177"/>
      <c r="G118" s="55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55"/>
      <c r="AH118" s="55"/>
      <c r="AI118" s="177"/>
      <c r="AJ118" s="55"/>
      <c r="AK118" s="55"/>
      <c r="AL118" s="55"/>
    </row>
    <row r="119" spans="1:38">
      <c r="A119" s="55"/>
      <c r="B119" s="55"/>
      <c r="C119" s="55"/>
      <c r="D119" s="177"/>
      <c r="E119" s="177"/>
      <c r="F119" s="177"/>
      <c r="G119" s="55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55"/>
      <c r="AH119" s="55"/>
      <c r="AI119" s="177"/>
      <c r="AJ119" s="55"/>
      <c r="AK119" s="55"/>
      <c r="AL119" s="55"/>
    </row>
    <row r="120" spans="1:38">
      <c r="A120" s="55"/>
      <c r="B120" s="55"/>
      <c r="C120" s="55"/>
      <c r="D120" s="177"/>
      <c r="E120" s="177"/>
      <c r="F120" s="177"/>
      <c r="G120" s="55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77"/>
      <c r="AE120" s="177"/>
      <c r="AF120" s="177"/>
      <c r="AG120" s="55"/>
      <c r="AH120" s="55"/>
      <c r="AI120" s="177"/>
      <c r="AJ120" s="55"/>
      <c r="AK120" s="55"/>
      <c r="AL120" s="55"/>
    </row>
    <row r="121" spans="1:38">
      <c r="A121" s="55"/>
      <c r="B121" s="55"/>
      <c r="C121" s="55"/>
      <c r="D121" s="177"/>
      <c r="E121" s="177"/>
      <c r="F121" s="177"/>
      <c r="G121" s="55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77"/>
      <c r="AE121" s="177"/>
      <c r="AF121" s="177"/>
      <c r="AG121" s="55"/>
      <c r="AH121" s="55"/>
      <c r="AI121" s="177"/>
      <c r="AJ121" s="55"/>
      <c r="AK121" s="55"/>
      <c r="AL121" s="55"/>
    </row>
    <row r="122" spans="1:38">
      <c r="A122" s="55"/>
      <c r="B122" s="55"/>
      <c r="C122" s="55"/>
      <c r="D122" s="177"/>
      <c r="E122" s="177"/>
      <c r="F122" s="177"/>
      <c r="G122" s="55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55"/>
      <c r="AH122" s="55"/>
      <c r="AI122" s="177"/>
      <c r="AJ122" s="55"/>
      <c r="AK122" s="55"/>
      <c r="AL122" s="55"/>
    </row>
    <row r="123" spans="1:38">
      <c r="A123" s="55"/>
      <c r="B123" s="55"/>
      <c r="C123" s="55"/>
      <c r="D123" s="177"/>
      <c r="E123" s="177"/>
      <c r="F123" s="177"/>
      <c r="G123" s="55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55"/>
      <c r="AH123" s="55"/>
      <c r="AI123" s="177"/>
      <c r="AJ123" s="55"/>
      <c r="AK123" s="55"/>
      <c r="AL123" s="55"/>
    </row>
    <row r="124" spans="1:38">
      <c r="A124" s="55"/>
      <c r="B124" s="55"/>
      <c r="C124" s="55"/>
      <c r="D124" s="177"/>
      <c r="E124" s="177"/>
      <c r="F124" s="177"/>
      <c r="G124" s="55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55"/>
      <c r="AH124" s="55"/>
      <c r="AI124" s="177"/>
      <c r="AJ124" s="55"/>
      <c r="AK124" s="55"/>
      <c r="AL124" s="55"/>
    </row>
    <row r="125" spans="1:38">
      <c r="A125" s="55"/>
      <c r="B125" s="55"/>
      <c r="C125" s="55"/>
      <c r="D125" s="177"/>
      <c r="E125" s="177"/>
      <c r="F125" s="177"/>
      <c r="G125" s="55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55"/>
      <c r="AH125" s="55"/>
      <c r="AI125" s="177"/>
      <c r="AJ125" s="55"/>
      <c r="AK125" s="55"/>
      <c r="AL125" s="55"/>
    </row>
    <row r="126" spans="1:38">
      <c r="A126" s="55"/>
      <c r="B126" s="55"/>
      <c r="C126" s="55"/>
      <c r="D126" s="177"/>
      <c r="E126" s="177"/>
      <c r="F126" s="177"/>
      <c r="G126" s="55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55"/>
      <c r="AH126" s="55"/>
      <c r="AI126" s="177"/>
      <c r="AJ126" s="55"/>
      <c r="AK126" s="55"/>
      <c r="AL126" s="55"/>
    </row>
    <row r="127" spans="1:38">
      <c r="A127" s="55"/>
      <c r="B127" s="55"/>
      <c r="C127" s="55"/>
      <c r="D127" s="177"/>
      <c r="E127" s="177"/>
      <c r="F127" s="177"/>
      <c r="G127" s="55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55"/>
      <c r="AH127" s="55"/>
      <c r="AI127" s="177"/>
      <c r="AJ127" s="55"/>
      <c r="AK127" s="55"/>
      <c r="AL127" s="55"/>
    </row>
    <row r="128" spans="1:38">
      <c r="A128" s="55"/>
      <c r="B128" s="55"/>
      <c r="C128" s="55"/>
      <c r="D128" s="177"/>
      <c r="E128" s="177"/>
      <c r="F128" s="177"/>
      <c r="G128" s="55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55"/>
      <c r="AH128" s="55"/>
      <c r="AI128" s="177"/>
      <c r="AJ128" s="55"/>
      <c r="AK128" s="55"/>
      <c r="AL128" s="55"/>
    </row>
    <row r="129" spans="1:38">
      <c r="A129" s="55"/>
      <c r="B129" s="55"/>
      <c r="C129" s="55"/>
      <c r="D129" s="177"/>
      <c r="E129" s="177"/>
      <c r="F129" s="177"/>
      <c r="G129" s="55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55"/>
      <c r="AH129" s="55"/>
      <c r="AI129" s="177"/>
      <c r="AJ129" s="55"/>
      <c r="AK129" s="55"/>
      <c r="AL129" s="55"/>
    </row>
    <row r="130" spans="1:38">
      <c r="A130" s="55"/>
      <c r="B130" s="55"/>
      <c r="C130" s="55"/>
      <c r="D130" s="177"/>
      <c r="E130" s="177"/>
      <c r="F130" s="177"/>
      <c r="G130" s="55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55"/>
      <c r="AH130" s="55"/>
      <c r="AI130" s="177"/>
      <c r="AJ130" s="55"/>
      <c r="AK130" s="55"/>
      <c r="AL130" s="55"/>
    </row>
    <row r="131" spans="1:38">
      <c r="A131" s="55"/>
      <c r="B131" s="55"/>
      <c r="C131" s="55"/>
      <c r="D131" s="177"/>
      <c r="E131" s="177"/>
      <c r="F131" s="177"/>
      <c r="G131" s="55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55"/>
      <c r="AH131" s="55"/>
      <c r="AI131" s="177"/>
      <c r="AJ131" s="55"/>
      <c r="AK131" s="55"/>
      <c r="AL131" s="55"/>
    </row>
    <row r="132" spans="1:38">
      <c r="A132" s="55"/>
      <c r="B132" s="55"/>
      <c r="C132" s="55"/>
      <c r="D132" s="177"/>
      <c r="E132" s="177"/>
      <c r="F132" s="177"/>
      <c r="G132" s="55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55"/>
      <c r="AH132" s="55"/>
      <c r="AI132" s="177"/>
      <c r="AJ132" s="55"/>
      <c r="AK132" s="55"/>
      <c r="AL132" s="55"/>
    </row>
    <row r="133" spans="1:38">
      <c r="A133" s="55"/>
      <c r="B133" s="55"/>
      <c r="C133" s="55"/>
      <c r="D133" s="177"/>
      <c r="E133" s="177"/>
      <c r="F133" s="177"/>
      <c r="G133" s="55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55"/>
      <c r="AH133" s="55"/>
      <c r="AI133" s="177"/>
      <c r="AJ133" s="55"/>
      <c r="AK133" s="55"/>
      <c r="AL133" s="55"/>
    </row>
    <row r="134" spans="1:38">
      <c r="A134" s="55"/>
      <c r="B134" s="55"/>
      <c r="C134" s="55"/>
      <c r="D134" s="177"/>
      <c r="E134" s="177"/>
      <c r="F134" s="177"/>
      <c r="G134" s="55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55"/>
      <c r="AH134" s="55"/>
      <c r="AI134" s="177"/>
      <c r="AJ134" s="55"/>
      <c r="AK134" s="55"/>
      <c r="AL134" s="55"/>
    </row>
    <row r="135" spans="1:38">
      <c r="A135" s="55"/>
      <c r="B135" s="55"/>
      <c r="C135" s="55"/>
      <c r="D135" s="177"/>
      <c r="E135" s="177"/>
      <c r="F135" s="177"/>
      <c r="G135" s="55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55"/>
      <c r="AH135" s="55"/>
      <c r="AI135" s="177"/>
      <c r="AJ135" s="55"/>
      <c r="AK135" s="55"/>
      <c r="AL135" s="55"/>
    </row>
    <row r="136" spans="1:38">
      <c r="A136" s="55"/>
      <c r="B136" s="55"/>
      <c r="C136" s="55"/>
      <c r="D136" s="177"/>
      <c r="E136" s="177"/>
      <c r="F136" s="177"/>
      <c r="G136" s="55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55"/>
      <c r="AH136" s="55"/>
      <c r="AI136" s="177"/>
      <c r="AJ136" s="55"/>
      <c r="AK136" s="55"/>
      <c r="AL136" s="55"/>
    </row>
    <row r="137" spans="1:38">
      <c r="A137" s="55"/>
      <c r="B137" s="55"/>
      <c r="C137" s="55"/>
      <c r="D137" s="177"/>
      <c r="E137" s="177"/>
      <c r="F137" s="177"/>
      <c r="G137" s="55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55"/>
      <c r="AH137" s="55"/>
      <c r="AI137" s="177"/>
      <c r="AJ137" s="55"/>
      <c r="AK137" s="55"/>
      <c r="AL137" s="55"/>
    </row>
    <row r="138" spans="1:38">
      <c r="A138" s="55"/>
      <c r="B138" s="55"/>
      <c r="C138" s="55"/>
      <c r="D138" s="177"/>
      <c r="E138" s="177"/>
      <c r="F138" s="177"/>
      <c r="G138" s="55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55"/>
      <c r="AH138" s="55"/>
      <c r="AI138" s="177"/>
      <c r="AJ138" s="55"/>
      <c r="AK138" s="55"/>
      <c r="AL138" s="55"/>
    </row>
    <row r="139" spans="1:38">
      <c r="A139" s="55"/>
      <c r="B139" s="55"/>
      <c r="C139" s="55"/>
      <c r="D139" s="177"/>
      <c r="E139" s="177"/>
      <c r="F139" s="177"/>
      <c r="G139" s="55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55"/>
      <c r="AH139" s="55"/>
      <c r="AI139" s="177"/>
      <c r="AJ139" s="55"/>
      <c r="AK139" s="55"/>
      <c r="AL139" s="55"/>
    </row>
    <row r="140" spans="1:38">
      <c r="A140" s="55"/>
      <c r="B140" s="55"/>
      <c r="C140" s="55"/>
      <c r="D140" s="177"/>
      <c r="E140" s="177"/>
      <c r="F140" s="177"/>
      <c r="G140" s="55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55"/>
      <c r="AH140" s="55"/>
      <c r="AI140" s="177"/>
      <c r="AJ140" s="55"/>
      <c r="AK140" s="55"/>
      <c r="AL140" s="55"/>
    </row>
    <row r="141" spans="1:38">
      <c r="A141" s="55"/>
      <c r="B141" s="55"/>
      <c r="C141" s="55"/>
      <c r="D141" s="177"/>
      <c r="E141" s="177"/>
      <c r="F141" s="177"/>
      <c r="G141" s="55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55"/>
      <c r="AH141" s="55"/>
      <c r="AI141" s="177"/>
      <c r="AJ141" s="55"/>
      <c r="AK141" s="55"/>
      <c r="AL141" s="55"/>
    </row>
    <row r="142" spans="1:38">
      <c r="A142" s="55"/>
      <c r="B142" s="55"/>
      <c r="C142" s="55"/>
      <c r="D142" s="177"/>
      <c r="E142" s="177"/>
      <c r="F142" s="177"/>
      <c r="G142" s="55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55"/>
      <c r="AH142" s="55"/>
      <c r="AI142" s="177"/>
      <c r="AJ142" s="55"/>
      <c r="AK142" s="55"/>
      <c r="AL142" s="55"/>
    </row>
    <row r="143" spans="1:38">
      <c r="A143" s="55"/>
      <c r="B143" s="55"/>
      <c r="C143" s="55"/>
      <c r="D143" s="177"/>
      <c r="E143" s="177"/>
      <c r="F143" s="177"/>
      <c r="G143" s="55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55"/>
      <c r="AH143" s="55"/>
      <c r="AI143" s="177"/>
      <c r="AJ143" s="55"/>
      <c r="AK143" s="55"/>
      <c r="AL143" s="55"/>
    </row>
    <row r="144" spans="1:38">
      <c r="A144" s="55"/>
      <c r="B144" s="55"/>
      <c r="C144" s="55"/>
      <c r="D144" s="177"/>
      <c r="E144" s="177"/>
      <c r="F144" s="177"/>
      <c r="G144" s="55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55"/>
      <c r="AH144" s="55"/>
      <c r="AI144" s="177"/>
      <c r="AJ144" s="55"/>
      <c r="AK144" s="55"/>
      <c r="AL144" s="55"/>
    </row>
    <row r="145" spans="1:38">
      <c r="A145" s="55"/>
      <c r="B145" s="55"/>
      <c r="C145" s="55"/>
      <c r="D145" s="177"/>
      <c r="E145" s="177"/>
      <c r="F145" s="177"/>
      <c r="G145" s="55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55"/>
      <c r="AH145" s="55"/>
      <c r="AI145" s="177"/>
      <c r="AJ145" s="55"/>
      <c r="AK145" s="55"/>
      <c r="AL145" s="55"/>
    </row>
    <row r="146" spans="1:38">
      <c r="A146" s="55"/>
      <c r="B146" s="55"/>
      <c r="C146" s="55"/>
      <c r="D146" s="177"/>
      <c r="E146" s="177"/>
      <c r="F146" s="177"/>
      <c r="G146" s="55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55"/>
      <c r="AH146" s="55"/>
      <c r="AI146" s="177"/>
      <c r="AJ146" s="55"/>
      <c r="AK146" s="55"/>
      <c r="AL146" s="55"/>
    </row>
    <row r="147" spans="1:38">
      <c r="A147" s="55"/>
      <c r="B147" s="55"/>
      <c r="C147" s="55"/>
      <c r="D147" s="177"/>
      <c r="E147" s="177"/>
      <c r="F147" s="177"/>
      <c r="G147" s="55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55"/>
      <c r="AH147" s="55"/>
      <c r="AI147" s="177"/>
      <c r="AJ147" s="55"/>
      <c r="AK147" s="55"/>
      <c r="AL147" s="55"/>
    </row>
    <row r="148" spans="1:38">
      <c r="A148" s="55"/>
      <c r="B148" s="55"/>
      <c r="C148" s="55"/>
      <c r="D148" s="177"/>
      <c r="E148" s="177"/>
      <c r="F148" s="177"/>
      <c r="G148" s="55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55"/>
      <c r="AH148" s="55"/>
      <c r="AI148" s="177"/>
      <c r="AJ148" s="55"/>
      <c r="AK148" s="55"/>
      <c r="AL148" s="55"/>
    </row>
    <row r="149" spans="1:38">
      <c r="A149" s="55"/>
      <c r="B149" s="55"/>
      <c r="C149" s="55"/>
      <c r="D149" s="177"/>
      <c r="E149" s="177"/>
      <c r="F149" s="177"/>
      <c r="G149" s="55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55"/>
      <c r="AH149" s="55"/>
      <c r="AI149" s="177"/>
      <c r="AJ149" s="55"/>
      <c r="AK149" s="55"/>
      <c r="AL149" s="55"/>
    </row>
    <row r="150" spans="1:38">
      <c r="A150" s="55"/>
      <c r="B150" s="55"/>
      <c r="C150" s="55"/>
      <c r="D150" s="177"/>
      <c r="E150" s="177"/>
      <c r="F150" s="177"/>
      <c r="G150" s="55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55"/>
      <c r="AH150" s="55"/>
      <c r="AI150" s="177"/>
      <c r="AJ150" s="55"/>
      <c r="AK150" s="55"/>
      <c r="AL150" s="55"/>
    </row>
    <row r="151" spans="1:38">
      <c r="A151" s="55"/>
      <c r="B151" s="55"/>
      <c r="C151" s="55"/>
      <c r="D151" s="177"/>
      <c r="E151" s="177"/>
      <c r="F151" s="177"/>
      <c r="G151" s="55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55"/>
      <c r="AH151" s="55"/>
      <c r="AI151" s="177"/>
      <c r="AJ151" s="55"/>
      <c r="AK151" s="55"/>
      <c r="AL151" s="55"/>
    </row>
    <row r="152" spans="1:38">
      <c r="A152" s="55"/>
      <c r="B152" s="55"/>
      <c r="C152" s="55"/>
      <c r="D152" s="177"/>
      <c r="E152" s="177"/>
      <c r="F152" s="177"/>
      <c r="G152" s="55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55"/>
      <c r="AH152" s="55"/>
      <c r="AI152" s="177"/>
      <c r="AJ152" s="55"/>
      <c r="AK152" s="55"/>
      <c r="AL152" s="55"/>
    </row>
    <row r="153" spans="1:38">
      <c r="A153" s="55"/>
      <c r="B153" s="55"/>
      <c r="C153" s="55"/>
      <c r="D153" s="177"/>
      <c r="E153" s="177"/>
      <c r="F153" s="177"/>
      <c r="G153" s="55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55"/>
      <c r="AH153" s="55"/>
      <c r="AI153" s="177"/>
      <c r="AJ153" s="55"/>
      <c r="AK153" s="55"/>
      <c r="AL153" s="55"/>
    </row>
    <row r="154" spans="1:38">
      <c r="A154" s="55"/>
      <c r="B154" s="55"/>
      <c r="C154" s="55"/>
      <c r="D154" s="177"/>
      <c r="E154" s="177"/>
      <c r="F154" s="177"/>
      <c r="G154" s="55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55"/>
      <c r="AH154" s="55"/>
      <c r="AI154" s="177"/>
      <c r="AJ154" s="55"/>
      <c r="AK154" s="55"/>
      <c r="AL154" s="55"/>
    </row>
    <row r="155" spans="1:38">
      <c r="A155" s="55"/>
      <c r="B155" s="55"/>
      <c r="C155" s="55"/>
      <c r="D155" s="177"/>
      <c r="E155" s="177"/>
      <c r="F155" s="177"/>
      <c r="G155" s="55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55"/>
      <c r="AH155" s="55"/>
      <c r="AI155" s="177"/>
      <c r="AJ155" s="55"/>
      <c r="AK155" s="55"/>
      <c r="AL155" s="55"/>
    </row>
    <row r="156" spans="1:38">
      <c r="A156" s="55"/>
      <c r="B156" s="55"/>
      <c r="C156" s="55"/>
      <c r="D156" s="177"/>
      <c r="E156" s="177"/>
      <c r="F156" s="177"/>
      <c r="G156" s="55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55"/>
      <c r="AH156" s="55"/>
      <c r="AI156" s="177"/>
      <c r="AJ156" s="55"/>
      <c r="AK156" s="55"/>
      <c r="AL156" s="55"/>
    </row>
    <row r="157" spans="1:38">
      <c r="A157" s="55"/>
      <c r="B157" s="55"/>
      <c r="C157" s="55"/>
      <c r="D157" s="177"/>
      <c r="E157" s="177"/>
      <c r="F157" s="177"/>
      <c r="G157" s="55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55"/>
      <c r="AH157" s="55"/>
      <c r="AI157" s="177"/>
      <c r="AJ157" s="55"/>
      <c r="AK157" s="55"/>
      <c r="AL157" s="55"/>
    </row>
    <row r="158" spans="1:38">
      <c r="A158" s="55"/>
      <c r="B158" s="55"/>
      <c r="C158" s="55"/>
      <c r="D158" s="177"/>
      <c r="E158" s="177"/>
      <c r="F158" s="177"/>
      <c r="G158" s="55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55"/>
      <c r="AH158" s="55"/>
      <c r="AI158" s="177"/>
      <c r="AJ158" s="55"/>
      <c r="AK158" s="55"/>
      <c r="AL158" s="55"/>
    </row>
    <row r="159" spans="1:38">
      <c r="A159" s="55"/>
      <c r="B159" s="55"/>
      <c r="C159" s="55"/>
      <c r="D159" s="177"/>
      <c r="E159" s="177"/>
      <c r="F159" s="177"/>
      <c r="G159" s="55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55"/>
      <c r="AH159" s="55"/>
      <c r="AI159" s="177"/>
      <c r="AJ159" s="55"/>
      <c r="AK159" s="55"/>
      <c r="AL159" s="55"/>
    </row>
    <row r="160" spans="1:38">
      <c r="A160" s="55"/>
      <c r="B160" s="55"/>
      <c r="C160" s="55"/>
      <c r="D160" s="177"/>
      <c r="E160" s="177"/>
      <c r="F160" s="177"/>
      <c r="G160" s="55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55"/>
      <c r="AH160" s="55"/>
      <c r="AI160" s="177"/>
      <c r="AJ160" s="55"/>
      <c r="AK160" s="55"/>
      <c r="AL160" s="55"/>
    </row>
    <row r="161" spans="1:38">
      <c r="A161" s="55"/>
      <c r="B161" s="55"/>
      <c r="C161" s="55"/>
      <c r="D161" s="177"/>
      <c r="E161" s="177"/>
      <c r="F161" s="177"/>
      <c r="G161" s="55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55"/>
      <c r="AH161" s="55"/>
      <c r="AI161" s="177"/>
      <c r="AJ161" s="55"/>
      <c r="AK161" s="55"/>
      <c r="AL161" s="55"/>
    </row>
    <row r="162" spans="1:38">
      <c r="A162" s="55"/>
      <c r="B162" s="55"/>
      <c r="C162" s="55"/>
      <c r="D162" s="177"/>
      <c r="E162" s="177"/>
      <c r="F162" s="177"/>
      <c r="G162" s="55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55"/>
      <c r="AH162" s="55"/>
      <c r="AI162" s="177"/>
      <c r="AJ162" s="55"/>
      <c r="AK162" s="55"/>
      <c r="AL162" s="55"/>
    </row>
    <row r="163" spans="1:38">
      <c r="A163" s="55"/>
      <c r="B163" s="55"/>
      <c r="C163" s="55"/>
      <c r="D163" s="177"/>
      <c r="E163" s="177"/>
      <c r="F163" s="177"/>
      <c r="G163" s="55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55"/>
      <c r="AH163" s="55"/>
      <c r="AI163" s="177"/>
      <c r="AJ163" s="55"/>
      <c r="AK163" s="55"/>
      <c r="AL163" s="55"/>
    </row>
    <row r="164" spans="1:38">
      <c r="A164" s="55"/>
      <c r="B164" s="55"/>
      <c r="C164" s="55"/>
      <c r="D164" s="177"/>
      <c r="E164" s="177"/>
      <c r="F164" s="177"/>
      <c r="G164" s="55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  <c r="AB164" s="177"/>
      <c r="AC164" s="177"/>
      <c r="AD164" s="177"/>
      <c r="AE164" s="177"/>
      <c r="AF164" s="177"/>
      <c r="AG164" s="55"/>
      <c r="AH164" s="55"/>
      <c r="AI164" s="177"/>
      <c r="AJ164" s="55"/>
      <c r="AK164" s="55"/>
      <c r="AL164" s="55"/>
    </row>
    <row r="165" spans="1:38">
      <c r="A165" s="55"/>
      <c r="B165" s="55"/>
      <c r="C165" s="55"/>
      <c r="D165" s="177"/>
      <c r="E165" s="177"/>
      <c r="F165" s="177"/>
      <c r="G165" s="55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55"/>
      <c r="AH165" s="55"/>
      <c r="AI165" s="177"/>
      <c r="AJ165" s="55"/>
      <c r="AK165" s="55"/>
      <c r="AL165" s="55"/>
    </row>
    <row r="166" spans="1:38">
      <c r="A166" s="55"/>
      <c r="B166" s="55"/>
      <c r="C166" s="55"/>
      <c r="D166" s="177"/>
      <c r="E166" s="177"/>
      <c r="F166" s="177"/>
      <c r="G166" s="55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55"/>
      <c r="AH166" s="55"/>
      <c r="AI166" s="177"/>
      <c r="AJ166" s="55"/>
      <c r="AK166" s="55"/>
      <c r="AL166" s="55"/>
    </row>
    <row r="167" spans="1:38">
      <c r="A167" s="55"/>
      <c r="B167" s="55"/>
      <c r="C167" s="55"/>
      <c r="D167" s="177"/>
      <c r="E167" s="177"/>
      <c r="F167" s="177"/>
      <c r="G167" s="55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55"/>
      <c r="AH167" s="55"/>
      <c r="AI167" s="177"/>
      <c r="AJ167" s="55"/>
      <c r="AK167" s="55"/>
      <c r="AL167" s="55"/>
    </row>
    <row r="168" spans="1:38">
      <c r="A168" s="55"/>
      <c r="B168" s="55"/>
      <c r="C168" s="55"/>
      <c r="D168" s="177"/>
      <c r="E168" s="177"/>
      <c r="F168" s="177"/>
      <c r="G168" s="55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55"/>
      <c r="AH168" s="55"/>
      <c r="AI168" s="177"/>
      <c r="AJ168" s="55"/>
      <c r="AK168" s="55"/>
      <c r="AL168" s="55"/>
    </row>
    <row r="169" spans="1:38">
      <c r="A169" s="55"/>
      <c r="B169" s="55"/>
      <c r="C169" s="55"/>
      <c r="D169" s="177"/>
      <c r="E169" s="177"/>
      <c r="F169" s="177"/>
      <c r="G169" s="55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55"/>
      <c r="AH169" s="55"/>
      <c r="AI169" s="177"/>
      <c r="AJ169" s="55"/>
      <c r="AK169" s="55"/>
      <c r="AL169" s="55"/>
    </row>
    <row r="170" spans="1:38">
      <c r="A170" s="55"/>
      <c r="B170" s="55"/>
      <c r="C170" s="55"/>
      <c r="D170" s="177"/>
      <c r="E170" s="177"/>
      <c r="F170" s="177"/>
      <c r="G170" s="55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55"/>
      <c r="AH170" s="55"/>
      <c r="AI170" s="177"/>
      <c r="AJ170" s="55"/>
      <c r="AK170" s="55"/>
      <c r="AL170" s="55"/>
    </row>
    <row r="171" spans="1:38">
      <c r="A171" s="55"/>
      <c r="B171" s="55"/>
      <c r="C171" s="55"/>
      <c r="D171" s="177"/>
      <c r="E171" s="177"/>
      <c r="F171" s="177"/>
      <c r="G171" s="55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55"/>
      <c r="AH171" s="55"/>
      <c r="AI171" s="177"/>
      <c r="AJ171" s="55"/>
      <c r="AK171" s="55"/>
      <c r="AL171" s="55"/>
    </row>
    <row r="172" spans="1:38">
      <c r="A172" s="55"/>
      <c r="B172" s="55"/>
      <c r="C172" s="55"/>
      <c r="D172" s="177"/>
      <c r="E172" s="177"/>
      <c r="F172" s="177"/>
      <c r="G172" s="55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55"/>
      <c r="AH172" s="55"/>
      <c r="AI172" s="177"/>
      <c r="AJ172" s="55"/>
      <c r="AK172" s="55"/>
      <c r="AL172" s="55"/>
    </row>
    <row r="173" spans="1:38">
      <c r="A173" s="55"/>
      <c r="B173" s="55"/>
      <c r="C173" s="55"/>
      <c r="D173" s="177"/>
      <c r="E173" s="177"/>
      <c r="F173" s="177"/>
      <c r="G173" s="55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55"/>
      <c r="AH173" s="55"/>
      <c r="AI173" s="177"/>
      <c r="AJ173" s="55"/>
      <c r="AK173" s="55"/>
      <c r="AL173" s="55"/>
    </row>
    <row r="174" spans="1:38">
      <c r="A174" s="55"/>
      <c r="B174" s="55"/>
      <c r="C174" s="55"/>
      <c r="D174" s="177"/>
      <c r="E174" s="177"/>
      <c r="F174" s="177"/>
      <c r="G174" s="55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55"/>
      <c r="AH174" s="55"/>
      <c r="AI174" s="177"/>
      <c r="AJ174" s="55"/>
      <c r="AK174" s="55"/>
      <c r="AL174" s="55"/>
    </row>
    <row r="175" spans="1:38">
      <c r="A175" s="55"/>
      <c r="B175" s="55"/>
      <c r="C175" s="55"/>
      <c r="D175" s="177"/>
      <c r="E175" s="177"/>
      <c r="F175" s="177"/>
      <c r="G175" s="55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55"/>
      <c r="AH175" s="55"/>
      <c r="AI175" s="177"/>
      <c r="AJ175" s="55"/>
      <c r="AK175" s="55"/>
      <c r="AL175" s="55"/>
    </row>
    <row r="176" spans="1:38">
      <c r="A176" s="55"/>
      <c r="B176" s="55"/>
      <c r="C176" s="55"/>
      <c r="D176" s="177"/>
      <c r="E176" s="177"/>
      <c r="F176" s="177"/>
      <c r="G176" s="55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55"/>
      <c r="AH176" s="55"/>
      <c r="AI176" s="177"/>
      <c r="AJ176" s="55"/>
      <c r="AK176" s="55"/>
      <c r="AL176" s="55"/>
    </row>
    <row r="177" spans="1:38">
      <c r="A177" s="55"/>
      <c r="B177" s="55"/>
      <c r="C177" s="55"/>
      <c r="D177" s="177"/>
      <c r="E177" s="177"/>
      <c r="F177" s="177"/>
      <c r="G177" s="55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55"/>
      <c r="AH177" s="55"/>
      <c r="AI177" s="177"/>
      <c r="AJ177" s="55"/>
      <c r="AK177" s="55"/>
      <c r="AL177" s="55"/>
    </row>
    <row r="178" spans="1:38">
      <c r="A178" s="55"/>
      <c r="B178" s="55"/>
      <c r="C178" s="55"/>
      <c r="D178" s="177"/>
      <c r="E178" s="177"/>
      <c r="F178" s="177"/>
      <c r="G178" s="55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55"/>
      <c r="AH178" s="55"/>
      <c r="AI178" s="177"/>
      <c r="AJ178" s="55"/>
      <c r="AK178" s="55"/>
      <c r="AL178" s="55"/>
    </row>
    <row r="179" spans="1:38">
      <c r="A179" s="55"/>
      <c r="B179" s="55"/>
      <c r="C179" s="55"/>
      <c r="D179" s="177"/>
      <c r="E179" s="177"/>
      <c r="F179" s="177"/>
      <c r="G179" s="55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55"/>
      <c r="AH179" s="55"/>
      <c r="AI179" s="177"/>
      <c r="AJ179" s="55"/>
      <c r="AK179" s="55"/>
      <c r="AL179" s="55"/>
    </row>
    <row r="180" spans="1:38">
      <c r="A180" s="55"/>
      <c r="B180" s="55"/>
      <c r="C180" s="55"/>
      <c r="D180" s="177"/>
      <c r="E180" s="177"/>
      <c r="F180" s="177"/>
      <c r="G180" s="55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55"/>
      <c r="AH180" s="55"/>
      <c r="AI180" s="177"/>
      <c r="AJ180" s="55"/>
      <c r="AK180" s="55"/>
      <c r="AL180" s="55"/>
    </row>
    <row r="181" spans="1:38">
      <c r="A181" s="55"/>
      <c r="B181" s="55"/>
      <c r="C181" s="55"/>
      <c r="D181" s="177"/>
      <c r="E181" s="177"/>
      <c r="F181" s="177"/>
      <c r="G181" s="55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55"/>
      <c r="AH181" s="55"/>
      <c r="AI181" s="177"/>
      <c r="AJ181" s="55"/>
      <c r="AK181" s="55"/>
      <c r="AL181" s="55"/>
    </row>
    <row r="182" spans="1:38">
      <c r="A182" s="55"/>
      <c r="B182" s="55"/>
      <c r="C182" s="55"/>
      <c r="D182" s="177"/>
      <c r="E182" s="177"/>
      <c r="F182" s="177"/>
      <c r="G182" s="55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55"/>
      <c r="AH182" s="55"/>
      <c r="AI182" s="177"/>
      <c r="AJ182" s="55"/>
      <c r="AK182" s="55"/>
      <c r="AL182" s="55"/>
    </row>
    <row r="183" spans="1:38">
      <c r="A183" s="55"/>
      <c r="B183" s="55"/>
      <c r="C183" s="55"/>
      <c r="D183" s="177"/>
      <c r="E183" s="177"/>
      <c r="F183" s="177"/>
      <c r="G183" s="55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55"/>
      <c r="AH183" s="55"/>
      <c r="AI183" s="177"/>
      <c r="AJ183" s="55"/>
      <c r="AK183" s="55"/>
      <c r="AL183" s="55"/>
    </row>
    <row r="184" spans="1:38">
      <c r="A184" s="55"/>
      <c r="B184" s="55"/>
      <c r="C184" s="55"/>
      <c r="D184" s="177"/>
      <c r="E184" s="177"/>
      <c r="F184" s="177"/>
      <c r="G184" s="55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55"/>
      <c r="AH184" s="55"/>
      <c r="AI184" s="177"/>
      <c r="AJ184" s="55"/>
      <c r="AK184" s="55"/>
      <c r="AL184" s="55"/>
    </row>
    <row r="185" spans="1:38">
      <c r="A185" s="55"/>
      <c r="B185" s="55"/>
      <c r="C185" s="55"/>
      <c r="D185" s="177"/>
      <c r="E185" s="177"/>
      <c r="F185" s="177"/>
      <c r="G185" s="55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55"/>
      <c r="AH185" s="55"/>
      <c r="AI185" s="177"/>
      <c r="AJ185" s="55"/>
      <c r="AK185" s="55"/>
      <c r="AL185" s="55"/>
    </row>
    <row r="186" spans="1:38">
      <c r="A186" s="55"/>
      <c r="B186" s="55"/>
      <c r="C186" s="55"/>
      <c r="D186" s="177"/>
      <c r="E186" s="177"/>
      <c r="F186" s="177"/>
      <c r="G186" s="55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55"/>
      <c r="AH186" s="55"/>
      <c r="AI186" s="177"/>
      <c r="AJ186" s="55"/>
      <c r="AK186" s="55"/>
      <c r="AL186" s="55"/>
    </row>
    <row r="187" spans="1:38">
      <c r="A187" s="55"/>
      <c r="B187" s="55"/>
      <c r="C187" s="55"/>
      <c r="D187" s="177"/>
      <c r="E187" s="177"/>
      <c r="F187" s="177"/>
      <c r="G187" s="55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55"/>
      <c r="AH187" s="55"/>
      <c r="AI187" s="177"/>
      <c r="AJ187" s="55"/>
      <c r="AK187" s="55"/>
      <c r="AL187" s="55"/>
    </row>
    <row r="188" spans="1:38">
      <c r="A188" s="55"/>
      <c r="B188" s="55"/>
      <c r="C188" s="55"/>
      <c r="D188" s="177"/>
      <c r="E188" s="177"/>
      <c r="F188" s="177"/>
      <c r="G188" s="55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55"/>
      <c r="AH188" s="55"/>
      <c r="AI188" s="177"/>
      <c r="AJ188" s="55"/>
      <c r="AK188" s="55"/>
      <c r="AL188" s="55"/>
    </row>
    <row r="189" spans="1:38">
      <c r="A189" s="55"/>
      <c r="B189" s="55"/>
      <c r="C189" s="55"/>
      <c r="D189" s="177"/>
      <c r="E189" s="177"/>
      <c r="F189" s="177"/>
      <c r="G189" s="55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55"/>
      <c r="AH189" s="55"/>
      <c r="AI189" s="177"/>
      <c r="AJ189" s="55"/>
      <c r="AK189" s="55"/>
      <c r="AL189" s="55"/>
    </row>
    <row r="190" spans="1:38">
      <c r="A190" s="55"/>
      <c r="B190" s="55"/>
      <c r="C190" s="55"/>
      <c r="D190" s="177"/>
      <c r="E190" s="177"/>
      <c r="F190" s="177"/>
      <c r="G190" s="55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55"/>
      <c r="AH190" s="55"/>
      <c r="AI190" s="177"/>
      <c r="AJ190" s="55"/>
      <c r="AK190" s="55"/>
      <c r="AL190" s="55"/>
    </row>
    <row r="191" spans="1:38">
      <c r="A191" s="55"/>
      <c r="B191" s="55"/>
      <c r="C191" s="55"/>
      <c r="D191" s="177"/>
      <c r="E191" s="177"/>
      <c r="F191" s="177"/>
      <c r="G191" s="55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55"/>
      <c r="AH191" s="55"/>
      <c r="AI191" s="177"/>
      <c r="AJ191" s="55"/>
      <c r="AK191" s="55"/>
      <c r="AL191" s="55"/>
    </row>
    <row r="192" spans="1:38">
      <c r="A192" s="55"/>
      <c r="B192" s="55"/>
      <c r="C192" s="55"/>
      <c r="D192" s="177"/>
      <c r="E192" s="177"/>
      <c r="F192" s="177"/>
      <c r="G192" s="55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55"/>
      <c r="AH192" s="55"/>
      <c r="AI192" s="177"/>
      <c r="AJ192" s="55"/>
      <c r="AK192" s="55"/>
      <c r="AL192" s="55"/>
    </row>
    <row r="193" spans="1:38">
      <c r="A193" s="55"/>
      <c r="B193" s="55"/>
      <c r="C193" s="55"/>
      <c r="D193" s="177"/>
      <c r="E193" s="177"/>
      <c r="F193" s="177"/>
      <c r="G193" s="55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55"/>
      <c r="AH193" s="55"/>
      <c r="AI193" s="177"/>
      <c r="AJ193" s="55"/>
      <c r="AK193" s="55"/>
      <c r="AL193" s="55"/>
    </row>
    <row r="194" spans="1:38">
      <c r="A194" s="55"/>
      <c r="B194" s="55"/>
      <c r="C194" s="55"/>
      <c r="D194" s="177"/>
      <c r="E194" s="177"/>
      <c r="F194" s="177"/>
      <c r="G194" s="55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55"/>
      <c r="AH194" s="55"/>
      <c r="AI194" s="177"/>
      <c r="AJ194" s="55"/>
      <c r="AK194" s="55"/>
      <c r="AL194" s="55"/>
    </row>
    <row r="195" spans="1:38">
      <c r="A195" s="55"/>
      <c r="B195" s="55"/>
      <c r="C195" s="55"/>
      <c r="D195" s="177"/>
      <c r="E195" s="177"/>
      <c r="F195" s="177"/>
      <c r="G195" s="55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55"/>
      <c r="AH195" s="55"/>
      <c r="AI195" s="177"/>
      <c r="AJ195" s="55"/>
      <c r="AK195" s="55"/>
      <c r="AL195" s="55"/>
    </row>
    <row r="196" spans="1:38">
      <c r="A196" s="55"/>
      <c r="B196" s="55"/>
      <c r="C196" s="55"/>
      <c r="D196" s="177"/>
      <c r="E196" s="177"/>
      <c r="F196" s="177"/>
      <c r="G196" s="55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55"/>
      <c r="AH196" s="55"/>
      <c r="AI196" s="177"/>
      <c r="AJ196" s="55"/>
      <c r="AK196" s="55"/>
      <c r="AL196" s="55"/>
    </row>
    <row r="197" spans="1:38">
      <c r="A197" s="55"/>
      <c r="B197" s="55"/>
      <c r="C197" s="55"/>
      <c r="D197" s="177"/>
      <c r="E197" s="177"/>
      <c r="F197" s="177"/>
      <c r="G197" s="55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55"/>
      <c r="AH197" s="55"/>
      <c r="AI197" s="177"/>
      <c r="AJ197" s="55"/>
      <c r="AK197" s="55"/>
      <c r="AL197" s="55"/>
    </row>
    <row r="198" spans="1:38">
      <c r="A198" s="55"/>
      <c r="B198" s="55"/>
      <c r="C198" s="55"/>
      <c r="D198" s="177"/>
      <c r="E198" s="177"/>
      <c r="F198" s="177"/>
      <c r="G198" s="55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55"/>
      <c r="AH198" s="55"/>
      <c r="AI198" s="177"/>
      <c r="AJ198" s="55"/>
      <c r="AK198" s="55"/>
      <c r="AL198" s="55"/>
    </row>
    <row r="199" spans="1:38">
      <c r="A199" s="55"/>
      <c r="B199" s="55"/>
      <c r="C199" s="55"/>
      <c r="D199" s="177"/>
      <c r="E199" s="177"/>
      <c r="F199" s="177"/>
      <c r="G199" s="55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55"/>
      <c r="AH199" s="55"/>
      <c r="AI199" s="177"/>
      <c r="AJ199" s="55"/>
      <c r="AK199" s="55"/>
      <c r="AL199" s="55"/>
    </row>
    <row r="200" spans="1:38">
      <c r="A200" s="55"/>
      <c r="B200" s="55"/>
      <c r="C200" s="55"/>
      <c r="D200" s="177"/>
      <c r="E200" s="177"/>
      <c r="F200" s="177"/>
      <c r="G200" s="55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55"/>
      <c r="AH200" s="55"/>
      <c r="AI200" s="177"/>
      <c r="AJ200" s="55"/>
      <c r="AK200" s="55"/>
      <c r="AL200" s="55"/>
    </row>
    <row r="201" spans="1:38">
      <c r="A201" s="55"/>
      <c r="B201" s="55"/>
      <c r="C201" s="55"/>
      <c r="D201" s="177"/>
      <c r="E201" s="177"/>
      <c r="F201" s="177"/>
      <c r="G201" s="55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55"/>
      <c r="AH201" s="55"/>
      <c r="AI201" s="177"/>
      <c r="AJ201" s="55"/>
      <c r="AK201" s="55"/>
      <c r="AL201" s="55"/>
    </row>
    <row r="202" spans="1:38">
      <c r="A202" s="55"/>
      <c r="B202" s="55"/>
      <c r="C202" s="55"/>
      <c r="D202" s="177"/>
      <c r="E202" s="177"/>
      <c r="F202" s="177"/>
      <c r="G202" s="55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55"/>
      <c r="AH202" s="55"/>
      <c r="AI202" s="177"/>
      <c r="AJ202" s="55"/>
      <c r="AK202" s="55"/>
      <c r="AL202" s="55"/>
    </row>
    <row r="203" spans="1:38">
      <c r="A203" s="55"/>
      <c r="B203" s="55"/>
      <c r="C203" s="55"/>
      <c r="D203" s="177"/>
      <c r="E203" s="177"/>
      <c r="F203" s="177"/>
      <c r="G203" s="55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55"/>
      <c r="AH203" s="55"/>
      <c r="AI203" s="177"/>
      <c r="AJ203" s="55"/>
      <c r="AK203" s="55"/>
      <c r="AL203" s="55"/>
    </row>
    <row r="204" spans="1:38">
      <c r="A204" s="55"/>
      <c r="B204" s="55"/>
      <c r="C204" s="55"/>
      <c r="D204" s="177"/>
      <c r="E204" s="177"/>
      <c r="F204" s="177"/>
      <c r="G204" s="55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55"/>
      <c r="AH204" s="55"/>
      <c r="AI204" s="177"/>
      <c r="AJ204" s="55"/>
      <c r="AK204" s="55"/>
      <c r="AL204" s="55"/>
    </row>
    <row r="205" spans="1:38">
      <c r="A205" s="55"/>
      <c r="B205" s="55"/>
      <c r="C205" s="55"/>
      <c r="D205" s="177"/>
      <c r="E205" s="177"/>
      <c r="F205" s="177"/>
      <c r="G205" s="55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55"/>
      <c r="AH205" s="55"/>
      <c r="AI205" s="177"/>
      <c r="AJ205" s="55"/>
      <c r="AK205" s="55"/>
      <c r="AL205" s="55"/>
    </row>
    <row r="206" spans="1:38">
      <c r="A206" s="55"/>
      <c r="B206" s="55"/>
      <c r="C206" s="55"/>
      <c r="D206" s="177"/>
      <c r="E206" s="177"/>
      <c r="F206" s="177"/>
      <c r="G206" s="55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55"/>
      <c r="AH206" s="55"/>
      <c r="AI206" s="177"/>
      <c r="AJ206" s="55"/>
      <c r="AK206" s="55"/>
      <c r="AL206" s="55"/>
    </row>
    <row r="207" spans="1:38">
      <c r="A207" s="55"/>
      <c r="B207" s="55"/>
      <c r="C207" s="55"/>
      <c r="D207" s="177"/>
      <c r="E207" s="177"/>
      <c r="F207" s="177"/>
      <c r="G207" s="55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55"/>
      <c r="AH207" s="55"/>
      <c r="AI207" s="177"/>
      <c r="AJ207" s="55"/>
      <c r="AK207" s="55"/>
      <c r="AL207" s="55"/>
    </row>
    <row r="208" spans="1:38">
      <c r="A208" s="55"/>
      <c r="B208" s="55"/>
      <c r="C208" s="55"/>
      <c r="D208" s="177"/>
      <c r="E208" s="177"/>
      <c r="F208" s="177"/>
      <c r="G208" s="55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55"/>
      <c r="AH208" s="55"/>
      <c r="AI208" s="177"/>
      <c r="AJ208" s="55"/>
      <c r="AK208" s="55"/>
      <c r="AL208" s="55"/>
    </row>
    <row r="209" spans="1:38">
      <c r="A209" s="55"/>
      <c r="B209" s="55"/>
      <c r="C209" s="55"/>
      <c r="D209" s="177"/>
      <c r="E209" s="177"/>
      <c r="F209" s="177"/>
      <c r="G209" s="55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55"/>
      <c r="AH209" s="55"/>
      <c r="AI209" s="177"/>
      <c r="AJ209" s="55"/>
      <c r="AK209" s="55"/>
      <c r="AL209" s="55"/>
    </row>
    <row r="210" spans="1:38">
      <c r="A210" s="55"/>
      <c r="B210" s="55"/>
      <c r="C210" s="55"/>
      <c r="D210" s="177"/>
      <c r="E210" s="177"/>
      <c r="F210" s="177"/>
      <c r="G210" s="55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55"/>
      <c r="AH210" s="55"/>
      <c r="AI210" s="177"/>
      <c r="AJ210" s="55"/>
      <c r="AK210" s="55"/>
      <c r="AL210" s="55"/>
    </row>
    <row r="211" spans="1:38">
      <c r="A211" s="55"/>
      <c r="B211" s="55"/>
      <c r="C211" s="55"/>
      <c r="D211" s="177"/>
      <c r="E211" s="177"/>
      <c r="F211" s="177"/>
      <c r="G211" s="55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55"/>
      <c r="AH211" s="55"/>
      <c r="AI211" s="177"/>
      <c r="AJ211" s="55"/>
      <c r="AK211" s="55"/>
      <c r="AL211" s="55"/>
    </row>
    <row r="212" spans="1:38">
      <c r="A212" s="55"/>
      <c r="B212" s="55"/>
      <c r="C212" s="55"/>
      <c r="D212" s="177"/>
      <c r="E212" s="177"/>
      <c r="F212" s="177"/>
      <c r="G212" s="55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55"/>
      <c r="AH212" s="55"/>
      <c r="AI212" s="177"/>
      <c r="AJ212" s="55"/>
      <c r="AK212" s="55"/>
      <c r="AL212" s="55"/>
    </row>
    <row r="213" spans="1:38">
      <c r="A213" s="55"/>
      <c r="B213" s="55"/>
      <c r="C213" s="55"/>
      <c r="D213" s="177"/>
      <c r="E213" s="177"/>
      <c r="F213" s="177"/>
      <c r="G213" s="55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55"/>
      <c r="AH213" s="55"/>
      <c r="AI213" s="177"/>
      <c r="AJ213" s="55"/>
      <c r="AK213" s="55"/>
      <c r="AL213" s="55"/>
    </row>
    <row r="214" spans="1:38">
      <c r="A214" s="55"/>
      <c r="B214" s="55"/>
      <c r="C214" s="55"/>
      <c r="D214" s="177"/>
      <c r="E214" s="177"/>
      <c r="F214" s="177"/>
      <c r="G214" s="55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55"/>
      <c r="AH214" s="55"/>
      <c r="AI214" s="177"/>
      <c r="AJ214" s="55"/>
      <c r="AK214" s="55"/>
      <c r="AL214" s="55"/>
    </row>
    <row r="215" spans="1:38">
      <c r="A215" s="55"/>
      <c r="B215" s="55"/>
      <c r="C215" s="55"/>
      <c r="D215" s="177"/>
      <c r="E215" s="177"/>
      <c r="F215" s="177"/>
      <c r="G215" s="55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55"/>
      <c r="AH215" s="55"/>
      <c r="AI215" s="177"/>
      <c r="AJ215" s="55"/>
      <c r="AK215" s="55"/>
      <c r="AL215" s="55"/>
    </row>
    <row r="216" spans="1:38">
      <c r="A216" s="55"/>
      <c r="B216" s="55"/>
      <c r="C216" s="55"/>
      <c r="D216" s="177"/>
      <c r="E216" s="177"/>
      <c r="F216" s="177"/>
      <c r="G216" s="55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55"/>
      <c r="AH216" s="55"/>
      <c r="AI216" s="177"/>
      <c r="AJ216" s="55"/>
      <c r="AK216" s="55"/>
      <c r="AL216" s="55"/>
    </row>
    <row r="217" spans="1:38">
      <c r="A217" s="55"/>
      <c r="B217" s="55"/>
      <c r="C217" s="55"/>
      <c r="D217" s="177"/>
      <c r="E217" s="177"/>
      <c r="F217" s="177"/>
      <c r="G217" s="55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55"/>
      <c r="AH217" s="55"/>
      <c r="AI217" s="177"/>
      <c r="AJ217" s="55"/>
      <c r="AK217" s="55"/>
      <c r="AL217" s="55"/>
    </row>
    <row r="218" spans="1:38">
      <c r="A218" s="55"/>
      <c r="B218" s="55"/>
      <c r="C218" s="55"/>
      <c r="D218" s="177"/>
      <c r="E218" s="177"/>
      <c r="F218" s="177"/>
      <c r="G218" s="55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55"/>
      <c r="AH218" s="55"/>
      <c r="AI218" s="177"/>
      <c r="AJ218" s="55"/>
      <c r="AK218" s="55"/>
      <c r="AL218" s="55"/>
    </row>
    <row r="219" spans="1:38">
      <c r="A219" s="55"/>
      <c r="B219" s="55"/>
      <c r="C219" s="55"/>
      <c r="D219" s="177"/>
      <c r="E219" s="177"/>
      <c r="F219" s="177"/>
      <c r="G219" s="55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55"/>
      <c r="AH219" s="55"/>
      <c r="AI219" s="177"/>
      <c r="AJ219" s="55"/>
      <c r="AK219" s="55"/>
      <c r="AL219" s="55"/>
    </row>
    <row r="220" spans="1:38">
      <c r="A220" s="55"/>
      <c r="B220" s="55"/>
      <c r="C220" s="55"/>
      <c r="D220" s="177"/>
      <c r="E220" s="177"/>
      <c r="F220" s="177"/>
      <c r="G220" s="55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55"/>
      <c r="AH220" s="55"/>
      <c r="AI220" s="177"/>
      <c r="AJ220" s="55"/>
      <c r="AK220" s="55"/>
      <c r="AL220" s="55"/>
    </row>
    <row r="221" spans="1:38">
      <c r="A221" s="55"/>
      <c r="B221" s="55"/>
      <c r="C221" s="55"/>
      <c r="D221" s="177"/>
      <c r="E221" s="177"/>
      <c r="F221" s="177"/>
      <c r="G221" s="55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55"/>
      <c r="AH221" s="55"/>
      <c r="AI221" s="177"/>
      <c r="AJ221" s="55"/>
      <c r="AK221" s="55"/>
      <c r="AL221" s="55"/>
    </row>
    <row r="222" spans="1:38">
      <c r="A222" s="55"/>
      <c r="B222" s="55"/>
      <c r="C222" s="55"/>
      <c r="D222" s="177"/>
      <c r="E222" s="177"/>
      <c r="F222" s="177"/>
      <c r="G222" s="55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55"/>
      <c r="AH222" s="55"/>
      <c r="AI222" s="177"/>
      <c r="AJ222" s="55"/>
      <c r="AK222" s="55"/>
      <c r="AL222" s="55"/>
    </row>
    <row r="223" spans="1:38">
      <c r="A223" s="55"/>
      <c r="B223" s="55"/>
      <c r="C223" s="55"/>
      <c r="D223" s="177"/>
      <c r="E223" s="177"/>
      <c r="F223" s="177"/>
      <c r="G223" s="55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55"/>
      <c r="AH223" s="55"/>
      <c r="AI223" s="177"/>
      <c r="AJ223" s="55"/>
      <c r="AK223" s="55"/>
      <c r="AL223" s="55"/>
    </row>
    <row r="224" spans="1:38">
      <c r="A224" s="55"/>
      <c r="B224" s="55"/>
      <c r="C224" s="55"/>
      <c r="D224" s="177"/>
      <c r="E224" s="177"/>
      <c r="F224" s="177"/>
      <c r="G224" s="55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55"/>
      <c r="AH224" s="55"/>
      <c r="AI224" s="177"/>
      <c r="AJ224" s="55"/>
      <c r="AK224" s="55"/>
      <c r="AL224" s="55"/>
    </row>
    <row r="225" spans="1:38">
      <c r="A225" s="55"/>
      <c r="B225" s="55"/>
      <c r="C225" s="55"/>
      <c r="D225" s="177"/>
      <c r="E225" s="177"/>
      <c r="F225" s="177"/>
      <c r="G225" s="55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55"/>
      <c r="AH225" s="55"/>
      <c r="AI225" s="177"/>
      <c r="AJ225" s="55"/>
      <c r="AK225" s="55"/>
      <c r="AL225" s="55"/>
    </row>
    <row r="226" spans="1:38">
      <c r="A226" s="55"/>
      <c r="B226" s="55"/>
      <c r="C226" s="55"/>
      <c r="D226" s="177"/>
      <c r="E226" s="177"/>
      <c r="F226" s="177"/>
      <c r="G226" s="55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55"/>
      <c r="AH226" s="55"/>
      <c r="AI226" s="177"/>
      <c r="AJ226" s="55"/>
      <c r="AK226" s="55"/>
      <c r="AL226" s="55"/>
    </row>
    <row r="227" spans="1:38">
      <c r="A227" s="55"/>
      <c r="B227" s="55"/>
      <c r="C227" s="55"/>
      <c r="D227" s="177"/>
      <c r="E227" s="177"/>
      <c r="F227" s="177"/>
      <c r="G227" s="55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55"/>
      <c r="AH227" s="55"/>
      <c r="AI227" s="177"/>
      <c r="AJ227" s="55"/>
      <c r="AK227" s="55"/>
      <c r="AL227" s="55"/>
    </row>
    <row r="228" spans="1:38">
      <c r="A228" s="55"/>
      <c r="B228" s="55"/>
      <c r="C228" s="55"/>
      <c r="D228" s="177"/>
      <c r="E228" s="177"/>
      <c r="F228" s="177"/>
      <c r="G228" s="55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55"/>
      <c r="AH228" s="55"/>
      <c r="AI228" s="177"/>
      <c r="AJ228" s="55"/>
      <c r="AK228" s="55"/>
      <c r="AL228" s="55"/>
    </row>
    <row r="229" spans="1:38">
      <c r="A229" s="55"/>
      <c r="B229" s="55"/>
      <c r="C229" s="55"/>
      <c r="D229" s="177"/>
      <c r="E229" s="177"/>
      <c r="F229" s="177"/>
      <c r="G229" s="55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55"/>
      <c r="AH229" s="55"/>
      <c r="AI229" s="177"/>
      <c r="AJ229" s="55"/>
      <c r="AK229" s="55"/>
      <c r="AL229" s="55"/>
    </row>
    <row r="230" spans="1:38">
      <c r="A230" s="55"/>
      <c r="B230" s="55"/>
      <c r="C230" s="55"/>
      <c r="D230" s="177"/>
      <c r="E230" s="177"/>
      <c r="F230" s="177"/>
      <c r="G230" s="55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55"/>
      <c r="AH230" s="55"/>
      <c r="AI230" s="177"/>
      <c r="AJ230" s="55"/>
      <c r="AK230" s="55"/>
      <c r="AL230" s="55"/>
    </row>
    <row r="231" spans="1:38">
      <c r="A231" s="55"/>
      <c r="B231" s="55"/>
      <c r="C231" s="55"/>
      <c r="D231" s="177"/>
      <c r="E231" s="177"/>
      <c r="F231" s="177"/>
      <c r="G231" s="55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55"/>
      <c r="AH231" s="55"/>
      <c r="AI231" s="177"/>
      <c r="AJ231" s="55"/>
      <c r="AK231" s="55"/>
      <c r="AL231" s="55"/>
    </row>
    <row r="232" spans="1:38">
      <c r="A232" s="55"/>
      <c r="B232" s="55"/>
      <c r="C232" s="55"/>
      <c r="D232" s="177"/>
      <c r="E232" s="177"/>
      <c r="F232" s="177"/>
      <c r="G232" s="55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55"/>
      <c r="AH232" s="55"/>
      <c r="AI232" s="177"/>
      <c r="AJ232" s="55"/>
      <c r="AK232" s="55"/>
      <c r="AL232" s="55"/>
    </row>
    <row r="233" spans="1:38">
      <c r="A233" s="55"/>
      <c r="B233" s="55"/>
      <c r="C233" s="55"/>
      <c r="D233" s="177"/>
      <c r="E233" s="177"/>
      <c r="F233" s="177"/>
      <c r="G233" s="55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55"/>
      <c r="AH233" s="55"/>
      <c r="AI233" s="177"/>
      <c r="AJ233" s="55"/>
      <c r="AK233" s="55"/>
      <c r="AL233" s="55"/>
    </row>
    <row r="234" spans="1:38">
      <c r="A234" s="55"/>
      <c r="B234" s="55"/>
      <c r="C234" s="55"/>
      <c r="D234" s="177"/>
      <c r="E234" s="177"/>
      <c r="F234" s="177"/>
      <c r="G234" s="55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55"/>
      <c r="AH234" s="55"/>
      <c r="AI234" s="177"/>
      <c r="AJ234" s="55"/>
      <c r="AK234" s="55"/>
      <c r="AL234" s="55"/>
    </row>
    <row r="235" spans="1:38">
      <c r="A235" s="55"/>
      <c r="B235" s="55"/>
      <c r="C235" s="55"/>
      <c r="D235" s="177"/>
      <c r="E235" s="177"/>
      <c r="F235" s="177"/>
      <c r="G235" s="55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55"/>
      <c r="AH235" s="55"/>
      <c r="AI235" s="177"/>
      <c r="AJ235" s="55"/>
      <c r="AK235" s="55"/>
      <c r="AL235" s="55"/>
    </row>
    <row r="236" spans="1:38">
      <c r="A236" s="55"/>
      <c r="B236" s="55"/>
      <c r="C236" s="55"/>
      <c r="D236" s="177"/>
      <c r="E236" s="177"/>
      <c r="F236" s="177"/>
      <c r="G236" s="55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55"/>
      <c r="AH236" s="55"/>
      <c r="AI236" s="177"/>
      <c r="AJ236" s="55"/>
      <c r="AK236" s="55"/>
      <c r="AL236" s="55"/>
    </row>
    <row r="237" spans="1:38">
      <c r="A237" s="55"/>
      <c r="B237" s="55"/>
      <c r="C237" s="55"/>
      <c r="D237" s="177"/>
      <c r="E237" s="177"/>
      <c r="F237" s="177"/>
      <c r="G237" s="55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55"/>
      <c r="AH237" s="55"/>
      <c r="AI237" s="177"/>
      <c r="AJ237" s="55"/>
      <c r="AK237" s="55"/>
      <c r="AL237" s="55"/>
    </row>
    <row r="238" spans="1:38">
      <c r="A238" s="55"/>
      <c r="B238" s="55"/>
      <c r="C238" s="55"/>
      <c r="D238" s="177"/>
      <c r="E238" s="177"/>
      <c r="F238" s="177"/>
      <c r="G238" s="55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55"/>
      <c r="AH238" s="55"/>
      <c r="AI238" s="177"/>
      <c r="AJ238" s="55"/>
      <c r="AK238" s="55"/>
      <c r="AL238" s="55"/>
    </row>
    <row r="239" spans="1:38">
      <c r="A239" s="55"/>
      <c r="B239" s="55"/>
      <c r="C239" s="55"/>
      <c r="D239" s="177"/>
      <c r="E239" s="177"/>
      <c r="F239" s="177"/>
      <c r="G239" s="55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55"/>
      <c r="AH239" s="55"/>
      <c r="AI239" s="177"/>
      <c r="AJ239" s="55"/>
      <c r="AK239" s="55"/>
      <c r="AL239" s="55"/>
    </row>
    <row r="240" spans="1:38">
      <c r="A240" s="55"/>
      <c r="B240" s="55"/>
      <c r="C240" s="55"/>
      <c r="D240" s="177"/>
      <c r="E240" s="177"/>
      <c r="F240" s="177"/>
      <c r="G240" s="55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55"/>
      <c r="AH240" s="55"/>
      <c r="AI240" s="177"/>
      <c r="AJ240" s="55"/>
      <c r="AK240" s="55"/>
      <c r="AL240" s="55"/>
    </row>
    <row r="241" spans="1:38">
      <c r="A241" s="55"/>
      <c r="B241" s="55"/>
      <c r="C241" s="55"/>
      <c r="D241" s="177"/>
      <c r="E241" s="177"/>
      <c r="F241" s="177"/>
      <c r="G241" s="55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55"/>
      <c r="AH241" s="55"/>
      <c r="AI241" s="177"/>
      <c r="AJ241" s="55"/>
      <c r="AK241" s="55"/>
      <c r="AL241" s="55"/>
    </row>
    <row r="242" spans="1:38">
      <c r="A242" s="55"/>
      <c r="B242" s="55"/>
      <c r="C242" s="55"/>
      <c r="D242" s="177"/>
      <c r="E242" s="177"/>
      <c r="F242" s="177"/>
      <c r="G242" s="55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55"/>
      <c r="AH242" s="55"/>
      <c r="AI242" s="177"/>
      <c r="AJ242" s="55"/>
      <c r="AK242" s="55"/>
      <c r="AL242" s="55"/>
    </row>
    <row r="243" spans="1:38">
      <c r="A243" s="55"/>
      <c r="B243" s="55"/>
      <c r="C243" s="55"/>
      <c r="D243" s="177"/>
      <c r="E243" s="177"/>
      <c r="F243" s="177"/>
      <c r="G243" s="55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55"/>
      <c r="AH243" s="55"/>
      <c r="AI243" s="177"/>
      <c r="AJ243" s="55"/>
      <c r="AK243" s="55"/>
      <c r="AL243" s="55"/>
    </row>
    <row r="244" spans="1:38">
      <c r="A244" s="55"/>
      <c r="B244" s="55"/>
      <c r="C244" s="55"/>
      <c r="D244" s="177"/>
      <c r="E244" s="177"/>
      <c r="F244" s="177"/>
      <c r="G244" s="55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55"/>
      <c r="AH244" s="55"/>
      <c r="AI244" s="177"/>
      <c r="AJ244" s="55"/>
      <c r="AK244" s="55"/>
      <c r="AL244" s="55"/>
    </row>
    <row r="245" spans="1:38">
      <c r="A245" s="55"/>
      <c r="B245" s="55"/>
      <c r="C245" s="55"/>
      <c r="D245" s="177"/>
      <c r="E245" s="177"/>
      <c r="F245" s="177"/>
      <c r="G245" s="55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55"/>
      <c r="AH245" s="55"/>
      <c r="AI245" s="177"/>
      <c r="AJ245" s="55"/>
      <c r="AK245" s="55"/>
      <c r="AL245" s="55"/>
    </row>
    <row r="246" spans="1:38">
      <c r="A246" s="55"/>
      <c r="B246" s="55"/>
      <c r="C246" s="55"/>
      <c r="D246" s="177"/>
      <c r="E246" s="177"/>
      <c r="F246" s="177"/>
      <c r="G246" s="55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55"/>
      <c r="AH246" s="55"/>
      <c r="AI246" s="177"/>
      <c r="AJ246" s="55"/>
      <c r="AK246" s="55"/>
      <c r="AL246" s="55"/>
    </row>
    <row r="247" spans="1:38">
      <c r="A247" s="55"/>
      <c r="B247" s="55"/>
      <c r="C247" s="55"/>
      <c r="D247" s="177"/>
      <c r="E247" s="177"/>
      <c r="F247" s="177"/>
      <c r="G247" s="55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55"/>
      <c r="AH247" s="55"/>
      <c r="AI247" s="177"/>
      <c r="AJ247" s="55"/>
      <c r="AK247" s="55"/>
      <c r="AL247" s="55"/>
    </row>
    <row r="248" spans="1:38">
      <c r="A248" s="55"/>
      <c r="B248" s="55"/>
      <c r="C248" s="55"/>
      <c r="D248" s="177"/>
      <c r="E248" s="177"/>
      <c r="F248" s="177"/>
      <c r="G248" s="55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55"/>
      <c r="AH248" s="55"/>
      <c r="AI248" s="177"/>
      <c r="AJ248" s="55"/>
      <c r="AK248" s="55"/>
      <c r="AL248" s="55"/>
    </row>
    <row r="249" spans="1:38">
      <c r="A249" s="55"/>
      <c r="B249" s="55"/>
      <c r="C249" s="55"/>
      <c r="D249" s="177"/>
      <c r="E249" s="177"/>
      <c r="F249" s="177"/>
      <c r="G249" s="55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55"/>
      <c r="AH249" s="55"/>
      <c r="AI249" s="177"/>
      <c r="AJ249" s="55"/>
      <c r="AK249" s="55"/>
      <c r="AL249" s="55"/>
    </row>
    <row r="250" spans="1:38">
      <c r="A250" s="55"/>
      <c r="B250" s="55"/>
      <c r="C250" s="55"/>
      <c r="D250" s="177"/>
      <c r="E250" s="177"/>
      <c r="F250" s="177"/>
      <c r="G250" s="55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55"/>
      <c r="AH250" s="55"/>
      <c r="AI250" s="177"/>
      <c r="AJ250" s="55"/>
      <c r="AK250" s="55"/>
      <c r="AL250" s="55"/>
    </row>
    <row r="251" spans="1:38">
      <c r="A251" s="55"/>
      <c r="B251" s="55"/>
      <c r="C251" s="55"/>
      <c r="D251" s="177"/>
      <c r="E251" s="177"/>
      <c r="F251" s="177"/>
      <c r="G251" s="55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55"/>
      <c r="AH251" s="55"/>
      <c r="AI251" s="177"/>
      <c r="AJ251" s="55"/>
      <c r="AK251" s="55"/>
      <c r="AL251" s="55"/>
    </row>
    <row r="252" spans="1:38">
      <c r="A252" s="55"/>
      <c r="B252" s="55"/>
      <c r="C252" s="55"/>
      <c r="D252" s="177"/>
      <c r="E252" s="177"/>
      <c r="F252" s="177"/>
      <c r="G252" s="55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55"/>
      <c r="AH252" s="55"/>
      <c r="AI252" s="177"/>
      <c r="AJ252" s="55"/>
      <c r="AK252" s="55"/>
      <c r="AL252" s="55"/>
    </row>
    <row r="253" spans="1:38">
      <c r="A253" s="55"/>
      <c r="B253" s="55"/>
      <c r="C253" s="55"/>
      <c r="D253" s="177"/>
      <c r="E253" s="177"/>
      <c r="F253" s="177"/>
      <c r="G253" s="55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55"/>
      <c r="AH253" s="55"/>
      <c r="AI253" s="177"/>
      <c r="AJ253" s="55"/>
      <c r="AK253" s="55"/>
      <c r="AL253" s="55"/>
    </row>
    <row r="254" spans="1:38">
      <c r="A254" s="55"/>
      <c r="B254" s="55"/>
      <c r="C254" s="55"/>
      <c r="D254" s="177"/>
      <c r="E254" s="177"/>
      <c r="F254" s="177"/>
      <c r="G254" s="55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55"/>
      <c r="AH254" s="55"/>
      <c r="AI254" s="177"/>
      <c r="AJ254" s="55"/>
      <c r="AK254" s="55"/>
      <c r="AL254" s="55"/>
    </row>
    <row r="255" spans="1:38">
      <c r="A255" s="55"/>
      <c r="B255" s="55"/>
      <c r="C255" s="55"/>
      <c r="D255" s="177"/>
      <c r="E255" s="177"/>
      <c r="F255" s="177"/>
      <c r="G255" s="55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55"/>
      <c r="AH255" s="55"/>
      <c r="AI255" s="177"/>
      <c r="AJ255" s="55"/>
      <c r="AK255" s="55"/>
      <c r="AL255" s="55"/>
    </row>
    <row r="256" spans="1:38">
      <c r="A256" s="55"/>
      <c r="B256" s="55"/>
      <c r="C256" s="55"/>
      <c r="D256" s="177"/>
      <c r="E256" s="177"/>
      <c r="F256" s="177"/>
      <c r="G256" s="55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55"/>
      <c r="AH256" s="55"/>
      <c r="AI256" s="177"/>
      <c r="AJ256" s="55"/>
      <c r="AK256" s="55"/>
      <c r="AL256" s="55"/>
    </row>
    <row r="257" spans="1:38">
      <c r="A257" s="55"/>
      <c r="B257" s="55"/>
      <c r="C257" s="55"/>
      <c r="D257" s="177"/>
      <c r="E257" s="177"/>
      <c r="F257" s="177"/>
      <c r="G257" s="55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55"/>
      <c r="AH257" s="55"/>
      <c r="AI257" s="177"/>
      <c r="AJ257" s="55"/>
      <c r="AK257" s="55"/>
      <c r="AL257" s="55"/>
    </row>
    <row r="258" spans="1:38">
      <c r="A258" s="55"/>
      <c r="B258" s="55"/>
      <c r="C258" s="55"/>
      <c r="D258" s="177"/>
      <c r="E258" s="177"/>
      <c r="F258" s="177"/>
      <c r="G258" s="55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55"/>
      <c r="AH258" s="55"/>
      <c r="AI258" s="177"/>
      <c r="AJ258" s="55"/>
      <c r="AK258" s="55"/>
      <c r="AL258" s="55"/>
    </row>
    <row r="259" spans="1:38">
      <c r="A259" s="55"/>
      <c r="B259" s="55"/>
      <c r="C259" s="55"/>
      <c r="D259" s="177"/>
      <c r="E259" s="177"/>
      <c r="F259" s="177"/>
      <c r="G259" s="55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55"/>
      <c r="AH259" s="55"/>
      <c r="AI259" s="177"/>
      <c r="AJ259" s="55"/>
      <c r="AK259" s="55"/>
      <c r="AL259" s="55"/>
    </row>
    <row r="260" spans="1:38">
      <c r="A260" s="55"/>
      <c r="B260" s="55"/>
      <c r="C260" s="55"/>
      <c r="D260" s="177"/>
      <c r="E260" s="177"/>
      <c r="F260" s="177"/>
      <c r="G260" s="55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55"/>
      <c r="AH260" s="55"/>
      <c r="AI260" s="177"/>
      <c r="AJ260" s="55"/>
      <c r="AK260" s="55"/>
      <c r="AL260" s="55"/>
    </row>
    <row r="261" spans="1:38">
      <c r="A261" s="55"/>
      <c r="B261" s="55"/>
      <c r="C261" s="55"/>
      <c r="D261" s="177"/>
      <c r="E261" s="177"/>
      <c r="F261" s="177"/>
      <c r="G261" s="55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55"/>
      <c r="AH261" s="55"/>
      <c r="AI261" s="177"/>
      <c r="AJ261" s="55"/>
      <c r="AK261" s="55"/>
      <c r="AL261" s="55"/>
    </row>
    <row r="262" spans="1:38">
      <c r="A262" s="55"/>
      <c r="B262" s="55"/>
      <c r="C262" s="55"/>
      <c r="D262" s="177"/>
      <c r="E262" s="177"/>
      <c r="F262" s="177"/>
      <c r="G262" s="55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55"/>
      <c r="AH262" s="55"/>
      <c r="AI262" s="177"/>
      <c r="AJ262" s="55"/>
      <c r="AK262" s="55"/>
      <c r="AL262" s="55"/>
    </row>
    <row r="263" spans="1:38">
      <c r="A263" s="55"/>
      <c r="B263" s="55"/>
      <c r="C263" s="55"/>
      <c r="D263" s="177"/>
      <c r="E263" s="177"/>
      <c r="F263" s="177"/>
      <c r="G263" s="55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55"/>
      <c r="AH263" s="55"/>
      <c r="AI263" s="177"/>
      <c r="AJ263" s="55"/>
      <c r="AK263" s="55"/>
      <c r="AL263" s="55"/>
    </row>
    <row r="264" spans="1:38">
      <c r="A264" s="55"/>
      <c r="B264" s="55"/>
      <c r="C264" s="55"/>
      <c r="D264" s="177"/>
      <c r="E264" s="177"/>
      <c r="F264" s="177"/>
      <c r="G264" s="55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55"/>
      <c r="AH264" s="55"/>
      <c r="AI264" s="177"/>
      <c r="AJ264" s="55"/>
      <c r="AK264" s="55"/>
      <c r="AL264" s="55"/>
    </row>
    <row r="265" spans="1:38">
      <c r="A265" s="55"/>
      <c r="B265" s="55"/>
      <c r="C265" s="55"/>
      <c r="D265" s="177"/>
      <c r="E265" s="177"/>
      <c r="F265" s="177"/>
      <c r="G265" s="55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55"/>
      <c r="AH265" s="55"/>
      <c r="AI265" s="177"/>
      <c r="AJ265" s="55"/>
      <c r="AK265" s="55"/>
      <c r="AL265" s="55"/>
    </row>
    <row r="266" spans="1:38">
      <c r="A266" s="55"/>
      <c r="B266" s="55"/>
      <c r="C266" s="55"/>
      <c r="D266" s="177"/>
      <c r="E266" s="177"/>
      <c r="F266" s="177"/>
      <c r="G266" s="55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55"/>
      <c r="AH266" s="55"/>
      <c r="AI266" s="177"/>
      <c r="AJ266" s="55"/>
      <c r="AK266" s="55"/>
      <c r="AL266" s="55"/>
    </row>
    <row r="267" spans="1:38">
      <c r="A267" s="55"/>
      <c r="B267" s="55"/>
      <c r="C267" s="55"/>
      <c r="D267" s="177"/>
      <c r="E267" s="177"/>
      <c r="F267" s="177"/>
      <c r="G267" s="55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55"/>
      <c r="AH267" s="55"/>
      <c r="AI267" s="177"/>
      <c r="AJ267" s="55"/>
      <c r="AK267" s="55"/>
      <c r="AL267" s="55"/>
    </row>
    <row r="268" spans="1:38">
      <c r="A268" s="55"/>
      <c r="B268" s="55"/>
      <c r="C268" s="55"/>
      <c r="D268" s="177"/>
      <c r="E268" s="177"/>
      <c r="F268" s="177"/>
      <c r="G268" s="55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55"/>
      <c r="AH268" s="55"/>
      <c r="AI268" s="177"/>
      <c r="AJ268" s="55"/>
      <c r="AK268" s="55"/>
      <c r="AL268" s="55"/>
    </row>
    <row r="269" spans="1:38">
      <c r="A269" s="55"/>
      <c r="B269" s="55"/>
      <c r="C269" s="55"/>
      <c r="D269" s="177"/>
      <c r="E269" s="177"/>
      <c r="F269" s="177"/>
      <c r="G269" s="55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55"/>
      <c r="AH269" s="55"/>
      <c r="AI269" s="177"/>
      <c r="AJ269" s="55"/>
      <c r="AK269" s="55"/>
      <c r="AL269" s="55"/>
    </row>
    <row r="270" spans="1:38">
      <c r="A270" s="55"/>
      <c r="B270" s="55"/>
      <c r="C270" s="55"/>
      <c r="D270" s="177"/>
      <c r="E270" s="177"/>
      <c r="F270" s="177"/>
      <c r="G270" s="55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55"/>
      <c r="AH270" s="55"/>
      <c r="AI270" s="177"/>
      <c r="AJ270" s="55"/>
      <c r="AK270" s="55"/>
      <c r="AL270" s="55"/>
    </row>
    <row r="271" spans="1:38">
      <c r="A271" s="55"/>
      <c r="B271" s="55"/>
      <c r="C271" s="55"/>
      <c r="D271" s="177"/>
      <c r="E271" s="177"/>
      <c r="F271" s="177"/>
      <c r="G271" s="55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55"/>
      <c r="AH271" s="55"/>
      <c r="AI271" s="177"/>
      <c r="AJ271" s="55"/>
      <c r="AK271" s="55"/>
      <c r="AL271" s="55"/>
    </row>
    <row r="272" spans="1:38">
      <c r="A272" s="55"/>
      <c r="B272" s="55"/>
      <c r="C272" s="55"/>
      <c r="D272" s="177"/>
      <c r="E272" s="177"/>
      <c r="F272" s="177"/>
      <c r="G272" s="55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55"/>
      <c r="AH272" s="55"/>
      <c r="AI272" s="177"/>
      <c r="AJ272" s="55"/>
      <c r="AK272" s="55"/>
      <c r="AL272" s="55"/>
    </row>
    <row r="273" spans="1:38">
      <c r="A273" s="55"/>
      <c r="B273" s="55"/>
      <c r="C273" s="55"/>
      <c r="D273" s="177"/>
      <c r="E273" s="177"/>
      <c r="F273" s="177"/>
      <c r="G273" s="55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55"/>
      <c r="AH273" s="55"/>
      <c r="AI273" s="177"/>
      <c r="AJ273" s="55"/>
      <c r="AK273" s="55"/>
      <c r="AL273" s="55"/>
    </row>
    <row r="274" spans="1:38">
      <c r="A274" s="55"/>
      <c r="B274" s="55"/>
      <c r="C274" s="55"/>
      <c r="D274" s="177"/>
      <c r="E274" s="177"/>
      <c r="F274" s="177"/>
      <c r="G274" s="55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55"/>
      <c r="AH274" s="55"/>
      <c r="AI274" s="177"/>
      <c r="AJ274" s="55"/>
      <c r="AK274" s="55"/>
      <c r="AL274" s="55"/>
    </row>
    <row r="275" spans="1:38">
      <c r="A275" s="55"/>
      <c r="B275" s="55"/>
      <c r="C275" s="55"/>
      <c r="D275" s="177"/>
      <c r="E275" s="177"/>
      <c r="F275" s="177"/>
      <c r="G275" s="55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55"/>
      <c r="AH275" s="55"/>
      <c r="AI275" s="177"/>
      <c r="AJ275" s="55"/>
      <c r="AK275" s="55"/>
      <c r="AL275" s="55"/>
    </row>
    <row r="276" spans="1:38">
      <c r="A276" s="55"/>
      <c r="B276" s="55"/>
      <c r="C276" s="55"/>
      <c r="D276" s="177"/>
      <c r="E276" s="177"/>
      <c r="F276" s="177"/>
      <c r="G276" s="55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55"/>
      <c r="AH276" s="55"/>
      <c r="AI276" s="177"/>
      <c r="AJ276" s="55"/>
      <c r="AK276" s="55"/>
      <c r="AL276" s="55"/>
    </row>
    <row r="277" spans="1:38">
      <c r="A277" s="55"/>
      <c r="B277" s="55"/>
      <c r="C277" s="55"/>
      <c r="D277" s="177"/>
      <c r="E277" s="177"/>
      <c r="F277" s="177"/>
      <c r="G277" s="55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55"/>
      <c r="AH277" s="55"/>
      <c r="AI277" s="177"/>
      <c r="AJ277" s="55"/>
      <c r="AK277" s="55"/>
      <c r="AL277" s="55"/>
    </row>
    <row r="278" spans="1:38">
      <c r="A278" s="55"/>
      <c r="B278" s="55"/>
      <c r="C278" s="55"/>
      <c r="D278" s="177"/>
      <c r="E278" s="177"/>
      <c r="F278" s="177"/>
      <c r="G278" s="55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55"/>
      <c r="AH278" s="55"/>
      <c r="AI278" s="177"/>
      <c r="AJ278" s="55"/>
      <c r="AK278" s="55"/>
      <c r="AL278" s="55"/>
    </row>
    <row r="279" spans="1:38">
      <c r="A279" s="55"/>
      <c r="B279" s="55"/>
      <c r="C279" s="55"/>
      <c r="D279" s="177"/>
      <c r="E279" s="177"/>
      <c r="F279" s="177"/>
      <c r="G279" s="55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55"/>
      <c r="AH279" s="55"/>
      <c r="AI279" s="177"/>
      <c r="AJ279" s="55"/>
      <c r="AK279" s="55"/>
      <c r="AL279" s="55"/>
    </row>
    <row r="280" spans="1:38">
      <c r="A280" s="55"/>
      <c r="B280" s="55"/>
      <c r="C280" s="55"/>
      <c r="D280" s="177"/>
      <c r="E280" s="177"/>
      <c r="F280" s="177"/>
      <c r="G280" s="55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55"/>
      <c r="AH280" s="55"/>
      <c r="AI280" s="177"/>
      <c r="AJ280" s="55"/>
      <c r="AK280" s="55"/>
      <c r="AL280" s="55"/>
    </row>
    <row r="281" spans="1:38">
      <c r="A281" s="55"/>
      <c r="B281" s="55"/>
      <c r="C281" s="55"/>
      <c r="D281" s="177"/>
      <c r="E281" s="177"/>
      <c r="F281" s="177"/>
      <c r="G281" s="55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55"/>
      <c r="AH281" s="55"/>
      <c r="AI281" s="177"/>
      <c r="AJ281" s="55"/>
      <c r="AK281" s="55"/>
      <c r="AL281" s="55"/>
    </row>
    <row r="282" spans="1:38">
      <c r="A282" s="55"/>
      <c r="B282" s="55"/>
      <c r="C282" s="55"/>
      <c r="D282" s="177"/>
      <c r="E282" s="177"/>
      <c r="F282" s="177"/>
      <c r="G282" s="55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55"/>
      <c r="AH282" s="55"/>
      <c r="AI282" s="177"/>
      <c r="AJ282" s="55"/>
      <c r="AK282" s="55"/>
      <c r="AL282" s="55"/>
    </row>
    <row r="283" spans="1:38">
      <c r="A283" s="55"/>
      <c r="B283" s="55"/>
      <c r="C283" s="55"/>
      <c r="D283" s="177"/>
      <c r="E283" s="177"/>
      <c r="F283" s="177"/>
      <c r="G283" s="55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55"/>
      <c r="AH283" s="55"/>
      <c r="AI283" s="177"/>
      <c r="AJ283" s="55"/>
      <c r="AK283" s="55"/>
      <c r="AL283" s="55"/>
    </row>
    <row r="284" spans="1:38">
      <c r="A284" s="55"/>
      <c r="B284" s="55"/>
      <c r="C284" s="55"/>
      <c r="D284" s="177"/>
      <c r="E284" s="177"/>
      <c r="F284" s="177"/>
      <c r="G284" s="55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55"/>
      <c r="AH284" s="55"/>
      <c r="AI284" s="177"/>
      <c r="AJ284" s="55"/>
      <c r="AK284" s="55"/>
      <c r="AL284" s="55"/>
    </row>
    <row r="285" spans="1:38">
      <c r="A285" s="55"/>
      <c r="B285" s="55"/>
      <c r="C285" s="55"/>
      <c r="D285" s="177"/>
      <c r="E285" s="177"/>
      <c r="F285" s="177"/>
      <c r="G285" s="55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55"/>
      <c r="AH285" s="55"/>
      <c r="AI285" s="177"/>
      <c r="AJ285" s="55"/>
      <c r="AK285" s="55"/>
      <c r="AL285" s="55"/>
    </row>
    <row r="286" spans="1:38">
      <c r="A286" s="55"/>
      <c r="B286" s="55"/>
      <c r="C286" s="55"/>
      <c r="D286" s="177"/>
      <c r="E286" s="177"/>
      <c r="F286" s="177"/>
      <c r="G286" s="55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55"/>
      <c r="AH286" s="55"/>
      <c r="AI286" s="177"/>
      <c r="AJ286" s="55"/>
      <c r="AK286" s="55"/>
      <c r="AL286" s="55"/>
    </row>
    <row r="287" spans="1:38">
      <c r="A287" s="55"/>
      <c r="B287" s="55"/>
      <c r="C287" s="55"/>
      <c r="D287" s="177"/>
      <c r="E287" s="177"/>
      <c r="F287" s="177"/>
      <c r="G287" s="55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55"/>
      <c r="AH287" s="55"/>
      <c r="AI287" s="177"/>
      <c r="AJ287" s="55"/>
      <c r="AK287" s="55"/>
      <c r="AL287" s="55"/>
    </row>
    <row r="288" spans="1:38">
      <c r="A288" s="55"/>
      <c r="B288" s="55"/>
      <c r="C288" s="55"/>
      <c r="D288" s="177"/>
      <c r="E288" s="177"/>
      <c r="F288" s="177"/>
      <c r="G288" s="55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55"/>
      <c r="AH288" s="55"/>
      <c r="AI288" s="177"/>
      <c r="AJ288" s="55"/>
      <c r="AK288" s="55"/>
      <c r="AL288" s="55"/>
    </row>
    <row r="289" spans="1:38">
      <c r="A289" s="55"/>
      <c r="B289" s="55"/>
      <c r="C289" s="55"/>
      <c r="D289" s="177"/>
      <c r="E289" s="177"/>
      <c r="F289" s="177"/>
      <c r="G289" s="55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55"/>
      <c r="AH289" s="55"/>
      <c r="AI289" s="177"/>
      <c r="AJ289" s="55"/>
      <c r="AK289" s="55"/>
      <c r="AL289" s="55"/>
    </row>
    <row r="290" spans="1:38">
      <c r="A290" s="55"/>
      <c r="B290" s="55"/>
      <c r="C290" s="55"/>
      <c r="D290" s="177"/>
      <c r="E290" s="177"/>
      <c r="F290" s="177"/>
      <c r="G290" s="55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55"/>
      <c r="AH290" s="55"/>
      <c r="AI290" s="177"/>
      <c r="AJ290" s="55"/>
      <c r="AK290" s="55"/>
      <c r="AL290" s="55"/>
    </row>
    <row r="291" spans="1:38">
      <c r="A291" s="55"/>
      <c r="B291" s="55"/>
      <c r="C291" s="55"/>
      <c r="D291" s="177"/>
      <c r="E291" s="177"/>
      <c r="F291" s="177"/>
      <c r="G291" s="55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55"/>
      <c r="AH291" s="55"/>
      <c r="AI291" s="177"/>
      <c r="AJ291" s="55"/>
      <c r="AK291" s="55"/>
      <c r="AL291" s="55"/>
    </row>
    <row r="292" spans="1:38">
      <c r="A292" s="55"/>
      <c r="B292" s="55"/>
      <c r="C292" s="55"/>
      <c r="D292" s="177"/>
      <c r="E292" s="177"/>
      <c r="F292" s="177"/>
      <c r="G292" s="55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55"/>
      <c r="AH292" s="55"/>
      <c r="AI292" s="177"/>
      <c r="AJ292" s="55"/>
      <c r="AK292" s="55"/>
      <c r="AL292" s="55"/>
    </row>
    <row r="293" spans="1:38">
      <c r="A293" s="55"/>
      <c r="B293" s="55"/>
      <c r="C293" s="55"/>
      <c r="D293" s="177"/>
      <c r="E293" s="177"/>
      <c r="F293" s="177"/>
      <c r="G293" s="55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55"/>
      <c r="AH293" s="55"/>
      <c r="AI293" s="177"/>
      <c r="AJ293" s="55"/>
      <c r="AK293" s="55"/>
      <c r="AL293" s="55"/>
    </row>
    <row r="294" spans="1:38">
      <c r="A294" s="55"/>
      <c r="B294" s="55"/>
      <c r="C294" s="55"/>
      <c r="D294" s="177"/>
      <c r="E294" s="177"/>
      <c r="F294" s="177"/>
      <c r="G294" s="55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55"/>
      <c r="AH294" s="55"/>
      <c r="AI294" s="177"/>
      <c r="AJ294" s="55"/>
      <c r="AK294" s="55"/>
      <c r="AL294" s="55"/>
    </row>
    <row r="295" spans="1:38">
      <c r="A295" s="55"/>
      <c r="B295" s="55"/>
      <c r="C295" s="55"/>
      <c r="D295" s="177"/>
      <c r="E295" s="177"/>
      <c r="F295" s="177"/>
      <c r="G295" s="55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55"/>
      <c r="AH295" s="55"/>
      <c r="AI295" s="177"/>
      <c r="AJ295" s="55"/>
      <c r="AK295" s="55"/>
      <c r="AL295" s="55"/>
    </row>
    <row r="296" spans="1:38">
      <c r="A296" s="55"/>
      <c r="B296" s="55"/>
      <c r="C296" s="55"/>
      <c r="D296" s="177"/>
      <c r="E296" s="177"/>
      <c r="F296" s="177"/>
      <c r="G296" s="55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55"/>
      <c r="AH296" s="55"/>
      <c r="AI296" s="177"/>
      <c r="AJ296" s="55"/>
      <c r="AK296" s="55"/>
      <c r="AL296" s="55"/>
    </row>
    <row r="297" spans="1:38">
      <c r="A297" s="55"/>
      <c r="B297" s="55"/>
      <c r="C297" s="55"/>
      <c r="D297" s="177"/>
      <c r="E297" s="177"/>
      <c r="F297" s="177"/>
      <c r="G297" s="55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55"/>
      <c r="AH297" s="55"/>
      <c r="AI297" s="177"/>
      <c r="AJ297" s="55"/>
      <c r="AK297" s="55"/>
      <c r="AL297" s="55"/>
    </row>
    <row r="298" spans="1:38">
      <c r="A298" s="55"/>
      <c r="B298" s="55"/>
      <c r="C298" s="55"/>
      <c r="D298" s="177"/>
      <c r="E298" s="177"/>
      <c r="F298" s="177"/>
      <c r="G298" s="55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55"/>
      <c r="AH298" s="55"/>
      <c r="AI298" s="177"/>
      <c r="AJ298" s="55"/>
      <c r="AK298" s="55"/>
      <c r="AL298" s="55"/>
    </row>
    <row r="299" spans="1:38">
      <c r="A299" s="55"/>
      <c r="B299" s="55"/>
      <c r="C299" s="55"/>
      <c r="D299" s="177"/>
      <c r="E299" s="177"/>
      <c r="F299" s="177"/>
      <c r="G299" s="55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55"/>
      <c r="AH299" s="55"/>
      <c r="AI299" s="177"/>
      <c r="AJ299" s="55"/>
      <c r="AK299" s="55"/>
      <c r="AL299" s="55"/>
    </row>
    <row r="300" spans="1:38">
      <c r="A300" s="55"/>
      <c r="B300" s="55"/>
      <c r="C300" s="55"/>
      <c r="D300" s="177"/>
      <c r="E300" s="177"/>
      <c r="F300" s="177"/>
      <c r="G300" s="55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55"/>
      <c r="AH300" s="55"/>
      <c r="AI300" s="177"/>
      <c r="AJ300" s="55"/>
      <c r="AK300" s="55"/>
      <c r="AL300" s="55"/>
    </row>
    <row r="301" spans="1:38">
      <c r="A301" s="55"/>
      <c r="B301" s="55"/>
      <c r="C301" s="55"/>
      <c r="D301" s="177"/>
      <c r="E301" s="177"/>
      <c r="F301" s="177"/>
      <c r="G301" s="55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55"/>
      <c r="AH301" s="55"/>
      <c r="AI301" s="177"/>
      <c r="AJ301" s="55"/>
      <c r="AK301" s="55"/>
      <c r="AL301" s="55"/>
    </row>
    <row r="302" spans="1:38">
      <c r="A302" s="55"/>
      <c r="B302" s="55"/>
      <c r="C302" s="55"/>
      <c r="D302" s="177"/>
      <c r="E302" s="177"/>
      <c r="F302" s="177"/>
      <c r="G302" s="55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55"/>
      <c r="AH302" s="55"/>
      <c r="AI302" s="177"/>
      <c r="AJ302" s="55"/>
      <c r="AK302" s="55"/>
      <c r="AL302" s="55"/>
    </row>
    <row r="303" spans="1:38">
      <c r="A303" s="55"/>
      <c r="B303" s="55"/>
      <c r="C303" s="55"/>
      <c r="D303" s="177"/>
      <c r="E303" s="177"/>
      <c r="F303" s="177"/>
      <c r="G303" s="55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55"/>
      <c r="AH303" s="55"/>
      <c r="AI303" s="177"/>
      <c r="AJ303" s="55"/>
      <c r="AK303" s="55"/>
      <c r="AL303" s="55"/>
    </row>
    <row r="304" spans="1:38">
      <c r="A304" s="55"/>
      <c r="B304" s="55"/>
      <c r="C304" s="55"/>
      <c r="D304" s="177"/>
      <c r="E304" s="177"/>
      <c r="F304" s="177"/>
      <c r="G304" s="55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55"/>
      <c r="AH304" s="55"/>
      <c r="AI304" s="177"/>
      <c r="AJ304" s="55"/>
      <c r="AK304" s="55"/>
      <c r="AL304" s="55"/>
    </row>
    <row r="305" spans="1:38">
      <c r="A305" s="55"/>
      <c r="B305" s="55"/>
      <c r="C305" s="55"/>
      <c r="D305" s="177"/>
      <c r="E305" s="177"/>
      <c r="F305" s="177"/>
      <c r="G305" s="55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55"/>
      <c r="AH305" s="55"/>
      <c r="AI305" s="177"/>
      <c r="AJ305" s="55"/>
      <c r="AK305" s="55"/>
      <c r="AL305" s="55"/>
    </row>
    <row r="306" spans="1:38">
      <c r="A306" s="55"/>
      <c r="B306" s="55"/>
      <c r="C306" s="55"/>
      <c r="D306" s="177"/>
      <c r="E306" s="177"/>
      <c r="F306" s="177"/>
      <c r="G306" s="55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55"/>
      <c r="AH306" s="55"/>
      <c r="AI306" s="177"/>
      <c r="AJ306" s="55"/>
      <c r="AK306" s="55"/>
      <c r="AL306" s="55"/>
    </row>
    <row r="307" spans="1:38">
      <c r="A307" s="55"/>
      <c r="B307" s="55"/>
      <c r="C307" s="55"/>
      <c r="D307" s="177"/>
      <c r="E307" s="177"/>
      <c r="F307" s="177"/>
      <c r="G307" s="55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55"/>
      <c r="AH307" s="55"/>
      <c r="AI307" s="177"/>
      <c r="AJ307" s="55"/>
      <c r="AK307" s="55"/>
      <c r="AL307" s="55"/>
    </row>
    <row r="308" spans="1:38">
      <c r="A308" s="55"/>
      <c r="B308" s="55"/>
      <c r="C308" s="55"/>
      <c r="D308" s="177"/>
      <c r="E308" s="177"/>
      <c r="F308" s="177"/>
      <c r="G308" s="55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55"/>
      <c r="AH308" s="55"/>
      <c r="AI308" s="177"/>
      <c r="AJ308" s="55"/>
      <c r="AK308" s="55"/>
      <c r="AL308" s="55"/>
    </row>
    <row r="309" spans="1:38">
      <c r="A309" s="55"/>
      <c r="B309" s="55"/>
      <c r="C309" s="55"/>
      <c r="D309" s="177"/>
      <c r="E309" s="177"/>
      <c r="F309" s="177"/>
      <c r="G309" s="55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55"/>
      <c r="AH309" s="55"/>
      <c r="AI309" s="177"/>
      <c r="AJ309" s="55"/>
      <c r="AK309" s="55"/>
      <c r="AL309" s="55"/>
    </row>
    <row r="310" spans="1:38">
      <c r="A310" s="55"/>
      <c r="B310" s="55"/>
      <c r="C310" s="55"/>
      <c r="D310" s="177"/>
      <c r="E310" s="177"/>
      <c r="F310" s="177"/>
      <c r="G310" s="55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55"/>
      <c r="AH310" s="55"/>
      <c r="AI310" s="177"/>
      <c r="AJ310" s="55"/>
      <c r="AK310" s="55"/>
      <c r="AL310" s="55"/>
    </row>
    <row r="311" spans="1:38">
      <c r="A311" s="55"/>
      <c r="B311" s="55"/>
      <c r="C311" s="55"/>
      <c r="D311" s="177"/>
      <c r="E311" s="177"/>
      <c r="F311" s="177"/>
      <c r="G311" s="55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55"/>
      <c r="AH311" s="55"/>
      <c r="AI311" s="177"/>
      <c r="AJ311" s="55"/>
      <c r="AK311" s="55"/>
      <c r="AL311" s="55"/>
    </row>
    <row r="312" spans="1:38">
      <c r="A312" s="55"/>
      <c r="B312" s="55"/>
      <c r="C312" s="55"/>
      <c r="D312" s="177"/>
      <c r="E312" s="177"/>
      <c r="F312" s="177"/>
      <c r="G312" s="55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55"/>
      <c r="AH312" s="55"/>
      <c r="AI312" s="177"/>
      <c r="AJ312" s="55"/>
      <c r="AK312" s="55"/>
      <c r="AL312" s="55"/>
    </row>
    <row r="313" spans="1:38">
      <c r="A313" s="55"/>
      <c r="B313" s="55"/>
      <c r="C313" s="55"/>
      <c r="D313" s="177"/>
      <c r="E313" s="177"/>
      <c r="F313" s="177"/>
      <c r="G313" s="55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55"/>
      <c r="AH313" s="55"/>
      <c r="AI313" s="177"/>
      <c r="AJ313" s="55"/>
      <c r="AK313" s="55"/>
      <c r="AL313" s="55"/>
    </row>
    <row r="314" spans="1:38">
      <c r="A314" s="55"/>
      <c r="B314" s="55"/>
      <c r="C314" s="55"/>
      <c r="D314" s="177"/>
      <c r="E314" s="177"/>
      <c r="F314" s="177"/>
      <c r="G314" s="55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55"/>
      <c r="AH314" s="55"/>
      <c r="AI314" s="177"/>
      <c r="AJ314" s="55"/>
      <c r="AK314" s="55"/>
      <c r="AL314" s="55"/>
    </row>
    <row r="315" spans="1:38">
      <c r="A315" s="55"/>
      <c r="B315" s="55"/>
      <c r="C315" s="55"/>
      <c r="D315" s="177"/>
      <c r="E315" s="177"/>
      <c r="F315" s="177"/>
      <c r="G315" s="55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55"/>
      <c r="AH315" s="55"/>
      <c r="AI315" s="177"/>
      <c r="AJ315" s="55"/>
      <c r="AK315" s="55"/>
      <c r="AL315" s="55"/>
    </row>
    <row r="316" spans="1:38">
      <c r="A316" s="55"/>
      <c r="B316" s="55"/>
      <c r="C316" s="55"/>
      <c r="D316" s="177"/>
      <c r="E316" s="177"/>
      <c r="F316" s="177"/>
      <c r="G316" s="55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55"/>
      <c r="AH316" s="55"/>
      <c r="AI316" s="177"/>
      <c r="AJ316" s="55"/>
      <c r="AK316" s="55"/>
      <c r="AL316" s="55"/>
    </row>
    <row r="317" spans="1:38">
      <c r="A317" s="55"/>
      <c r="B317" s="55"/>
      <c r="C317" s="55"/>
      <c r="D317" s="177"/>
      <c r="E317" s="177"/>
      <c r="F317" s="177"/>
      <c r="G317" s="55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55"/>
      <c r="AH317" s="55"/>
      <c r="AI317" s="177"/>
      <c r="AJ317" s="55"/>
      <c r="AK317" s="55"/>
      <c r="AL317" s="55"/>
    </row>
    <row r="318" spans="1:38">
      <c r="A318" s="55"/>
      <c r="B318" s="55"/>
      <c r="C318" s="55"/>
      <c r="D318" s="177"/>
      <c r="E318" s="177"/>
      <c r="F318" s="177"/>
      <c r="G318" s="55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55"/>
      <c r="AH318" s="55"/>
      <c r="AI318" s="177"/>
      <c r="AJ318" s="55"/>
      <c r="AK318" s="55"/>
      <c r="AL318" s="55"/>
    </row>
    <row r="319" spans="1:38">
      <c r="A319" s="55"/>
      <c r="B319" s="55"/>
      <c r="C319" s="55"/>
      <c r="D319" s="177"/>
      <c r="E319" s="177"/>
      <c r="F319" s="177"/>
      <c r="G319" s="55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55"/>
      <c r="AH319" s="55"/>
      <c r="AI319" s="177"/>
      <c r="AJ319" s="55"/>
      <c r="AK319" s="55"/>
      <c r="AL319" s="55"/>
    </row>
    <row r="320" spans="1:38">
      <c r="A320" s="55"/>
      <c r="B320" s="55"/>
      <c r="C320" s="55"/>
      <c r="D320" s="177"/>
      <c r="E320" s="177"/>
      <c r="F320" s="177"/>
      <c r="G320" s="55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55"/>
      <c r="AH320" s="55"/>
      <c r="AI320" s="177"/>
      <c r="AJ320" s="55"/>
      <c r="AK320" s="55"/>
      <c r="AL320" s="55"/>
    </row>
    <row r="321" spans="1:38">
      <c r="A321" s="55"/>
      <c r="B321" s="55"/>
      <c r="C321" s="55"/>
      <c r="D321" s="177"/>
      <c r="E321" s="177"/>
      <c r="F321" s="177"/>
      <c r="G321" s="55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55"/>
      <c r="AH321" s="55"/>
      <c r="AI321" s="177"/>
      <c r="AJ321" s="55"/>
      <c r="AK321" s="55"/>
      <c r="AL321" s="55"/>
    </row>
    <row r="322" spans="1:38">
      <c r="A322" s="55"/>
      <c r="B322" s="55"/>
      <c r="C322" s="55"/>
      <c r="D322" s="177"/>
      <c r="E322" s="177"/>
      <c r="F322" s="177"/>
      <c r="G322" s="55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55"/>
      <c r="AH322" s="55"/>
      <c r="AI322" s="177"/>
      <c r="AJ322" s="55"/>
      <c r="AK322" s="55"/>
      <c r="AL322" s="55"/>
    </row>
    <row r="323" spans="1:38">
      <c r="A323" s="55"/>
      <c r="B323" s="55"/>
      <c r="C323" s="55"/>
      <c r="D323" s="177"/>
      <c r="E323" s="177"/>
      <c r="F323" s="177"/>
      <c r="G323" s="55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55"/>
      <c r="AH323" s="55"/>
      <c r="AI323" s="177"/>
      <c r="AJ323" s="55"/>
      <c r="AK323" s="55"/>
      <c r="AL323" s="55"/>
    </row>
    <row r="324" spans="1:38">
      <c r="A324" s="55"/>
      <c r="B324" s="55"/>
      <c r="C324" s="55"/>
      <c r="D324" s="177"/>
      <c r="E324" s="177"/>
      <c r="F324" s="177"/>
      <c r="G324" s="55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55"/>
      <c r="AH324" s="55"/>
      <c r="AI324" s="177"/>
      <c r="AJ324" s="55"/>
      <c r="AK324" s="55"/>
      <c r="AL324" s="55"/>
    </row>
    <row r="325" spans="1:38">
      <c r="A325" s="55"/>
      <c r="B325" s="55"/>
      <c r="C325" s="55"/>
      <c r="D325" s="177"/>
      <c r="E325" s="177"/>
      <c r="F325" s="177"/>
      <c r="G325" s="55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55"/>
      <c r="AH325" s="55"/>
      <c r="AI325" s="177"/>
      <c r="AJ325" s="55"/>
      <c r="AK325" s="55"/>
      <c r="AL325" s="55"/>
    </row>
    <row r="326" spans="1:38">
      <c r="A326" s="55"/>
      <c r="B326" s="55"/>
      <c r="C326" s="55"/>
      <c r="D326" s="177"/>
      <c r="E326" s="177"/>
      <c r="F326" s="177"/>
      <c r="G326" s="55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55"/>
      <c r="AH326" s="55"/>
      <c r="AI326" s="177"/>
      <c r="AJ326" s="55"/>
      <c r="AK326" s="55"/>
      <c r="AL326" s="55"/>
    </row>
    <row r="327" spans="1:38">
      <c r="A327" s="55"/>
      <c r="B327" s="55"/>
      <c r="C327" s="55"/>
      <c r="D327" s="177"/>
      <c r="E327" s="177"/>
      <c r="F327" s="177"/>
      <c r="G327" s="55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55"/>
      <c r="AH327" s="55"/>
      <c r="AI327" s="177"/>
      <c r="AJ327" s="55"/>
      <c r="AK327" s="55"/>
      <c r="AL327" s="55"/>
    </row>
    <row r="328" spans="1:38">
      <c r="A328" s="55"/>
      <c r="B328" s="55"/>
      <c r="C328" s="55"/>
      <c r="D328" s="177"/>
      <c r="E328" s="177"/>
      <c r="F328" s="177"/>
      <c r="G328" s="55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55"/>
      <c r="AH328" s="55"/>
      <c r="AI328" s="177"/>
      <c r="AJ328" s="55"/>
      <c r="AK328" s="55"/>
      <c r="AL328" s="55"/>
    </row>
    <row r="329" spans="1:38">
      <c r="A329" s="55"/>
      <c r="B329" s="55"/>
      <c r="C329" s="55"/>
      <c r="D329" s="177"/>
      <c r="E329" s="177"/>
      <c r="F329" s="177"/>
      <c r="G329" s="55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55"/>
      <c r="AH329" s="55"/>
      <c r="AI329" s="177"/>
      <c r="AJ329" s="55"/>
      <c r="AK329" s="55"/>
      <c r="AL329" s="55"/>
    </row>
    <row r="330" spans="1:38">
      <c r="A330" s="55"/>
      <c r="B330" s="55"/>
      <c r="C330" s="55"/>
      <c r="D330" s="177"/>
      <c r="E330" s="177"/>
      <c r="F330" s="177"/>
      <c r="G330" s="55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55"/>
      <c r="AH330" s="55"/>
      <c r="AI330" s="177"/>
      <c r="AJ330" s="55"/>
      <c r="AK330" s="55"/>
      <c r="AL330" s="55"/>
    </row>
    <row r="331" spans="1:38">
      <c r="A331" s="55"/>
      <c r="B331" s="55"/>
      <c r="C331" s="55"/>
      <c r="D331" s="177"/>
      <c r="E331" s="177"/>
      <c r="F331" s="177"/>
      <c r="G331" s="55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55"/>
      <c r="AH331" s="55"/>
      <c r="AI331" s="177"/>
      <c r="AJ331" s="55"/>
      <c r="AK331" s="55"/>
      <c r="AL331" s="55"/>
    </row>
    <row r="332" spans="1:38">
      <c r="A332" s="55"/>
      <c r="B332" s="55"/>
      <c r="C332" s="55"/>
      <c r="D332" s="177"/>
      <c r="E332" s="177"/>
      <c r="F332" s="177"/>
      <c r="G332" s="55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55"/>
      <c r="AH332" s="55"/>
      <c r="AI332" s="177"/>
      <c r="AJ332" s="55"/>
      <c r="AK332" s="55"/>
      <c r="AL332" s="55"/>
    </row>
    <row r="333" spans="1:38">
      <c r="A333" s="55"/>
      <c r="B333" s="55"/>
      <c r="C333" s="55"/>
      <c r="D333" s="177"/>
      <c r="E333" s="177"/>
      <c r="F333" s="177"/>
      <c r="G333" s="55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55"/>
      <c r="AH333" s="55"/>
      <c r="AI333" s="177"/>
      <c r="AJ333" s="55"/>
      <c r="AK333" s="55"/>
      <c r="AL333" s="55"/>
    </row>
    <row r="334" spans="1:38">
      <c r="A334" s="55"/>
      <c r="B334" s="55"/>
      <c r="C334" s="55"/>
      <c r="D334" s="177"/>
      <c r="E334" s="177"/>
      <c r="F334" s="177"/>
      <c r="G334" s="55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55"/>
      <c r="AH334" s="55"/>
      <c r="AI334" s="177"/>
      <c r="AJ334" s="55"/>
      <c r="AK334" s="55"/>
      <c r="AL334" s="55"/>
    </row>
    <row r="335" spans="1:38">
      <c r="A335" s="55"/>
      <c r="B335" s="55"/>
      <c r="C335" s="55"/>
      <c r="D335" s="177"/>
      <c r="E335" s="177"/>
      <c r="F335" s="177"/>
      <c r="G335" s="55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55"/>
      <c r="AH335" s="55"/>
      <c r="AI335" s="177"/>
      <c r="AJ335" s="55"/>
      <c r="AK335" s="55"/>
      <c r="AL335" s="55"/>
    </row>
    <row r="336" spans="1:38">
      <c r="A336" s="55"/>
      <c r="B336" s="55"/>
      <c r="C336" s="55"/>
      <c r="D336" s="177"/>
      <c r="E336" s="177"/>
      <c r="F336" s="177"/>
      <c r="G336" s="55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55"/>
      <c r="AH336" s="55"/>
      <c r="AI336" s="177"/>
      <c r="AJ336" s="55"/>
      <c r="AK336" s="55"/>
      <c r="AL336" s="55"/>
    </row>
    <row r="337" spans="1:38">
      <c r="A337" s="55"/>
      <c r="B337" s="55"/>
      <c r="C337" s="55"/>
      <c r="D337" s="177"/>
      <c r="E337" s="177"/>
      <c r="F337" s="177"/>
      <c r="G337" s="55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55"/>
      <c r="AH337" s="55"/>
      <c r="AI337" s="177"/>
      <c r="AJ337" s="55"/>
      <c r="AK337" s="55"/>
      <c r="AL337" s="55"/>
    </row>
    <row r="338" spans="1:38">
      <c r="A338" s="55"/>
      <c r="B338" s="55"/>
      <c r="C338" s="55"/>
      <c r="D338" s="177"/>
      <c r="E338" s="177"/>
      <c r="F338" s="177"/>
      <c r="G338" s="55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55"/>
      <c r="AH338" s="55"/>
      <c r="AI338" s="177"/>
      <c r="AJ338" s="55"/>
      <c r="AK338" s="55"/>
      <c r="AL338" s="55"/>
    </row>
    <row r="339" spans="1:38">
      <c r="A339" s="55"/>
      <c r="B339" s="55"/>
      <c r="C339" s="55"/>
      <c r="D339" s="177"/>
      <c r="E339" s="177"/>
      <c r="F339" s="177"/>
      <c r="G339" s="55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55"/>
      <c r="AH339" s="55"/>
      <c r="AI339" s="177"/>
      <c r="AJ339" s="55"/>
      <c r="AK339" s="55"/>
      <c r="AL339" s="55"/>
    </row>
    <row r="340" spans="1:38">
      <c r="A340" s="55"/>
      <c r="B340" s="55"/>
      <c r="C340" s="55"/>
      <c r="D340" s="177"/>
      <c r="E340" s="177"/>
      <c r="F340" s="177"/>
      <c r="G340" s="55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55"/>
      <c r="AH340" s="55"/>
      <c r="AI340" s="177"/>
      <c r="AJ340" s="55"/>
      <c r="AK340" s="55"/>
      <c r="AL340" s="55"/>
    </row>
    <row r="341" spans="1:38">
      <c r="A341" s="55"/>
      <c r="B341" s="55"/>
      <c r="C341" s="55"/>
      <c r="D341" s="177"/>
      <c r="E341" s="177"/>
      <c r="F341" s="177"/>
      <c r="G341" s="55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55"/>
      <c r="AH341" s="55"/>
      <c r="AI341" s="177"/>
      <c r="AJ341" s="55"/>
      <c r="AK341" s="55"/>
      <c r="AL341" s="55"/>
    </row>
    <row r="342" spans="1:38">
      <c r="A342" s="55"/>
      <c r="B342" s="55"/>
      <c r="C342" s="55"/>
      <c r="D342" s="177"/>
      <c r="E342" s="177"/>
      <c r="F342" s="177"/>
      <c r="G342" s="55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55"/>
      <c r="AH342" s="55"/>
      <c r="AI342" s="177"/>
      <c r="AJ342" s="55"/>
      <c r="AK342" s="55"/>
      <c r="AL342" s="55"/>
    </row>
    <row r="343" spans="1:38">
      <c r="A343" s="55"/>
      <c r="B343" s="55"/>
      <c r="C343" s="55"/>
      <c r="D343" s="177"/>
      <c r="E343" s="177"/>
      <c r="F343" s="177"/>
      <c r="G343" s="55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55"/>
      <c r="AH343" s="55"/>
      <c r="AI343" s="177"/>
      <c r="AJ343" s="55"/>
      <c r="AK343" s="55"/>
      <c r="AL343" s="55"/>
    </row>
    <row r="344" spans="1:38">
      <c r="A344" s="55"/>
      <c r="B344" s="55"/>
      <c r="C344" s="55"/>
      <c r="D344" s="177"/>
      <c r="E344" s="177"/>
      <c r="F344" s="177"/>
      <c r="G344" s="55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55"/>
      <c r="AH344" s="55"/>
      <c r="AI344" s="177"/>
      <c r="AJ344" s="55"/>
      <c r="AK344" s="55"/>
      <c r="AL344" s="55"/>
    </row>
    <row r="345" spans="1:38">
      <c r="A345" s="55"/>
      <c r="B345" s="55"/>
      <c r="C345" s="55"/>
      <c r="D345" s="177"/>
      <c r="E345" s="177"/>
      <c r="F345" s="177"/>
      <c r="G345" s="55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55"/>
      <c r="AH345" s="55"/>
      <c r="AI345" s="177"/>
      <c r="AJ345" s="55"/>
      <c r="AK345" s="55"/>
      <c r="AL345" s="55"/>
    </row>
    <row r="346" spans="1:38">
      <c r="A346" s="55"/>
      <c r="B346" s="55"/>
      <c r="C346" s="55"/>
      <c r="D346" s="177"/>
      <c r="E346" s="177"/>
      <c r="F346" s="177"/>
      <c r="G346" s="55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55"/>
      <c r="AH346" s="55"/>
      <c r="AI346" s="177"/>
      <c r="AJ346" s="55"/>
      <c r="AK346" s="55"/>
      <c r="AL346" s="55"/>
    </row>
    <row r="347" spans="1:38">
      <c r="A347" s="55"/>
      <c r="B347" s="55"/>
      <c r="C347" s="55"/>
      <c r="D347" s="177"/>
      <c r="E347" s="177"/>
      <c r="F347" s="177"/>
      <c r="G347" s="55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55"/>
      <c r="AH347" s="55"/>
      <c r="AI347" s="177"/>
      <c r="AJ347" s="55"/>
      <c r="AK347" s="55"/>
      <c r="AL347" s="55"/>
    </row>
    <row r="348" spans="1:38">
      <c r="A348" s="55"/>
      <c r="B348" s="55"/>
      <c r="C348" s="55"/>
      <c r="D348" s="177"/>
      <c r="E348" s="177"/>
      <c r="F348" s="177"/>
      <c r="G348" s="55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55"/>
      <c r="AH348" s="55"/>
      <c r="AI348" s="177"/>
      <c r="AJ348" s="55"/>
      <c r="AK348" s="55"/>
      <c r="AL348" s="55"/>
    </row>
    <row r="349" spans="1:38">
      <c r="A349" s="55"/>
      <c r="B349" s="55"/>
      <c r="C349" s="55"/>
      <c r="D349" s="177"/>
      <c r="E349" s="177"/>
      <c r="F349" s="177"/>
      <c r="G349" s="55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55"/>
      <c r="AH349" s="55"/>
      <c r="AI349" s="177"/>
      <c r="AJ349" s="55"/>
      <c r="AK349" s="55"/>
      <c r="AL349" s="55"/>
    </row>
    <row r="350" spans="1:38">
      <c r="A350" s="55"/>
      <c r="B350" s="55"/>
      <c r="C350" s="55"/>
      <c r="D350" s="177"/>
      <c r="E350" s="177"/>
      <c r="F350" s="177"/>
      <c r="G350" s="55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55"/>
      <c r="AH350" s="55"/>
      <c r="AI350" s="177"/>
      <c r="AJ350" s="55"/>
      <c r="AK350" s="55"/>
      <c r="AL350" s="55"/>
    </row>
    <row r="351" spans="1:38">
      <c r="A351" s="55"/>
      <c r="B351" s="55"/>
      <c r="C351" s="55"/>
      <c r="D351" s="177"/>
      <c r="E351" s="177"/>
      <c r="F351" s="177"/>
      <c r="G351" s="55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55"/>
      <c r="AH351" s="55"/>
      <c r="AI351" s="177"/>
      <c r="AJ351" s="55"/>
      <c r="AK351" s="55"/>
      <c r="AL351" s="55"/>
    </row>
    <row r="352" spans="1:38">
      <c r="A352" s="55"/>
      <c r="B352" s="55"/>
      <c r="C352" s="55"/>
      <c r="D352" s="177"/>
      <c r="E352" s="177"/>
      <c r="F352" s="177"/>
      <c r="G352" s="55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55"/>
      <c r="AH352" s="55"/>
      <c r="AI352" s="177"/>
      <c r="AJ352" s="55"/>
      <c r="AK352" s="55"/>
      <c r="AL352" s="55"/>
    </row>
    <row r="353" spans="1:38">
      <c r="A353" s="55"/>
      <c r="B353" s="55"/>
      <c r="C353" s="55"/>
      <c r="D353" s="177"/>
      <c r="E353" s="177"/>
      <c r="F353" s="177"/>
      <c r="G353" s="55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55"/>
      <c r="AH353" s="55"/>
      <c r="AI353" s="177"/>
      <c r="AJ353" s="55"/>
      <c r="AK353" s="55"/>
      <c r="AL353" s="55"/>
    </row>
    <row r="354" spans="1:38">
      <c r="A354" s="55"/>
      <c r="B354" s="55"/>
      <c r="C354" s="55"/>
      <c r="D354" s="177"/>
      <c r="E354" s="177"/>
      <c r="F354" s="177"/>
      <c r="G354" s="55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55"/>
      <c r="AH354" s="55"/>
      <c r="AI354" s="177"/>
      <c r="AJ354" s="55"/>
      <c r="AK354" s="55"/>
      <c r="AL354" s="55"/>
    </row>
    <row r="355" spans="1:38">
      <c r="A355" s="55"/>
      <c r="B355" s="55"/>
      <c r="C355" s="55"/>
      <c r="D355" s="177"/>
      <c r="E355" s="177"/>
      <c r="F355" s="177"/>
      <c r="G355" s="55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55"/>
      <c r="AH355" s="55"/>
      <c r="AI355" s="177"/>
      <c r="AJ355" s="55"/>
      <c r="AK355" s="55"/>
      <c r="AL355" s="55"/>
    </row>
    <row r="356" spans="1:38">
      <c r="A356" s="55"/>
      <c r="B356" s="55"/>
      <c r="C356" s="55"/>
      <c r="D356" s="177"/>
      <c r="E356" s="177"/>
      <c r="F356" s="177"/>
      <c r="G356" s="55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55"/>
      <c r="AH356" s="55"/>
      <c r="AI356" s="177"/>
      <c r="AJ356" s="55"/>
      <c r="AK356" s="55"/>
      <c r="AL356" s="55"/>
    </row>
    <row r="357" spans="1:38">
      <c r="A357" s="55"/>
      <c r="B357" s="55"/>
      <c r="C357" s="55"/>
      <c r="D357" s="177"/>
      <c r="E357" s="177"/>
      <c r="F357" s="177"/>
      <c r="G357" s="55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55"/>
      <c r="AH357" s="55"/>
      <c r="AI357" s="177"/>
      <c r="AJ357" s="55"/>
      <c r="AK357" s="55"/>
      <c r="AL357" s="55"/>
    </row>
    <row r="358" spans="1:38">
      <c r="A358" s="55"/>
      <c r="B358" s="55"/>
      <c r="C358" s="55"/>
      <c r="D358" s="177"/>
      <c r="E358" s="177"/>
      <c r="F358" s="177"/>
      <c r="G358" s="55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55"/>
      <c r="AH358" s="55"/>
      <c r="AI358" s="177"/>
      <c r="AJ358" s="55"/>
      <c r="AK358" s="55"/>
      <c r="AL358" s="55"/>
    </row>
    <row r="359" spans="1:38">
      <c r="A359" s="55"/>
      <c r="B359" s="55"/>
      <c r="C359" s="55"/>
      <c r="D359" s="177"/>
      <c r="E359" s="177"/>
      <c r="F359" s="177"/>
      <c r="G359" s="55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55"/>
      <c r="AH359" s="55"/>
      <c r="AI359" s="177"/>
      <c r="AJ359" s="55"/>
      <c r="AK359" s="55"/>
      <c r="AL359" s="55"/>
    </row>
    <row r="360" spans="1:38">
      <c r="A360" s="55"/>
      <c r="B360" s="55"/>
      <c r="C360" s="55"/>
      <c r="D360" s="177"/>
      <c r="E360" s="177"/>
      <c r="F360" s="177"/>
      <c r="G360" s="55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55"/>
      <c r="AH360" s="55"/>
      <c r="AI360" s="177"/>
      <c r="AJ360" s="55"/>
      <c r="AK360" s="55"/>
      <c r="AL360" s="55"/>
    </row>
    <row r="361" spans="1:38">
      <c r="A361" s="55"/>
      <c r="B361" s="55"/>
      <c r="C361" s="55"/>
      <c r="D361" s="177"/>
      <c r="E361" s="177"/>
      <c r="F361" s="177"/>
      <c r="G361" s="55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55"/>
      <c r="AH361" s="55"/>
      <c r="AI361" s="177"/>
      <c r="AJ361" s="55"/>
      <c r="AK361" s="55"/>
      <c r="AL361" s="55"/>
    </row>
    <row r="362" spans="1:38">
      <c r="A362" s="55"/>
      <c r="B362" s="55"/>
      <c r="C362" s="55"/>
      <c r="D362" s="177"/>
      <c r="E362" s="177"/>
      <c r="F362" s="177"/>
      <c r="G362" s="55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55"/>
      <c r="AH362" s="55"/>
      <c r="AI362" s="177"/>
      <c r="AJ362" s="55"/>
      <c r="AK362" s="55"/>
      <c r="AL362" s="55"/>
    </row>
    <row r="363" spans="1:38">
      <c r="A363" s="55"/>
      <c r="B363" s="55"/>
      <c r="C363" s="55"/>
      <c r="D363" s="177"/>
      <c r="E363" s="177"/>
      <c r="F363" s="177"/>
      <c r="G363" s="55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55"/>
      <c r="AH363" s="55"/>
      <c r="AI363" s="177"/>
      <c r="AJ363" s="55"/>
      <c r="AK363" s="55"/>
      <c r="AL363" s="55"/>
    </row>
    <row r="364" spans="1:38">
      <c r="A364" s="55"/>
      <c r="B364" s="55"/>
      <c r="C364" s="55"/>
      <c r="D364" s="177"/>
      <c r="E364" s="177"/>
      <c r="F364" s="177"/>
      <c r="G364" s="55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55"/>
      <c r="AH364" s="55"/>
      <c r="AI364" s="177"/>
      <c r="AJ364" s="55"/>
      <c r="AK364" s="55"/>
      <c r="AL364" s="55"/>
    </row>
    <row r="365" spans="1:38">
      <c r="A365" s="55"/>
      <c r="B365" s="55"/>
      <c r="C365" s="55"/>
      <c r="D365" s="177"/>
      <c r="E365" s="177"/>
      <c r="F365" s="177"/>
      <c r="G365" s="55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55"/>
      <c r="AH365" s="55"/>
      <c r="AI365" s="177"/>
      <c r="AJ365" s="55"/>
      <c r="AK365" s="55"/>
      <c r="AL365" s="55"/>
    </row>
    <row r="366" spans="1:38">
      <c r="A366" s="55"/>
      <c r="B366" s="55"/>
      <c r="C366" s="55"/>
      <c r="D366" s="177"/>
      <c r="E366" s="177"/>
      <c r="F366" s="177"/>
      <c r="G366" s="55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55"/>
      <c r="AH366" s="55"/>
      <c r="AI366" s="177"/>
      <c r="AJ366" s="55"/>
      <c r="AK366" s="55"/>
      <c r="AL366" s="55"/>
    </row>
    <row r="367" spans="1:38">
      <c r="A367" s="55"/>
      <c r="B367" s="55"/>
      <c r="C367" s="55"/>
      <c r="D367" s="177"/>
      <c r="E367" s="177"/>
      <c r="F367" s="177"/>
      <c r="G367" s="55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55"/>
      <c r="AH367" s="55"/>
      <c r="AI367" s="177"/>
      <c r="AJ367" s="55"/>
      <c r="AK367" s="55"/>
      <c r="AL367" s="55"/>
    </row>
    <row r="368" spans="1:38">
      <c r="A368" s="55"/>
      <c r="B368" s="55"/>
      <c r="C368" s="55"/>
      <c r="D368" s="177"/>
      <c r="E368" s="177"/>
      <c r="F368" s="177"/>
      <c r="G368" s="55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55"/>
      <c r="AH368" s="55"/>
      <c r="AI368" s="177"/>
      <c r="AJ368" s="55"/>
      <c r="AK368" s="55"/>
      <c r="AL368" s="55"/>
    </row>
    <row r="369" spans="1:38">
      <c r="A369" s="55"/>
      <c r="B369" s="55"/>
      <c r="C369" s="55"/>
      <c r="D369" s="177"/>
      <c r="E369" s="177"/>
      <c r="F369" s="177"/>
      <c r="G369" s="55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55"/>
      <c r="AH369" s="55"/>
      <c r="AI369" s="177"/>
      <c r="AJ369" s="55"/>
      <c r="AK369" s="55"/>
      <c r="AL369" s="55"/>
    </row>
    <row r="370" spans="1:38">
      <c r="A370" s="55"/>
      <c r="B370" s="55"/>
      <c r="C370" s="55"/>
      <c r="D370" s="177"/>
      <c r="E370" s="177"/>
      <c r="F370" s="177"/>
      <c r="G370" s="55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55"/>
      <c r="AH370" s="55"/>
      <c r="AI370" s="177"/>
      <c r="AJ370" s="55"/>
      <c r="AK370" s="55"/>
      <c r="AL370" s="55"/>
    </row>
    <row r="371" spans="1:38">
      <c r="A371" s="55"/>
      <c r="B371" s="55"/>
      <c r="C371" s="55"/>
      <c r="D371" s="177"/>
      <c r="E371" s="177"/>
      <c r="F371" s="177"/>
      <c r="G371" s="55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55"/>
      <c r="AH371" s="55"/>
      <c r="AI371" s="177"/>
      <c r="AJ371" s="55"/>
      <c r="AK371" s="55"/>
      <c r="AL371" s="55"/>
    </row>
    <row r="372" spans="1:38">
      <c r="A372" s="55"/>
      <c r="B372" s="55"/>
      <c r="C372" s="55"/>
      <c r="D372" s="177"/>
      <c r="E372" s="177"/>
      <c r="F372" s="177"/>
      <c r="G372" s="55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55"/>
      <c r="AH372" s="55"/>
      <c r="AI372" s="177"/>
      <c r="AJ372" s="55"/>
      <c r="AK372" s="55"/>
      <c r="AL372" s="55"/>
    </row>
    <row r="373" spans="1:38">
      <c r="A373" s="55"/>
      <c r="B373" s="55"/>
      <c r="C373" s="55"/>
      <c r="D373" s="177"/>
      <c r="E373" s="177"/>
      <c r="F373" s="177"/>
      <c r="G373" s="55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55"/>
      <c r="AH373" s="55"/>
      <c r="AI373" s="177"/>
      <c r="AJ373" s="55"/>
      <c r="AK373" s="55"/>
      <c r="AL373" s="55"/>
    </row>
    <row r="374" spans="1:38">
      <c r="A374" s="55"/>
      <c r="B374" s="55"/>
      <c r="C374" s="55"/>
      <c r="D374" s="177"/>
      <c r="E374" s="177"/>
      <c r="F374" s="177"/>
      <c r="G374" s="55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55"/>
      <c r="AH374" s="55"/>
      <c r="AI374" s="177"/>
      <c r="AJ374" s="55"/>
      <c r="AK374" s="55"/>
      <c r="AL374" s="55"/>
    </row>
    <row r="375" spans="1:38">
      <c r="A375" s="55"/>
      <c r="B375" s="55"/>
      <c r="C375" s="55"/>
      <c r="D375" s="177"/>
      <c r="E375" s="177"/>
      <c r="F375" s="177"/>
      <c r="G375" s="55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55"/>
      <c r="AH375" s="55"/>
      <c r="AI375" s="177"/>
      <c r="AJ375" s="55"/>
      <c r="AK375" s="55"/>
      <c r="AL375" s="55"/>
    </row>
    <row r="376" spans="1:38">
      <c r="A376" s="55"/>
      <c r="B376" s="55"/>
      <c r="C376" s="55"/>
      <c r="D376" s="177"/>
      <c r="E376" s="177"/>
      <c r="F376" s="177"/>
      <c r="G376" s="55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55"/>
      <c r="AH376" s="55"/>
      <c r="AI376" s="177"/>
      <c r="AJ376" s="55"/>
      <c r="AK376" s="55"/>
      <c r="AL376" s="55"/>
    </row>
    <row r="377" spans="1:38">
      <c r="A377" s="55"/>
      <c r="B377" s="55"/>
      <c r="C377" s="55"/>
      <c r="D377" s="177"/>
      <c r="E377" s="177"/>
      <c r="F377" s="177"/>
      <c r="G377" s="55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55"/>
      <c r="AH377" s="55"/>
      <c r="AI377" s="177"/>
      <c r="AJ377" s="55"/>
      <c r="AK377" s="55"/>
      <c r="AL377" s="55"/>
    </row>
    <row r="378" spans="1:38">
      <c r="A378" s="55"/>
      <c r="B378" s="55"/>
      <c r="C378" s="55"/>
      <c r="D378" s="177"/>
      <c r="E378" s="177"/>
      <c r="F378" s="177"/>
      <c r="G378" s="55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55"/>
      <c r="AH378" s="55"/>
      <c r="AI378" s="177"/>
      <c r="AJ378" s="55"/>
      <c r="AK378" s="55"/>
      <c r="AL378" s="55"/>
    </row>
    <row r="379" spans="1:38">
      <c r="A379" s="55"/>
      <c r="B379" s="55"/>
      <c r="C379" s="55"/>
      <c r="D379" s="177"/>
      <c r="E379" s="177"/>
      <c r="F379" s="177"/>
      <c r="G379" s="55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55"/>
      <c r="AH379" s="55"/>
      <c r="AI379" s="177"/>
      <c r="AJ379" s="55"/>
      <c r="AK379" s="55"/>
      <c r="AL379" s="55"/>
    </row>
    <row r="380" spans="1:38">
      <c r="A380" s="55"/>
      <c r="B380" s="55"/>
      <c r="C380" s="55"/>
      <c r="D380" s="177"/>
      <c r="E380" s="177"/>
      <c r="F380" s="177"/>
      <c r="G380" s="55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55"/>
      <c r="AH380" s="55"/>
      <c r="AI380" s="177"/>
      <c r="AJ380" s="55"/>
      <c r="AK380" s="55"/>
      <c r="AL380" s="55"/>
    </row>
    <row r="381" spans="1:38">
      <c r="A381" s="55"/>
      <c r="B381" s="55"/>
      <c r="C381" s="55"/>
      <c r="D381" s="177"/>
      <c r="E381" s="177"/>
      <c r="F381" s="177"/>
      <c r="G381" s="55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55"/>
      <c r="AH381" s="55"/>
      <c r="AI381" s="177"/>
      <c r="AJ381" s="55"/>
      <c r="AK381" s="55"/>
      <c r="AL381" s="55"/>
    </row>
    <row r="382" spans="1:38">
      <c r="A382" s="55"/>
      <c r="B382" s="55"/>
      <c r="C382" s="55"/>
      <c r="D382" s="177"/>
      <c r="E382" s="177"/>
      <c r="F382" s="177"/>
      <c r="G382" s="55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55"/>
      <c r="AH382" s="55"/>
      <c r="AI382" s="177"/>
      <c r="AJ382" s="55"/>
      <c r="AK382" s="55"/>
      <c r="AL382" s="55"/>
    </row>
    <row r="383" spans="1:38">
      <c r="A383" s="55"/>
      <c r="B383" s="55"/>
      <c r="C383" s="55"/>
      <c r="D383" s="177"/>
      <c r="E383" s="177"/>
      <c r="F383" s="177"/>
      <c r="G383" s="55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55"/>
      <c r="AH383" s="55"/>
      <c r="AI383" s="177"/>
      <c r="AJ383" s="55"/>
      <c r="AK383" s="55"/>
      <c r="AL383" s="55"/>
    </row>
    <row r="384" spans="1:38">
      <c r="A384" s="55"/>
      <c r="B384" s="55"/>
      <c r="C384" s="55"/>
      <c r="D384" s="177"/>
      <c r="E384" s="177"/>
      <c r="F384" s="177"/>
      <c r="G384" s="55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55"/>
      <c r="AH384" s="55"/>
      <c r="AI384" s="177"/>
      <c r="AJ384" s="55"/>
      <c r="AK384" s="55"/>
      <c r="AL384" s="55"/>
    </row>
    <row r="385" spans="1:38">
      <c r="A385" s="55"/>
      <c r="B385" s="55"/>
      <c r="C385" s="55"/>
      <c r="D385" s="177"/>
      <c r="E385" s="177"/>
      <c r="F385" s="177"/>
      <c r="G385" s="55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55"/>
      <c r="AH385" s="55"/>
      <c r="AI385" s="177"/>
      <c r="AJ385" s="55"/>
      <c r="AK385" s="55"/>
      <c r="AL385" s="55"/>
    </row>
    <row r="386" spans="1:38">
      <c r="A386" s="55"/>
      <c r="B386" s="55"/>
      <c r="C386" s="55"/>
      <c r="D386" s="177"/>
      <c r="E386" s="177"/>
      <c r="F386" s="177"/>
      <c r="G386" s="55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55"/>
      <c r="AH386" s="55"/>
      <c r="AI386" s="177"/>
      <c r="AJ386" s="55"/>
      <c r="AK386" s="55"/>
      <c r="AL386" s="55"/>
    </row>
    <row r="387" spans="1:38">
      <c r="A387" s="55"/>
      <c r="B387" s="55"/>
      <c r="C387" s="55"/>
      <c r="D387" s="177"/>
      <c r="E387" s="177"/>
      <c r="F387" s="177"/>
      <c r="G387" s="55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55"/>
      <c r="AH387" s="55"/>
      <c r="AI387" s="177"/>
      <c r="AJ387" s="55"/>
      <c r="AK387" s="55"/>
      <c r="AL387" s="55"/>
    </row>
    <row r="388" spans="1:38">
      <c r="A388" s="55"/>
      <c r="B388" s="55"/>
      <c r="C388" s="55"/>
      <c r="D388" s="177"/>
      <c r="E388" s="177"/>
      <c r="F388" s="177"/>
      <c r="G388" s="55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55"/>
      <c r="AH388" s="55"/>
      <c r="AI388" s="177"/>
      <c r="AJ388" s="55"/>
      <c r="AK388" s="55"/>
      <c r="AL388" s="55"/>
    </row>
    <row r="389" spans="1:38">
      <c r="A389" s="55"/>
      <c r="B389" s="55"/>
      <c r="C389" s="55"/>
      <c r="D389" s="177"/>
      <c r="E389" s="177"/>
      <c r="F389" s="177"/>
      <c r="G389" s="55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55"/>
      <c r="AH389" s="55"/>
      <c r="AI389" s="177"/>
      <c r="AJ389" s="55"/>
      <c r="AK389" s="55"/>
      <c r="AL389" s="55"/>
    </row>
    <row r="390" spans="1:38">
      <c r="A390" s="55"/>
      <c r="B390" s="55"/>
      <c r="C390" s="55"/>
      <c r="D390" s="177"/>
      <c r="E390" s="177"/>
      <c r="F390" s="177"/>
      <c r="G390" s="55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55"/>
      <c r="AH390" s="55"/>
      <c r="AI390" s="177"/>
      <c r="AJ390" s="55"/>
      <c r="AK390" s="55"/>
      <c r="AL390" s="55"/>
    </row>
    <row r="391" spans="1:38">
      <c r="A391" s="55"/>
      <c r="B391" s="55"/>
      <c r="C391" s="55"/>
      <c r="D391" s="177"/>
      <c r="E391" s="177"/>
      <c r="F391" s="177"/>
      <c r="G391" s="55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55"/>
      <c r="AH391" s="55"/>
      <c r="AI391" s="177"/>
      <c r="AJ391" s="55"/>
      <c r="AK391" s="55"/>
      <c r="AL391" s="55"/>
    </row>
    <row r="392" spans="1:38">
      <c r="A392" s="55"/>
      <c r="B392" s="55"/>
      <c r="C392" s="55"/>
      <c r="D392" s="177"/>
      <c r="E392" s="177"/>
      <c r="F392" s="177"/>
      <c r="G392" s="55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55"/>
      <c r="AH392" s="55"/>
      <c r="AI392" s="177"/>
      <c r="AJ392" s="55"/>
      <c r="AK392" s="55"/>
      <c r="AL392" s="55"/>
    </row>
    <row r="393" spans="1:38">
      <c r="A393" s="55"/>
      <c r="B393" s="55"/>
      <c r="C393" s="55"/>
      <c r="D393" s="177"/>
      <c r="E393" s="177"/>
      <c r="F393" s="177"/>
      <c r="G393" s="55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55"/>
      <c r="AH393" s="55"/>
      <c r="AI393" s="177"/>
      <c r="AJ393" s="55"/>
      <c r="AK393" s="55"/>
      <c r="AL393" s="55"/>
    </row>
    <row r="394" spans="1:38">
      <c r="A394" s="55"/>
      <c r="B394" s="55"/>
      <c r="C394" s="55"/>
      <c r="D394" s="177"/>
      <c r="E394" s="177"/>
      <c r="F394" s="177"/>
      <c r="G394" s="55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55"/>
      <c r="AH394" s="55"/>
      <c r="AI394" s="177"/>
      <c r="AJ394" s="55"/>
      <c r="AK394" s="55"/>
      <c r="AL394" s="55"/>
    </row>
    <row r="395" spans="1:38">
      <c r="A395" s="55"/>
      <c r="B395" s="55"/>
      <c r="C395" s="55"/>
      <c r="D395" s="177"/>
      <c r="E395" s="177"/>
      <c r="F395" s="177"/>
      <c r="G395" s="55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55"/>
      <c r="AH395" s="55"/>
      <c r="AI395" s="177"/>
      <c r="AJ395" s="55"/>
      <c r="AK395" s="55"/>
      <c r="AL395" s="55"/>
    </row>
    <row r="396" spans="1:38">
      <c r="A396" s="55"/>
      <c r="B396" s="55"/>
      <c r="C396" s="55"/>
      <c r="D396" s="177"/>
      <c r="E396" s="177"/>
      <c r="F396" s="177"/>
      <c r="G396" s="55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55"/>
      <c r="AH396" s="55"/>
      <c r="AI396" s="177"/>
      <c r="AJ396" s="55"/>
      <c r="AK396" s="55"/>
      <c r="AL396" s="55"/>
    </row>
    <row r="397" spans="1:38">
      <c r="A397" s="55"/>
      <c r="B397" s="55"/>
      <c r="C397" s="55"/>
      <c r="D397" s="177"/>
      <c r="E397" s="177"/>
      <c r="F397" s="177"/>
      <c r="G397" s="55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55"/>
      <c r="AH397" s="55"/>
      <c r="AI397" s="177"/>
      <c r="AJ397" s="55"/>
      <c r="AK397" s="55"/>
      <c r="AL397" s="55"/>
    </row>
    <row r="398" spans="1:38">
      <c r="A398" s="55"/>
      <c r="B398" s="55"/>
      <c r="C398" s="55"/>
      <c r="D398" s="177"/>
      <c r="E398" s="177"/>
      <c r="F398" s="177"/>
      <c r="G398" s="55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55"/>
      <c r="AH398" s="55"/>
      <c r="AI398" s="177"/>
      <c r="AJ398" s="55"/>
      <c r="AK398" s="55"/>
      <c r="AL398" s="55"/>
    </row>
    <row r="399" spans="1:38">
      <c r="A399" s="55"/>
      <c r="B399" s="55"/>
      <c r="C399" s="55"/>
      <c r="D399" s="177"/>
      <c r="E399" s="177"/>
      <c r="F399" s="177"/>
      <c r="G399" s="55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55"/>
      <c r="AH399" s="55"/>
      <c r="AI399" s="177"/>
      <c r="AJ399" s="55"/>
      <c r="AK399" s="55"/>
      <c r="AL399" s="55"/>
    </row>
    <row r="400" spans="1:38">
      <c r="A400" s="55"/>
      <c r="B400" s="55"/>
      <c r="C400" s="55"/>
      <c r="D400" s="177"/>
      <c r="E400" s="177"/>
      <c r="F400" s="177"/>
      <c r="G400" s="55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55"/>
      <c r="AH400" s="55"/>
      <c r="AI400" s="177"/>
      <c r="AJ400" s="55"/>
      <c r="AK400" s="55"/>
      <c r="AL400" s="55"/>
    </row>
    <row r="401" spans="1:38">
      <c r="A401" s="55"/>
      <c r="B401" s="55"/>
      <c r="C401" s="55"/>
      <c r="D401" s="177"/>
      <c r="E401" s="177"/>
      <c r="F401" s="177"/>
      <c r="G401" s="55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55"/>
      <c r="AH401" s="55"/>
      <c r="AI401" s="177"/>
      <c r="AJ401" s="55"/>
      <c r="AK401" s="55"/>
      <c r="AL401" s="55"/>
    </row>
    <row r="402" spans="1:38">
      <c r="A402" s="55"/>
      <c r="B402" s="55"/>
      <c r="C402" s="55"/>
      <c r="D402" s="177"/>
      <c r="E402" s="177"/>
      <c r="F402" s="177"/>
      <c r="G402" s="55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55"/>
      <c r="AH402" s="55"/>
      <c r="AI402" s="177"/>
      <c r="AJ402" s="55"/>
      <c r="AK402" s="55"/>
      <c r="AL402" s="55"/>
    </row>
    <row r="403" spans="1:38">
      <c r="A403" s="55"/>
      <c r="B403" s="55"/>
      <c r="C403" s="55"/>
      <c r="D403" s="177"/>
      <c r="E403" s="177"/>
      <c r="F403" s="177"/>
      <c r="G403" s="55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55"/>
      <c r="AH403" s="55"/>
      <c r="AI403" s="177"/>
      <c r="AJ403" s="55"/>
      <c r="AK403" s="55"/>
      <c r="AL403" s="55"/>
    </row>
    <row r="404" spans="1:38">
      <c r="A404" s="55"/>
      <c r="B404" s="55"/>
      <c r="C404" s="55"/>
      <c r="D404" s="177"/>
      <c r="E404" s="177"/>
      <c r="F404" s="177"/>
      <c r="G404" s="55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55"/>
      <c r="AH404" s="55"/>
      <c r="AI404" s="177"/>
      <c r="AJ404" s="55"/>
      <c r="AK404" s="55"/>
      <c r="AL404" s="55"/>
    </row>
    <row r="405" spans="1:38">
      <c r="A405" s="55"/>
      <c r="B405" s="55"/>
      <c r="C405" s="55"/>
      <c r="D405" s="177"/>
      <c r="E405" s="177"/>
      <c r="F405" s="177"/>
      <c r="G405" s="55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55"/>
      <c r="AH405" s="55"/>
      <c r="AI405" s="177"/>
      <c r="AJ405" s="55"/>
      <c r="AK405" s="55"/>
      <c r="AL405" s="55"/>
    </row>
    <row r="406" spans="1:38">
      <c r="A406" s="55"/>
      <c r="B406" s="55"/>
      <c r="C406" s="55"/>
      <c r="D406" s="177"/>
      <c r="E406" s="177"/>
      <c r="F406" s="177"/>
      <c r="G406" s="55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55"/>
      <c r="AH406" s="55"/>
      <c r="AI406" s="177"/>
      <c r="AJ406" s="55"/>
      <c r="AK406" s="55"/>
      <c r="AL406" s="55"/>
    </row>
    <row r="407" spans="1:38">
      <c r="A407" s="55"/>
      <c r="B407" s="55"/>
      <c r="C407" s="55"/>
      <c r="D407" s="177"/>
      <c r="E407" s="177"/>
      <c r="F407" s="177"/>
      <c r="G407" s="55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55"/>
      <c r="AH407" s="55"/>
      <c r="AI407" s="177"/>
      <c r="AJ407" s="55"/>
      <c r="AK407" s="55"/>
      <c r="AL407" s="55"/>
    </row>
    <row r="408" spans="1:38">
      <c r="A408" s="55"/>
      <c r="B408" s="55"/>
      <c r="C408" s="55"/>
      <c r="D408" s="177"/>
      <c r="E408" s="177"/>
      <c r="F408" s="177"/>
      <c r="G408" s="55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55"/>
      <c r="AH408" s="55"/>
      <c r="AI408" s="177"/>
      <c r="AJ408" s="55"/>
      <c r="AK408" s="55"/>
      <c r="AL408" s="55"/>
    </row>
    <row r="409" spans="1:38">
      <c r="A409" s="55"/>
      <c r="B409" s="55"/>
      <c r="C409" s="55"/>
      <c r="D409" s="177"/>
      <c r="E409" s="177"/>
      <c r="F409" s="177"/>
      <c r="G409" s="55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55"/>
      <c r="AH409" s="55"/>
      <c r="AI409" s="177"/>
      <c r="AJ409" s="55"/>
      <c r="AK409" s="55"/>
      <c r="AL409" s="55"/>
    </row>
    <row r="410" spans="1:38">
      <c r="A410" s="55"/>
      <c r="B410" s="55"/>
      <c r="C410" s="55"/>
      <c r="D410" s="177"/>
      <c r="E410" s="177"/>
      <c r="F410" s="177"/>
      <c r="G410" s="55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55"/>
      <c r="AH410" s="55"/>
      <c r="AI410" s="177"/>
      <c r="AJ410" s="55"/>
      <c r="AK410" s="55"/>
      <c r="AL410" s="55"/>
    </row>
    <row r="411" spans="1:38">
      <c r="A411" s="55"/>
      <c r="B411" s="55"/>
      <c r="C411" s="55"/>
      <c r="D411" s="177"/>
      <c r="E411" s="177"/>
      <c r="F411" s="177"/>
      <c r="G411" s="55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55"/>
      <c r="AH411" s="55"/>
      <c r="AI411" s="177"/>
      <c r="AJ411" s="55"/>
      <c r="AK411" s="55"/>
      <c r="AL411" s="55"/>
    </row>
    <row r="412" spans="1:38">
      <c r="A412" s="55"/>
      <c r="B412" s="55"/>
      <c r="C412" s="55"/>
      <c r="D412" s="177"/>
      <c r="E412" s="177"/>
      <c r="F412" s="177"/>
      <c r="G412" s="55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55"/>
      <c r="AH412" s="55"/>
      <c r="AI412" s="177"/>
      <c r="AJ412" s="55"/>
      <c r="AK412" s="55"/>
      <c r="AL412" s="55"/>
    </row>
    <row r="413" spans="1:38">
      <c r="A413" s="55"/>
      <c r="B413" s="55"/>
      <c r="C413" s="55"/>
      <c r="D413" s="177"/>
      <c r="E413" s="177"/>
      <c r="F413" s="177"/>
      <c r="G413" s="55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55"/>
      <c r="AH413" s="55"/>
      <c r="AI413" s="177"/>
      <c r="AJ413" s="55"/>
      <c r="AK413" s="55"/>
      <c r="AL413" s="55"/>
    </row>
    <row r="414" spans="1:38">
      <c r="A414" s="55"/>
      <c r="B414" s="55"/>
      <c r="C414" s="55"/>
      <c r="D414" s="177"/>
      <c r="E414" s="177"/>
      <c r="F414" s="177"/>
      <c r="G414" s="55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55"/>
      <c r="AH414" s="55"/>
      <c r="AI414" s="177"/>
      <c r="AJ414" s="55"/>
      <c r="AK414" s="55"/>
      <c r="AL414" s="55"/>
    </row>
    <row r="415" spans="1:38">
      <c r="A415" s="55"/>
      <c r="B415" s="55"/>
      <c r="C415" s="55"/>
      <c r="D415" s="177"/>
      <c r="E415" s="177"/>
      <c r="F415" s="177"/>
      <c r="G415" s="55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55"/>
      <c r="AH415" s="55"/>
      <c r="AI415" s="177"/>
      <c r="AJ415" s="55"/>
      <c r="AK415" s="55"/>
      <c r="AL415" s="55"/>
    </row>
    <row r="416" spans="1:38">
      <c r="A416" s="55"/>
      <c r="B416" s="55"/>
      <c r="C416" s="55"/>
      <c r="D416" s="177"/>
      <c r="E416" s="177"/>
      <c r="F416" s="177"/>
      <c r="G416" s="55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55"/>
      <c r="AH416" s="55"/>
      <c r="AI416" s="177"/>
      <c r="AJ416" s="55"/>
      <c r="AK416" s="55"/>
      <c r="AL416" s="55"/>
    </row>
    <row r="417" spans="1:38">
      <c r="A417" s="55"/>
      <c r="B417" s="55"/>
      <c r="C417" s="55"/>
      <c r="D417" s="177"/>
      <c r="E417" s="177"/>
      <c r="F417" s="177"/>
      <c r="G417" s="55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55"/>
      <c r="AH417" s="55"/>
      <c r="AI417" s="177"/>
      <c r="AJ417" s="55"/>
      <c r="AK417" s="55"/>
      <c r="AL417" s="55"/>
    </row>
    <row r="418" spans="1:38">
      <c r="A418" s="55"/>
      <c r="B418" s="55"/>
      <c r="C418" s="55"/>
      <c r="D418" s="177"/>
      <c r="E418" s="177"/>
      <c r="F418" s="177"/>
      <c r="G418" s="55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55"/>
      <c r="AH418" s="55"/>
      <c r="AI418" s="177"/>
      <c r="AJ418" s="55"/>
      <c r="AK418" s="55"/>
      <c r="AL418" s="55"/>
    </row>
    <row r="419" spans="1:38">
      <c r="A419" s="55"/>
      <c r="B419" s="55"/>
      <c r="C419" s="55"/>
      <c r="D419" s="177"/>
      <c r="E419" s="177"/>
      <c r="F419" s="177"/>
      <c r="G419" s="55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55"/>
      <c r="AH419" s="55"/>
      <c r="AI419" s="177"/>
      <c r="AJ419" s="55"/>
      <c r="AK419" s="55"/>
      <c r="AL419" s="55"/>
    </row>
    <row r="420" spans="1:38">
      <c r="A420" s="55"/>
      <c r="B420" s="55"/>
      <c r="C420" s="55"/>
      <c r="D420" s="177"/>
      <c r="E420" s="177"/>
      <c r="F420" s="177"/>
      <c r="G420" s="55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55"/>
      <c r="AH420" s="55"/>
      <c r="AI420" s="177"/>
      <c r="AJ420" s="55"/>
      <c r="AK420" s="55"/>
      <c r="AL420" s="55"/>
    </row>
    <row r="421" spans="1:38">
      <c r="A421" s="55"/>
      <c r="B421" s="55"/>
      <c r="C421" s="55"/>
      <c r="D421" s="177"/>
      <c r="E421" s="177"/>
      <c r="F421" s="177"/>
      <c r="G421" s="55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55"/>
      <c r="AH421" s="55"/>
      <c r="AI421" s="177"/>
      <c r="AJ421" s="55"/>
      <c r="AK421" s="55"/>
      <c r="AL421" s="55"/>
    </row>
    <row r="422" spans="1:38">
      <c r="A422" s="55"/>
      <c r="B422" s="55"/>
      <c r="C422" s="55"/>
      <c r="D422" s="177"/>
      <c r="E422" s="177"/>
      <c r="F422" s="177"/>
      <c r="G422" s="55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55"/>
      <c r="AH422" s="55"/>
      <c r="AI422" s="177"/>
      <c r="AJ422" s="55"/>
      <c r="AK422" s="55"/>
      <c r="AL422" s="55"/>
    </row>
    <row r="423" spans="1:38">
      <c r="A423" s="55"/>
      <c r="B423" s="55"/>
      <c r="C423" s="55"/>
      <c r="D423" s="177"/>
      <c r="E423" s="177"/>
      <c r="F423" s="177"/>
      <c r="G423" s="55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55"/>
      <c r="AH423" s="55"/>
      <c r="AI423" s="177"/>
      <c r="AJ423" s="55"/>
      <c r="AK423" s="55"/>
      <c r="AL423" s="55"/>
    </row>
    <row r="424" spans="1:38">
      <c r="A424" s="55"/>
      <c r="B424" s="55"/>
      <c r="C424" s="55"/>
      <c r="D424" s="177"/>
      <c r="E424" s="177"/>
      <c r="F424" s="177"/>
      <c r="G424" s="55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55"/>
      <c r="AH424" s="55"/>
      <c r="AI424" s="177"/>
      <c r="AJ424" s="55"/>
      <c r="AK424" s="55"/>
      <c r="AL424" s="55"/>
    </row>
    <row r="425" spans="1:38">
      <c r="A425" s="55"/>
      <c r="B425" s="55"/>
      <c r="C425" s="55"/>
      <c r="D425" s="177"/>
      <c r="E425" s="177"/>
      <c r="F425" s="177"/>
      <c r="G425" s="55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55"/>
      <c r="AH425" s="55"/>
      <c r="AI425" s="177"/>
      <c r="AJ425" s="55"/>
      <c r="AK425" s="55"/>
      <c r="AL425" s="55"/>
    </row>
    <row r="426" spans="1:38">
      <c r="A426" s="55"/>
      <c r="B426" s="55"/>
      <c r="C426" s="55"/>
      <c r="D426" s="177"/>
      <c r="E426" s="177"/>
      <c r="F426" s="177"/>
      <c r="G426" s="55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55"/>
      <c r="AH426" s="55"/>
      <c r="AI426" s="177"/>
      <c r="AJ426" s="55"/>
      <c r="AK426" s="55"/>
      <c r="AL426" s="55"/>
    </row>
    <row r="427" spans="1:38">
      <c r="A427" s="55"/>
      <c r="B427" s="55"/>
      <c r="C427" s="55"/>
      <c r="D427" s="177"/>
      <c r="E427" s="177"/>
      <c r="F427" s="177"/>
      <c r="G427" s="55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55"/>
      <c r="AH427" s="55"/>
      <c r="AI427" s="177"/>
      <c r="AJ427" s="55"/>
      <c r="AK427" s="55"/>
      <c r="AL427" s="55"/>
    </row>
    <row r="428" spans="1:38">
      <c r="A428" s="55"/>
      <c r="B428" s="55"/>
      <c r="C428" s="55"/>
      <c r="D428" s="177"/>
      <c r="E428" s="177"/>
      <c r="F428" s="177"/>
      <c r="G428" s="55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55"/>
      <c r="AH428" s="55"/>
      <c r="AI428" s="177"/>
      <c r="AJ428" s="55"/>
      <c r="AK428" s="55"/>
      <c r="AL428" s="55"/>
    </row>
    <row r="429" spans="1:38">
      <c r="A429" s="55"/>
      <c r="B429" s="55"/>
      <c r="C429" s="55"/>
      <c r="D429" s="177"/>
      <c r="E429" s="177"/>
      <c r="F429" s="177"/>
      <c r="G429" s="55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55"/>
      <c r="AH429" s="55"/>
      <c r="AI429" s="177"/>
      <c r="AJ429" s="55"/>
      <c r="AK429" s="55"/>
      <c r="AL429" s="55"/>
    </row>
    <row r="430" spans="1:38">
      <c r="A430" s="55"/>
      <c r="B430" s="55"/>
      <c r="C430" s="55"/>
      <c r="D430" s="177"/>
      <c r="E430" s="177"/>
      <c r="F430" s="177"/>
      <c r="G430" s="55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55"/>
      <c r="AH430" s="55"/>
      <c r="AI430" s="177"/>
      <c r="AJ430" s="55"/>
      <c r="AK430" s="55"/>
      <c r="AL430" s="55"/>
    </row>
    <row r="431" spans="1:38">
      <c r="A431" s="55"/>
      <c r="B431" s="55"/>
      <c r="C431" s="55"/>
      <c r="D431" s="177"/>
      <c r="E431" s="177"/>
      <c r="F431" s="177"/>
      <c r="G431" s="55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55"/>
      <c r="AH431" s="55"/>
      <c r="AI431" s="177"/>
      <c r="AJ431" s="55"/>
      <c r="AK431" s="55"/>
      <c r="AL431" s="55"/>
    </row>
    <row r="432" spans="1:38">
      <c r="A432" s="55"/>
      <c r="B432" s="55"/>
      <c r="C432" s="55"/>
      <c r="D432" s="177"/>
      <c r="E432" s="177"/>
      <c r="F432" s="177"/>
      <c r="G432" s="55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55"/>
      <c r="AH432" s="55"/>
      <c r="AI432" s="177"/>
      <c r="AJ432" s="55"/>
      <c r="AK432" s="55"/>
      <c r="AL432" s="55"/>
    </row>
    <row r="433" spans="1:38">
      <c r="A433" s="55"/>
      <c r="B433" s="55"/>
      <c r="C433" s="55"/>
      <c r="D433" s="177"/>
      <c r="E433" s="177"/>
      <c r="F433" s="177"/>
      <c r="G433" s="55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55"/>
      <c r="AH433" s="55"/>
      <c r="AI433" s="177"/>
      <c r="AJ433" s="55"/>
      <c r="AK433" s="55"/>
      <c r="AL433" s="55"/>
    </row>
    <row r="434" spans="1:38">
      <c r="A434" s="55"/>
      <c r="B434" s="55"/>
      <c r="C434" s="55"/>
      <c r="D434" s="177"/>
      <c r="E434" s="177"/>
      <c r="F434" s="177"/>
      <c r="G434" s="55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55"/>
      <c r="AH434" s="55"/>
      <c r="AI434" s="177"/>
      <c r="AJ434" s="55"/>
      <c r="AK434" s="55"/>
      <c r="AL434" s="55"/>
    </row>
    <row r="435" spans="1:38">
      <c r="A435" s="55"/>
      <c r="B435" s="55"/>
      <c r="C435" s="55"/>
      <c r="D435" s="177"/>
      <c r="E435" s="177"/>
      <c r="F435" s="177"/>
      <c r="G435" s="55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55"/>
      <c r="AH435" s="55"/>
      <c r="AI435" s="177"/>
      <c r="AJ435" s="55"/>
      <c r="AK435" s="55"/>
      <c r="AL435" s="55"/>
    </row>
    <row r="436" spans="1:38">
      <c r="A436" s="55"/>
      <c r="B436" s="55"/>
      <c r="C436" s="55"/>
      <c r="D436" s="177"/>
      <c r="E436" s="177"/>
      <c r="F436" s="177"/>
      <c r="G436" s="55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55"/>
      <c r="AH436" s="55"/>
      <c r="AI436" s="177"/>
      <c r="AJ436" s="55"/>
      <c r="AK436" s="55"/>
      <c r="AL436" s="55"/>
    </row>
    <row r="437" spans="1:38">
      <c r="A437" s="55"/>
      <c r="B437" s="55"/>
      <c r="C437" s="55"/>
      <c r="D437" s="177"/>
      <c r="E437" s="177"/>
      <c r="F437" s="177"/>
      <c r="G437" s="55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55"/>
      <c r="AH437" s="55"/>
      <c r="AI437" s="177"/>
      <c r="AJ437" s="55"/>
      <c r="AK437" s="55"/>
      <c r="AL437" s="55"/>
    </row>
    <row r="438" spans="1:38">
      <c r="A438" s="55"/>
      <c r="B438" s="55"/>
      <c r="C438" s="55"/>
      <c r="D438" s="177"/>
      <c r="E438" s="177"/>
      <c r="F438" s="177"/>
      <c r="G438" s="55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55"/>
      <c r="AH438" s="55"/>
      <c r="AI438" s="177"/>
      <c r="AJ438" s="55"/>
      <c r="AK438" s="55"/>
      <c r="AL438" s="55"/>
    </row>
    <row r="439" spans="1:38">
      <c r="A439" s="55"/>
      <c r="B439" s="55"/>
      <c r="C439" s="55"/>
      <c r="D439" s="177"/>
      <c r="E439" s="177"/>
      <c r="F439" s="177"/>
      <c r="G439" s="55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55"/>
      <c r="AH439" s="55"/>
      <c r="AI439" s="177"/>
      <c r="AJ439" s="55"/>
      <c r="AK439" s="55"/>
      <c r="AL439" s="55"/>
    </row>
    <row r="440" spans="1:38">
      <c r="A440" s="55"/>
      <c r="B440" s="55"/>
      <c r="C440" s="55"/>
      <c r="D440" s="177"/>
      <c r="E440" s="177"/>
      <c r="F440" s="177"/>
      <c r="G440" s="55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55"/>
      <c r="AH440" s="55"/>
      <c r="AI440" s="177"/>
      <c r="AJ440" s="55"/>
      <c r="AK440" s="55"/>
      <c r="AL440" s="55"/>
    </row>
    <row r="441" spans="1:38">
      <c r="A441" s="55"/>
      <c r="B441" s="55"/>
      <c r="C441" s="55"/>
      <c r="D441" s="177"/>
      <c r="E441" s="177"/>
      <c r="F441" s="177"/>
      <c r="G441" s="55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55"/>
      <c r="AH441" s="55"/>
      <c r="AI441" s="177"/>
      <c r="AJ441" s="55"/>
      <c r="AK441" s="55"/>
      <c r="AL441" s="55"/>
    </row>
    <row r="442" spans="1:38">
      <c r="A442" s="55"/>
      <c r="B442" s="55"/>
      <c r="C442" s="55"/>
      <c r="D442" s="177"/>
      <c r="E442" s="177"/>
      <c r="F442" s="177"/>
      <c r="G442" s="55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55"/>
      <c r="AH442" s="55"/>
      <c r="AI442" s="177"/>
      <c r="AJ442" s="55"/>
      <c r="AK442" s="55"/>
      <c r="AL442" s="55"/>
    </row>
    <row r="443" spans="1:38">
      <c r="A443" s="55"/>
      <c r="B443" s="55"/>
      <c r="C443" s="55"/>
      <c r="D443" s="177"/>
      <c r="E443" s="177"/>
      <c r="F443" s="177"/>
      <c r="G443" s="55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55"/>
      <c r="AH443" s="55"/>
      <c r="AI443" s="177"/>
      <c r="AJ443" s="55"/>
      <c r="AK443" s="55"/>
      <c r="AL443" s="55"/>
    </row>
    <row r="444" spans="1:38">
      <c r="A444" s="55"/>
      <c r="B444" s="55"/>
      <c r="C444" s="55"/>
      <c r="D444" s="177"/>
      <c r="E444" s="177"/>
      <c r="F444" s="177"/>
      <c r="G444" s="55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55"/>
      <c r="AH444" s="55"/>
      <c r="AI444" s="177"/>
      <c r="AJ444" s="55"/>
      <c r="AK444" s="55"/>
      <c r="AL444" s="55"/>
    </row>
    <row r="445" spans="1:38">
      <c r="A445" s="55"/>
      <c r="B445" s="55"/>
      <c r="C445" s="55"/>
      <c r="D445" s="177"/>
      <c r="E445" s="177"/>
      <c r="F445" s="177"/>
      <c r="G445" s="55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55"/>
      <c r="AH445" s="55"/>
      <c r="AI445" s="177"/>
      <c r="AJ445" s="55"/>
      <c r="AK445" s="55"/>
      <c r="AL445" s="55"/>
    </row>
    <row r="446" spans="1:38">
      <c r="A446" s="55"/>
      <c r="B446" s="55"/>
      <c r="C446" s="55"/>
      <c r="D446" s="177"/>
      <c r="E446" s="177"/>
      <c r="F446" s="177"/>
      <c r="G446" s="55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55"/>
      <c r="AH446" s="55"/>
      <c r="AI446" s="177"/>
      <c r="AJ446" s="55"/>
      <c r="AK446" s="55"/>
      <c r="AL446" s="55"/>
    </row>
    <row r="447" spans="1:38">
      <c r="A447" s="55"/>
      <c r="B447" s="55"/>
      <c r="C447" s="55"/>
      <c r="D447" s="177"/>
      <c r="E447" s="177"/>
      <c r="F447" s="177"/>
      <c r="G447" s="55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55"/>
      <c r="AH447" s="55"/>
      <c r="AI447" s="177"/>
      <c r="AJ447" s="55"/>
      <c r="AK447" s="55"/>
      <c r="AL447" s="55"/>
    </row>
    <row r="448" spans="1:38">
      <c r="A448" s="55"/>
      <c r="B448" s="55"/>
      <c r="C448" s="55"/>
      <c r="D448" s="177"/>
      <c r="E448" s="177"/>
      <c r="F448" s="177"/>
      <c r="G448" s="55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55"/>
      <c r="AH448" s="55"/>
      <c r="AI448" s="177"/>
      <c r="AJ448" s="55"/>
      <c r="AK448" s="55"/>
      <c r="AL448" s="55"/>
    </row>
    <row r="449" spans="1:38">
      <c r="A449" s="55"/>
      <c r="B449" s="55"/>
      <c r="C449" s="55"/>
      <c r="D449" s="177"/>
      <c r="E449" s="177"/>
      <c r="F449" s="177"/>
      <c r="G449" s="55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55"/>
      <c r="AH449" s="55"/>
      <c r="AI449" s="177"/>
      <c r="AJ449" s="55"/>
      <c r="AK449" s="55"/>
      <c r="AL449" s="55"/>
    </row>
    <row r="450" spans="1:38">
      <c r="A450" s="55"/>
      <c r="B450" s="55"/>
      <c r="C450" s="55"/>
      <c r="D450" s="177"/>
      <c r="E450" s="177"/>
      <c r="F450" s="177"/>
      <c r="G450" s="55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55"/>
      <c r="AH450" s="55"/>
      <c r="AI450" s="177"/>
      <c r="AJ450" s="55"/>
      <c r="AK450" s="55"/>
      <c r="AL450" s="55"/>
    </row>
    <row r="451" spans="1:38">
      <c r="A451" s="55"/>
      <c r="B451" s="55"/>
      <c r="C451" s="55"/>
      <c r="D451" s="177"/>
      <c r="E451" s="177"/>
      <c r="F451" s="177"/>
      <c r="G451" s="55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55"/>
      <c r="AH451" s="55"/>
      <c r="AI451" s="177"/>
      <c r="AJ451" s="55"/>
      <c r="AK451" s="55"/>
      <c r="AL451" s="55"/>
    </row>
    <row r="452" spans="1:38">
      <c r="A452" s="55"/>
      <c r="B452" s="55"/>
      <c r="C452" s="55"/>
      <c r="D452" s="177"/>
      <c r="E452" s="177"/>
      <c r="F452" s="177"/>
      <c r="G452" s="55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55"/>
      <c r="AH452" s="55"/>
      <c r="AI452" s="177"/>
      <c r="AJ452" s="55"/>
      <c r="AK452" s="55"/>
      <c r="AL452" s="55"/>
    </row>
    <row r="453" spans="1:38">
      <c r="A453" s="55"/>
      <c r="B453" s="55"/>
      <c r="C453" s="55"/>
      <c r="D453" s="177"/>
      <c r="E453" s="177"/>
      <c r="F453" s="177"/>
      <c r="G453" s="55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55"/>
      <c r="AH453" s="55"/>
      <c r="AI453" s="177"/>
      <c r="AJ453" s="55"/>
      <c r="AK453" s="55"/>
      <c r="AL453" s="55"/>
    </row>
    <row r="454" spans="1:38">
      <c r="A454" s="55"/>
      <c r="B454" s="55"/>
      <c r="C454" s="55"/>
      <c r="D454" s="177"/>
      <c r="E454" s="177"/>
      <c r="F454" s="177"/>
      <c r="G454" s="55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55"/>
      <c r="AH454" s="55"/>
      <c r="AI454" s="177"/>
      <c r="AJ454" s="55"/>
      <c r="AK454" s="55"/>
      <c r="AL454" s="55"/>
    </row>
    <row r="455" spans="1:38">
      <c r="A455" s="55"/>
      <c r="B455" s="55"/>
      <c r="C455" s="55"/>
      <c r="D455" s="177"/>
      <c r="E455" s="177"/>
      <c r="F455" s="177"/>
      <c r="G455" s="55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55"/>
      <c r="AH455" s="55"/>
      <c r="AI455" s="177"/>
      <c r="AJ455" s="55"/>
      <c r="AK455" s="55"/>
      <c r="AL455" s="55"/>
    </row>
    <row r="456" spans="1:38">
      <c r="A456" s="55"/>
      <c r="B456" s="55"/>
      <c r="C456" s="55"/>
      <c r="D456" s="177"/>
      <c r="E456" s="177"/>
      <c r="F456" s="177"/>
      <c r="G456" s="55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55"/>
      <c r="AH456" s="55"/>
      <c r="AI456" s="177"/>
      <c r="AJ456" s="55"/>
      <c r="AK456" s="55"/>
      <c r="AL456" s="55"/>
    </row>
    <row r="457" spans="1:38">
      <c r="A457" s="55"/>
      <c r="B457" s="55"/>
      <c r="C457" s="55"/>
      <c r="D457" s="177"/>
      <c r="E457" s="177"/>
      <c r="F457" s="177"/>
      <c r="G457" s="55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55"/>
      <c r="AH457" s="55"/>
      <c r="AI457" s="177"/>
      <c r="AJ457" s="55"/>
      <c r="AK457" s="55"/>
      <c r="AL457" s="55"/>
    </row>
    <row r="458" spans="1:38">
      <c r="A458" s="55"/>
      <c r="B458" s="55"/>
      <c r="C458" s="55"/>
      <c r="D458" s="177"/>
      <c r="E458" s="177"/>
      <c r="F458" s="177"/>
      <c r="G458" s="55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55"/>
      <c r="AH458" s="55"/>
      <c r="AI458" s="177"/>
      <c r="AJ458" s="55"/>
      <c r="AK458" s="55"/>
      <c r="AL458" s="55"/>
    </row>
    <row r="459" spans="1:38">
      <c r="A459" s="55"/>
      <c r="B459" s="55"/>
      <c r="C459" s="55"/>
      <c r="D459" s="177"/>
      <c r="E459" s="177"/>
      <c r="F459" s="177"/>
      <c r="G459" s="55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55"/>
      <c r="AH459" s="55"/>
      <c r="AI459" s="177"/>
      <c r="AJ459" s="55"/>
      <c r="AK459" s="55"/>
      <c r="AL459" s="55"/>
    </row>
    <row r="460" spans="1:38">
      <c r="A460" s="55"/>
      <c r="B460" s="55"/>
      <c r="C460" s="55"/>
      <c r="D460" s="177"/>
      <c r="E460" s="177"/>
      <c r="F460" s="177"/>
      <c r="G460" s="55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55"/>
      <c r="AH460" s="55"/>
      <c r="AI460" s="177"/>
      <c r="AJ460" s="55"/>
      <c r="AK460" s="55"/>
      <c r="AL460" s="55"/>
    </row>
    <row r="461" spans="1:38">
      <c r="A461" s="55"/>
      <c r="B461" s="55"/>
      <c r="C461" s="55"/>
      <c r="D461" s="177"/>
      <c r="E461" s="177"/>
      <c r="F461" s="177"/>
      <c r="G461" s="55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55"/>
      <c r="AH461" s="55"/>
      <c r="AI461" s="177"/>
      <c r="AJ461" s="55"/>
      <c r="AK461" s="55"/>
      <c r="AL461" s="55"/>
    </row>
    <row r="462" spans="1:38">
      <c r="A462" s="55"/>
      <c r="B462" s="55"/>
      <c r="C462" s="55"/>
      <c r="D462" s="177"/>
      <c r="E462" s="177"/>
      <c r="F462" s="177"/>
      <c r="G462" s="55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55"/>
      <c r="AH462" s="55"/>
      <c r="AI462" s="177"/>
      <c r="AJ462" s="55"/>
      <c r="AK462" s="55"/>
      <c r="AL462" s="55"/>
    </row>
    <row r="463" spans="1:38">
      <c r="A463" s="55"/>
      <c r="B463" s="55"/>
      <c r="C463" s="55"/>
      <c r="D463" s="177"/>
      <c r="E463" s="177"/>
      <c r="F463" s="177"/>
      <c r="G463" s="55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55"/>
      <c r="AH463" s="55"/>
      <c r="AI463" s="177"/>
      <c r="AJ463" s="55"/>
      <c r="AK463" s="55"/>
      <c r="AL463" s="55"/>
    </row>
    <row r="464" spans="1:38">
      <c r="A464" s="55"/>
      <c r="B464" s="55"/>
      <c r="C464" s="55"/>
      <c r="D464" s="177"/>
      <c r="E464" s="177"/>
      <c r="F464" s="177"/>
      <c r="G464" s="55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55"/>
      <c r="AH464" s="55"/>
      <c r="AI464" s="177"/>
      <c r="AJ464" s="55"/>
      <c r="AK464" s="55"/>
      <c r="AL464" s="55"/>
    </row>
    <row r="465" spans="1:38">
      <c r="A465" s="55"/>
      <c r="B465" s="55"/>
      <c r="C465" s="55"/>
      <c r="D465" s="177"/>
      <c r="E465" s="177"/>
      <c r="F465" s="177"/>
      <c r="G465" s="55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55"/>
      <c r="AH465" s="55"/>
      <c r="AI465" s="177"/>
      <c r="AJ465" s="55"/>
      <c r="AK465" s="55"/>
      <c r="AL465" s="55"/>
    </row>
    <row r="466" spans="1:38">
      <c r="A466" s="55"/>
      <c r="B466" s="55"/>
      <c r="C466" s="55"/>
      <c r="D466" s="177"/>
      <c r="E466" s="177"/>
      <c r="F466" s="177"/>
      <c r="G466" s="55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55"/>
      <c r="AH466" s="55"/>
      <c r="AI466" s="177"/>
      <c r="AJ466" s="55"/>
      <c r="AK466" s="55"/>
      <c r="AL466" s="55"/>
    </row>
    <row r="467" spans="1:38">
      <c r="A467" s="55"/>
      <c r="B467" s="55"/>
      <c r="C467" s="55"/>
      <c r="D467" s="177"/>
      <c r="E467" s="177"/>
      <c r="F467" s="177"/>
      <c r="G467" s="55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55"/>
      <c r="AH467" s="55"/>
      <c r="AI467" s="177"/>
      <c r="AJ467" s="55"/>
      <c r="AK467" s="55"/>
      <c r="AL467" s="55"/>
    </row>
    <row r="468" spans="1:38">
      <c r="A468" s="55"/>
      <c r="B468" s="55"/>
      <c r="C468" s="55"/>
      <c r="D468" s="177"/>
      <c r="E468" s="177"/>
      <c r="F468" s="177"/>
      <c r="G468" s="55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55"/>
      <c r="AH468" s="55"/>
      <c r="AI468" s="177"/>
      <c r="AJ468" s="55"/>
      <c r="AK468" s="55"/>
      <c r="AL468" s="55"/>
    </row>
    <row r="469" spans="1:38">
      <c r="A469" s="55"/>
      <c r="B469" s="55"/>
      <c r="C469" s="55"/>
      <c r="D469" s="177"/>
      <c r="E469" s="177"/>
      <c r="F469" s="177"/>
      <c r="G469" s="55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55"/>
      <c r="AH469" s="55"/>
      <c r="AI469" s="177"/>
      <c r="AJ469" s="55"/>
      <c r="AK469" s="55"/>
      <c r="AL469" s="55"/>
    </row>
    <row r="470" spans="1:38">
      <c r="A470" s="55"/>
      <c r="B470" s="55"/>
      <c r="C470" s="55"/>
      <c r="D470" s="177"/>
      <c r="E470" s="177"/>
      <c r="F470" s="177"/>
      <c r="G470" s="55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55"/>
      <c r="AH470" s="55"/>
      <c r="AI470" s="177"/>
      <c r="AJ470" s="55"/>
      <c r="AK470" s="55"/>
      <c r="AL470" s="55"/>
    </row>
    <row r="471" spans="1:38">
      <c r="A471" s="55"/>
      <c r="B471" s="55"/>
      <c r="C471" s="55"/>
      <c r="D471" s="177"/>
      <c r="E471" s="177"/>
      <c r="F471" s="177"/>
      <c r="G471" s="55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55"/>
      <c r="AH471" s="55"/>
      <c r="AI471" s="177"/>
      <c r="AJ471" s="55"/>
      <c r="AK471" s="55"/>
      <c r="AL471" s="55"/>
    </row>
    <row r="472" spans="1:38">
      <c r="A472" s="55"/>
      <c r="B472" s="55"/>
      <c r="C472" s="55"/>
      <c r="D472" s="177"/>
      <c r="E472" s="177"/>
      <c r="F472" s="177"/>
      <c r="G472" s="55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55"/>
      <c r="AH472" s="55"/>
      <c r="AI472" s="177"/>
      <c r="AJ472" s="55"/>
      <c r="AK472" s="55"/>
      <c r="AL472" s="55"/>
    </row>
    <row r="473" spans="1:38">
      <c r="A473" s="55"/>
      <c r="B473" s="55"/>
      <c r="C473" s="55"/>
      <c r="D473" s="177"/>
      <c r="E473" s="177"/>
      <c r="F473" s="177"/>
      <c r="G473" s="55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55"/>
      <c r="AH473" s="55"/>
      <c r="AI473" s="177"/>
      <c r="AJ473" s="55"/>
      <c r="AK473" s="55"/>
      <c r="AL473" s="55"/>
    </row>
    <row r="474" spans="1:38">
      <c r="A474" s="55"/>
      <c r="B474" s="55"/>
      <c r="C474" s="55"/>
      <c r="D474" s="177"/>
      <c r="E474" s="177"/>
      <c r="F474" s="177"/>
      <c r="G474" s="55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55"/>
      <c r="AH474" s="55"/>
      <c r="AI474" s="177"/>
      <c r="AJ474" s="55"/>
      <c r="AK474" s="55"/>
      <c r="AL474" s="55"/>
    </row>
    <row r="475" spans="1:38">
      <c r="A475" s="55"/>
      <c r="B475" s="55"/>
      <c r="C475" s="55"/>
      <c r="D475" s="177"/>
      <c r="E475" s="177"/>
      <c r="F475" s="177"/>
      <c r="G475" s="55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55"/>
      <c r="AH475" s="55"/>
      <c r="AI475" s="177"/>
      <c r="AJ475" s="55"/>
      <c r="AK475" s="55"/>
      <c r="AL475" s="55"/>
    </row>
    <row r="476" spans="1:38">
      <c r="A476" s="55"/>
      <c r="B476" s="55"/>
      <c r="C476" s="55"/>
      <c r="D476" s="177"/>
      <c r="E476" s="177"/>
      <c r="F476" s="177"/>
      <c r="G476" s="55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55"/>
      <c r="AH476" s="55"/>
      <c r="AI476" s="177"/>
      <c r="AJ476" s="55"/>
      <c r="AK476" s="55"/>
      <c r="AL476" s="55"/>
    </row>
    <row r="477" spans="1:38">
      <c r="A477" s="55"/>
      <c r="B477" s="55"/>
      <c r="C477" s="55"/>
      <c r="D477" s="177"/>
      <c r="E477" s="177"/>
      <c r="F477" s="177"/>
      <c r="G477" s="55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55"/>
      <c r="AH477" s="55"/>
      <c r="AI477" s="177"/>
      <c r="AJ477" s="55"/>
      <c r="AK477" s="55"/>
      <c r="AL477" s="55"/>
    </row>
    <row r="478" spans="1:38">
      <c r="A478" s="55"/>
      <c r="B478" s="55"/>
      <c r="C478" s="55"/>
      <c r="D478" s="177"/>
      <c r="E478" s="177"/>
      <c r="F478" s="177"/>
      <c r="G478" s="55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55"/>
      <c r="AH478" s="55"/>
      <c r="AI478" s="177"/>
      <c r="AJ478" s="55"/>
      <c r="AK478" s="55"/>
      <c r="AL478" s="55"/>
    </row>
    <row r="479" spans="1:38">
      <c r="A479" s="55"/>
      <c r="B479" s="55"/>
      <c r="C479" s="55"/>
      <c r="D479" s="177"/>
      <c r="E479" s="177"/>
      <c r="F479" s="177"/>
      <c r="G479" s="55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55"/>
      <c r="AH479" s="55"/>
      <c r="AI479" s="177"/>
      <c r="AJ479" s="55"/>
      <c r="AK479" s="55"/>
      <c r="AL479" s="55"/>
    </row>
    <row r="480" spans="1:38">
      <c r="A480" s="55"/>
      <c r="B480" s="55"/>
      <c r="C480" s="55"/>
      <c r="D480" s="177"/>
      <c r="E480" s="177"/>
      <c r="F480" s="177"/>
      <c r="G480" s="55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55"/>
      <c r="AH480" s="55"/>
      <c r="AI480" s="177"/>
      <c r="AJ480" s="55"/>
      <c r="AK480" s="55"/>
      <c r="AL480" s="55"/>
    </row>
    <row r="481" spans="1:38">
      <c r="A481" s="55"/>
      <c r="B481" s="55"/>
      <c r="C481" s="55"/>
      <c r="D481" s="177"/>
      <c r="E481" s="177"/>
      <c r="F481" s="177"/>
      <c r="G481" s="55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55"/>
      <c r="AH481" s="55"/>
      <c r="AI481" s="177"/>
      <c r="AJ481" s="55"/>
      <c r="AK481" s="55"/>
      <c r="AL481" s="55"/>
    </row>
    <row r="482" spans="1:38">
      <c r="A482" s="55"/>
      <c r="B482" s="55"/>
      <c r="C482" s="55"/>
      <c r="D482" s="177"/>
      <c r="E482" s="177"/>
      <c r="F482" s="177"/>
      <c r="G482" s="55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55"/>
      <c r="AH482" s="55"/>
      <c r="AI482" s="177"/>
      <c r="AJ482" s="55"/>
      <c r="AK482" s="55"/>
      <c r="AL482" s="55"/>
    </row>
    <row r="483" spans="1:38">
      <c r="A483" s="55"/>
      <c r="B483" s="55"/>
      <c r="C483" s="55"/>
      <c r="D483" s="177"/>
      <c r="E483" s="177"/>
      <c r="F483" s="177"/>
      <c r="G483" s="55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55"/>
      <c r="AH483" s="55"/>
      <c r="AI483" s="177"/>
      <c r="AJ483" s="55"/>
      <c r="AK483" s="55"/>
      <c r="AL483" s="55"/>
    </row>
    <row r="484" spans="1:38">
      <c r="A484" s="55"/>
      <c r="B484" s="55"/>
      <c r="C484" s="55"/>
      <c r="D484" s="177"/>
      <c r="E484" s="177"/>
      <c r="F484" s="177"/>
      <c r="G484" s="55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55"/>
      <c r="AH484" s="55"/>
      <c r="AI484" s="177"/>
      <c r="AJ484" s="55"/>
      <c r="AK484" s="55"/>
      <c r="AL484" s="55"/>
    </row>
    <row r="485" spans="1:38">
      <c r="A485" s="55"/>
      <c r="B485" s="55"/>
      <c r="C485" s="55"/>
      <c r="D485" s="177"/>
      <c r="E485" s="177"/>
      <c r="F485" s="177"/>
      <c r="G485" s="55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55"/>
      <c r="AH485" s="55"/>
      <c r="AI485" s="177"/>
      <c r="AJ485" s="55"/>
      <c r="AK485" s="55"/>
      <c r="AL485" s="55"/>
    </row>
    <row r="486" spans="1:38">
      <c r="A486" s="55"/>
      <c r="B486" s="55"/>
      <c r="C486" s="55"/>
      <c r="D486" s="177"/>
      <c r="E486" s="177"/>
      <c r="F486" s="177"/>
      <c r="G486" s="55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55"/>
      <c r="AH486" s="55"/>
      <c r="AI486" s="177"/>
      <c r="AJ486" s="55"/>
      <c r="AK486" s="55"/>
      <c r="AL486" s="55"/>
    </row>
    <row r="487" spans="1:38">
      <c r="A487" s="55"/>
      <c r="B487" s="55"/>
      <c r="C487" s="55"/>
      <c r="D487" s="177"/>
      <c r="E487" s="177"/>
      <c r="F487" s="177"/>
      <c r="G487" s="55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55"/>
      <c r="AH487" s="55"/>
      <c r="AI487" s="177"/>
      <c r="AJ487" s="55"/>
      <c r="AK487" s="55"/>
      <c r="AL487" s="55"/>
    </row>
    <row r="488" spans="1:38">
      <c r="A488" s="55"/>
      <c r="B488" s="55"/>
      <c r="C488" s="55"/>
      <c r="D488" s="177"/>
      <c r="E488" s="177"/>
      <c r="F488" s="177"/>
      <c r="G488" s="55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55"/>
      <c r="AH488" s="55"/>
      <c r="AI488" s="177"/>
      <c r="AJ488" s="55"/>
      <c r="AK488" s="55"/>
      <c r="AL488" s="55"/>
    </row>
    <row r="489" spans="1:38">
      <c r="A489" s="55"/>
      <c r="B489" s="55"/>
      <c r="C489" s="55"/>
      <c r="D489" s="177"/>
      <c r="E489" s="177"/>
      <c r="F489" s="177"/>
      <c r="G489" s="55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55"/>
      <c r="AH489" s="55"/>
      <c r="AI489" s="177"/>
      <c r="AJ489" s="55"/>
      <c r="AK489" s="55"/>
      <c r="AL489" s="55"/>
    </row>
    <row r="490" spans="1:38">
      <c r="A490" s="55"/>
      <c r="B490" s="55"/>
      <c r="C490" s="55"/>
      <c r="D490" s="177"/>
      <c r="E490" s="177"/>
      <c r="F490" s="177"/>
      <c r="G490" s="55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55"/>
      <c r="AH490" s="55"/>
      <c r="AI490" s="177"/>
      <c r="AJ490" s="55"/>
      <c r="AK490" s="55"/>
      <c r="AL490" s="55"/>
    </row>
    <row r="491" spans="1:38">
      <c r="A491" s="55"/>
      <c r="B491" s="55"/>
      <c r="C491" s="55"/>
      <c r="D491" s="177"/>
      <c r="E491" s="177"/>
      <c r="F491" s="177"/>
      <c r="G491" s="55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55"/>
      <c r="AH491" s="55"/>
      <c r="AI491" s="177"/>
      <c r="AJ491" s="55"/>
      <c r="AK491" s="55"/>
      <c r="AL491" s="55"/>
    </row>
    <row r="492" spans="1:38">
      <c r="A492" s="55"/>
      <c r="B492" s="55"/>
      <c r="C492" s="55"/>
      <c r="D492" s="177"/>
      <c r="E492" s="177"/>
      <c r="F492" s="177"/>
      <c r="G492" s="55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  <c r="AA492" s="177"/>
      <c r="AB492" s="177"/>
      <c r="AC492" s="177"/>
      <c r="AD492" s="177"/>
      <c r="AE492" s="177"/>
      <c r="AF492" s="177"/>
      <c r="AG492" s="55"/>
      <c r="AH492" s="55"/>
      <c r="AI492" s="177"/>
      <c r="AJ492" s="55"/>
      <c r="AK492" s="55"/>
      <c r="AL492" s="55"/>
    </row>
    <row r="493" spans="1:38">
      <c r="A493" s="55"/>
      <c r="B493" s="55"/>
      <c r="C493" s="55"/>
      <c r="D493" s="177"/>
      <c r="E493" s="177"/>
      <c r="F493" s="177"/>
      <c r="G493" s="55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55"/>
      <c r="AH493" s="55"/>
      <c r="AI493" s="177"/>
      <c r="AJ493" s="55"/>
      <c r="AK493" s="55"/>
      <c r="AL493" s="55"/>
    </row>
    <row r="494" spans="1:38">
      <c r="A494" s="55"/>
      <c r="B494" s="55"/>
      <c r="C494" s="55"/>
      <c r="D494" s="177"/>
      <c r="E494" s="177"/>
      <c r="F494" s="177"/>
      <c r="G494" s="55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55"/>
      <c r="AH494" s="55"/>
      <c r="AI494" s="177"/>
      <c r="AJ494" s="55"/>
      <c r="AK494" s="55"/>
      <c r="AL494" s="55"/>
    </row>
    <row r="495" spans="1:38">
      <c r="A495" s="55"/>
      <c r="B495" s="55"/>
      <c r="C495" s="55"/>
      <c r="D495" s="177"/>
      <c r="E495" s="177"/>
      <c r="F495" s="177"/>
      <c r="G495" s="55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55"/>
      <c r="AH495" s="55"/>
      <c r="AI495" s="177"/>
      <c r="AJ495" s="55"/>
      <c r="AK495" s="55"/>
      <c r="AL495" s="55"/>
    </row>
    <row r="496" spans="1:38">
      <c r="A496" s="55"/>
      <c r="B496" s="55"/>
      <c r="C496" s="55"/>
      <c r="D496" s="177"/>
      <c r="E496" s="177"/>
      <c r="F496" s="177"/>
      <c r="G496" s="55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55"/>
      <c r="AH496" s="55"/>
      <c r="AI496" s="177"/>
      <c r="AJ496" s="55"/>
      <c r="AK496" s="55"/>
      <c r="AL496" s="55"/>
    </row>
    <row r="497" spans="1:38">
      <c r="A497" s="55"/>
      <c r="B497" s="55"/>
      <c r="C497" s="55"/>
      <c r="D497" s="177"/>
      <c r="E497" s="177"/>
      <c r="F497" s="177"/>
      <c r="G497" s="55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55"/>
      <c r="AH497" s="55"/>
      <c r="AI497" s="177"/>
      <c r="AJ497" s="55"/>
      <c r="AK497" s="55"/>
      <c r="AL497" s="55"/>
    </row>
    <row r="498" spans="1:38">
      <c r="A498" s="55"/>
      <c r="B498" s="55"/>
      <c r="C498" s="55"/>
      <c r="D498" s="177"/>
      <c r="E498" s="177"/>
      <c r="F498" s="177"/>
      <c r="G498" s="55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55"/>
      <c r="AH498" s="55"/>
      <c r="AI498" s="177"/>
      <c r="AJ498" s="55"/>
      <c r="AK498" s="55"/>
      <c r="AL498" s="55"/>
    </row>
    <row r="499" spans="1:38">
      <c r="A499" s="55"/>
      <c r="B499" s="55"/>
      <c r="C499" s="55"/>
      <c r="D499" s="177"/>
      <c r="E499" s="177"/>
      <c r="F499" s="177"/>
      <c r="G499" s="55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55"/>
      <c r="AH499" s="55"/>
      <c r="AI499" s="177"/>
      <c r="AJ499" s="55"/>
      <c r="AK499" s="55"/>
      <c r="AL499" s="55"/>
    </row>
    <row r="500" spans="1:38">
      <c r="A500" s="55"/>
      <c r="B500" s="55"/>
      <c r="C500" s="55"/>
      <c r="D500" s="177"/>
      <c r="E500" s="177"/>
      <c r="F500" s="177"/>
      <c r="G500" s="55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55"/>
      <c r="AH500" s="55"/>
      <c r="AI500" s="177"/>
      <c r="AJ500" s="55"/>
      <c r="AK500" s="55"/>
      <c r="AL500" s="55"/>
    </row>
    <row r="501" spans="1:38">
      <c r="A501" s="55"/>
      <c r="B501" s="55"/>
      <c r="C501" s="55"/>
      <c r="D501" s="177"/>
      <c r="E501" s="177"/>
      <c r="F501" s="177"/>
      <c r="G501" s="55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55"/>
      <c r="AH501" s="55"/>
      <c r="AI501" s="177"/>
      <c r="AJ501" s="55"/>
      <c r="AK501" s="55"/>
      <c r="AL501" s="55"/>
    </row>
    <row r="502" spans="1:38">
      <c r="A502" s="55"/>
      <c r="B502" s="55"/>
      <c r="C502" s="55"/>
      <c r="D502" s="177"/>
      <c r="E502" s="177"/>
      <c r="F502" s="177"/>
      <c r="G502" s="55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55"/>
      <c r="AH502" s="55"/>
      <c r="AI502" s="177"/>
      <c r="AJ502" s="55"/>
      <c r="AK502" s="55"/>
      <c r="AL502" s="55"/>
    </row>
    <row r="503" spans="1:38">
      <c r="A503" s="55"/>
      <c r="B503" s="55"/>
      <c r="C503" s="55"/>
      <c r="D503" s="177"/>
      <c r="E503" s="177"/>
      <c r="F503" s="177"/>
      <c r="G503" s="55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55"/>
      <c r="AH503" s="55"/>
      <c r="AI503" s="177"/>
      <c r="AJ503" s="55"/>
      <c r="AK503" s="55"/>
      <c r="AL503" s="55"/>
    </row>
    <row r="504" spans="1:38">
      <c r="A504" s="55"/>
      <c r="B504" s="55"/>
      <c r="C504" s="55"/>
      <c r="D504" s="177"/>
      <c r="E504" s="177"/>
      <c r="F504" s="177"/>
      <c r="G504" s="55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55"/>
      <c r="AH504" s="55"/>
      <c r="AI504" s="177"/>
      <c r="AJ504" s="55"/>
      <c r="AK504" s="55"/>
      <c r="AL504" s="55"/>
    </row>
    <row r="505" spans="1:38">
      <c r="A505" s="55"/>
      <c r="B505" s="55"/>
      <c r="C505" s="55"/>
      <c r="D505" s="177"/>
      <c r="E505" s="177"/>
      <c r="F505" s="177"/>
      <c r="G505" s="55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55"/>
      <c r="AH505" s="55"/>
      <c r="AI505" s="177"/>
      <c r="AJ505" s="55"/>
      <c r="AK505" s="55"/>
      <c r="AL505" s="55"/>
    </row>
    <row r="506" spans="1:38">
      <c r="A506" s="55"/>
      <c r="B506" s="55"/>
      <c r="C506" s="55"/>
      <c r="D506" s="177"/>
      <c r="E506" s="177"/>
      <c r="F506" s="177"/>
      <c r="G506" s="55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55"/>
      <c r="AH506" s="55"/>
      <c r="AI506" s="177"/>
      <c r="AJ506" s="55"/>
      <c r="AK506" s="55"/>
      <c r="AL506" s="55"/>
    </row>
    <row r="507" spans="1:38">
      <c r="A507" s="55"/>
      <c r="B507" s="55"/>
      <c r="C507" s="55"/>
      <c r="D507" s="177"/>
      <c r="E507" s="177"/>
      <c r="F507" s="177"/>
      <c r="G507" s="55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55"/>
      <c r="AH507" s="55"/>
      <c r="AI507" s="177"/>
      <c r="AJ507" s="55"/>
      <c r="AK507" s="55"/>
      <c r="AL507" s="55"/>
    </row>
    <row r="508" spans="1:38">
      <c r="A508" s="55"/>
      <c r="B508" s="55"/>
      <c r="C508" s="55"/>
      <c r="D508" s="177"/>
      <c r="E508" s="177"/>
      <c r="F508" s="177"/>
      <c r="G508" s="55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55"/>
      <c r="AH508" s="55"/>
      <c r="AI508" s="177"/>
      <c r="AJ508" s="55"/>
      <c r="AK508" s="55"/>
      <c r="AL508" s="55"/>
    </row>
    <row r="509" spans="1:38">
      <c r="A509" s="55"/>
      <c r="B509" s="55"/>
      <c r="C509" s="55"/>
      <c r="D509" s="177"/>
      <c r="E509" s="177"/>
      <c r="F509" s="177"/>
      <c r="G509" s="55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55"/>
      <c r="AH509" s="55"/>
      <c r="AI509" s="177"/>
      <c r="AJ509" s="55"/>
      <c r="AK509" s="55"/>
      <c r="AL509" s="55"/>
    </row>
    <row r="510" spans="1:38">
      <c r="A510" s="55"/>
      <c r="B510" s="55"/>
      <c r="C510" s="55"/>
      <c r="D510" s="177"/>
      <c r="E510" s="177"/>
      <c r="F510" s="177"/>
      <c r="G510" s="55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55"/>
      <c r="AH510" s="55"/>
      <c r="AI510" s="177"/>
      <c r="AJ510" s="55"/>
      <c r="AK510" s="55"/>
      <c r="AL510" s="55"/>
    </row>
    <row r="511" spans="1:38">
      <c r="A511" s="55"/>
      <c r="B511" s="55"/>
      <c r="C511" s="55"/>
      <c r="D511" s="177"/>
      <c r="E511" s="177"/>
      <c r="F511" s="177"/>
      <c r="G511" s="55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55"/>
      <c r="AH511" s="55"/>
      <c r="AI511" s="177"/>
      <c r="AJ511" s="55"/>
      <c r="AK511" s="55"/>
      <c r="AL511" s="55"/>
    </row>
    <row r="512" spans="1:38">
      <c r="A512" s="55"/>
      <c r="B512" s="55"/>
      <c r="C512" s="55"/>
      <c r="D512" s="177"/>
      <c r="E512" s="177"/>
      <c r="F512" s="177"/>
      <c r="G512" s="55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55"/>
      <c r="AH512" s="55"/>
      <c r="AI512" s="177"/>
      <c r="AJ512" s="55"/>
      <c r="AK512" s="55"/>
      <c r="AL512" s="55"/>
    </row>
    <row r="513" spans="1:38">
      <c r="A513" s="55"/>
      <c r="B513" s="55"/>
      <c r="C513" s="55"/>
      <c r="D513" s="177"/>
      <c r="E513" s="177"/>
      <c r="F513" s="177"/>
      <c r="G513" s="55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55"/>
      <c r="AH513" s="55"/>
      <c r="AI513" s="177"/>
      <c r="AJ513" s="55"/>
      <c r="AK513" s="55"/>
      <c r="AL513" s="55"/>
    </row>
    <row r="514" spans="1:38">
      <c r="A514" s="55"/>
      <c r="B514" s="55"/>
      <c r="C514" s="55"/>
      <c r="D514" s="177"/>
      <c r="E514" s="177"/>
      <c r="F514" s="177"/>
      <c r="G514" s="55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55"/>
      <c r="AH514" s="55"/>
      <c r="AI514" s="177"/>
      <c r="AJ514" s="55"/>
      <c r="AK514" s="55"/>
      <c r="AL514" s="55"/>
    </row>
    <row r="515" spans="1:38">
      <c r="A515" s="55"/>
      <c r="B515" s="55"/>
      <c r="C515" s="55"/>
      <c r="D515" s="177"/>
      <c r="E515" s="177"/>
      <c r="F515" s="177"/>
      <c r="G515" s="55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55"/>
      <c r="AH515" s="55"/>
      <c r="AI515" s="177"/>
      <c r="AJ515" s="55"/>
      <c r="AK515" s="55"/>
      <c r="AL515" s="55"/>
    </row>
    <row r="516" spans="1:38">
      <c r="A516" s="55"/>
      <c r="B516" s="55"/>
      <c r="C516" s="55"/>
      <c r="D516" s="177"/>
      <c r="E516" s="177"/>
      <c r="F516" s="177"/>
      <c r="G516" s="55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55"/>
      <c r="AH516" s="55"/>
      <c r="AI516" s="177"/>
      <c r="AJ516" s="55"/>
      <c r="AK516" s="55"/>
      <c r="AL516" s="55"/>
    </row>
    <row r="517" spans="1:38">
      <c r="A517" s="55"/>
      <c r="B517" s="55"/>
      <c r="C517" s="55"/>
      <c r="D517" s="177"/>
      <c r="E517" s="177"/>
      <c r="F517" s="177"/>
      <c r="G517" s="55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55"/>
      <c r="AH517" s="55"/>
      <c r="AI517" s="177"/>
      <c r="AJ517" s="55"/>
      <c r="AK517" s="55"/>
      <c r="AL517" s="55"/>
    </row>
    <row r="518" spans="1:38">
      <c r="A518" s="55"/>
      <c r="B518" s="55"/>
      <c r="C518" s="55"/>
      <c r="D518" s="177"/>
      <c r="E518" s="177"/>
      <c r="F518" s="177"/>
      <c r="G518" s="55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55"/>
      <c r="AH518" s="55"/>
      <c r="AI518" s="177"/>
      <c r="AJ518" s="55"/>
      <c r="AK518" s="55"/>
      <c r="AL518" s="55"/>
    </row>
    <row r="519" spans="1:38">
      <c r="A519" s="55"/>
      <c r="B519" s="55"/>
      <c r="C519" s="55"/>
      <c r="D519" s="177"/>
      <c r="E519" s="177"/>
      <c r="F519" s="177"/>
      <c r="G519" s="55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55"/>
      <c r="AH519" s="55"/>
      <c r="AI519" s="177"/>
      <c r="AJ519" s="55"/>
      <c r="AK519" s="55"/>
      <c r="AL519" s="55"/>
    </row>
    <row r="520" spans="1:38">
      <c r="A520" s="55"/>
      <c r="B520" s="55"/>
      <c r="C520" s="55"/>
      <c r="D520" s="177"/>
      <c r="E520" s="177"/>
      <c r="F520" s="177"/>
      <c r="G520" s="55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55"/>
      <c r="AH520" s="55"/>
      <c r="AI520" s="177"/>
      <c r="AJ520" s="55"/>
      <c r="AK520" s="55"/>
      <c r="AL520" s="55"/>
    </row>
    <row r="521" spans="1:38">
      <c r="A521" s="55"/>
      <c r="B521" s="55"/>
      <c r="C521" s="55"/>
      <c r="D521" s="177"/>
      <c r="E521" s="177"/>
      <c r="F521" s="177"/>
      <c r="G521" s="55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55"/>
      <c r="AH521" s="55"/>
      <c r="AI521" s="177"/>
      <c r="AJ521" s="55"/>
      <c r="AK521" s="55"/>
      <c r="AL521" s="55"/>
    </row>
    <row r="522" spans="1:38">
      <c r="A522" s="55"/>
      <c r="B522" s="55"/>
      <c r="C522" s="55"/>
      <c r="D522" s="177"/>
      <c r="E522" s="177"/>
      <c r="F522" s="177"/>
      <c r="G522" s="55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55"/>
      <c r="AH522" s="55"/>
      <c r="AI522" s="177"/>
      <c r="AJ522" s="55"/>
      <c r="AK522" s="55"/>
      <c r="AL522" s="55"/>
    </row>
    <row r="523" spans="1:38">
      <c r="A523" s="55"/>
      <c r="B523" s="55"/>
      <c r="C523" s="55"/>
      <c r="D523" s="177"/>
      <c r="E523" s="177"/>
      <c r="F523" s="177"/>
      <c r="G523" s="55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55"/>
      <c r="AH523" s="55"/>
      <c r="AI523" s="177"/>
      <c r="AJ523" s="55"/>
      <c r="AK523" s="55"/>
      <c r="AL523" s="55"/>
    </row>
    <row r="524" spans="1:38">
      <c r="A524" s="55"/>
      <c r="B524" s="55"/>
      <c r="C524" s="55"/>
      <c r="D524" s="177"/>
      <c r="E524" s="177"/>
      <c r="F524" s="177"/>
      <c r="G524" s="55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55"/>
      <c r="AH524" s="55"/>
      <c r="AI524" s="177"/>
      <c r="AJ524" s="55"/>
      <c r="AK524" s="55"/>
      <c r="AL524" s="55"/>
    </row>
    <row r="525" spans="1:38">
      <c r="A525" s="55"/>
      <c r="B525" s="55"/>
      <c r="C525" s="55"/>
      <c r="D525" s="177"/>
      <c r="E525" s="177"/>
      <c r="F525" s="177"/>
      <c r="G525" s="55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55"/>
      <c r="AH525" s="55"/>
      <c r="AI525" s="177"/>
      <c r="AJ525" s="55"/>
      <c r="AK525" s="55"/>
      <c r="AL525" s="55"/>
    </row>
    <row r="526" spans="1:38">
      <c r="A526" s="55"/>
      <c r="B526" s="55"/>
      <c r="C526" s="55"/>
      <c r="D526" s="177"/>
      <c r="E526" s="177"/>
      <c r="F526" s="177"/>
      <c r="G526" s="55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55"/>
      <c r="AH526" s="55"/>
      <c r="AI526" s="177"/>
      <c r="AJ526" s="55"/>
      <c r="AK526" s="55"/>
      <c r="AL526" s="55"/>
    </row>
    <row r="527" spans="1:38">
      <c r="A527" s="55"/>
      <c r="B527" s="55"/>
      <c r="C527" s="55"/>
      <c r="D527" s="177"/>
      <c r="E527" s="177"/>
      <c r="F527" s="177"/>
      <c r="G527" s="55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55"/>
      <c r="AH527" s="55"/>
      <c r="AI527" s="177"/>
      <c r="AJ527" s="55"/>
      <c r="AK527" s="55"/>
      <c r="AL527" s="55"/>
    </row>
    <row r="528" spans="1:38">
      <c r="A528" s="55"/>
      <c r="B528" s="55"/>
      <c r="C528" s="55"/>
      <c r="D528" s="177"/>
      <c r="E528" s="177"/>
      <c r="F528" s="177"/>
      <c r="G528" s="55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55"/>
      <c r="AH528" s="55"/>
      <c r="AI528" s="177"/>
      <c r="AJ528" s="55"/>
      <c r="AK528" s="55"/>
      <c r="AL528" s="55"/>
    </row>
    <row r="529" spans="1:38">
      <c r="A529" s="55"/>
      <c r="B529" s="55"/>
      <c r="C529" s="55"/>
      <c r="D529" s="177"/>
      <c r="E529" s="177"/>
      <c r="F529" s="177"/>
      <c r="G529" s="55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7"/>
      <c r="AE529" s="177"/>
      <c r="AF529" s="177"/>
      <c r="AG529" s="55"/>
      <c r="AH529" s="55"/>
      <c r="AI529" s="177"/>
      <c r="AJ529" s="55"/>
      <c r="AK529" s="55"/>
      <c r="AL529" s="55"/>
    </row>
    <row r="530" spans="1:38">
      <c r="A530" s="55"/>
      <c r="B530" s="55"/>
      <c r="C530" s="55"/>
      <c r="D530" s="177"/>
      <c r="E530" s="177"/>
      <c r="F530" s="177"/>
      <c r="G530" s="55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55"/>
      <c r="AH530" s="55"/>
      <c r="AI530" s="177"/>
      <c r="AJ530" s="55"/>
      <c r="AK530" s="55"/>
      <c r="AL530" s="55"/>
    </row>
    <row r="531" spans="1:38">
      <c r="A531" s="55"/>
      <c r="B531" s="55"/>
      <c r="C531" s="55"/>
      <c r="D531" s="177"/>
      <c r="E531" s="177"/>
      <c r="F531" s="177"/>
      <c r="G531" s="55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55"/>
      <c r="AH531" s="55"/>
      <c r="AI531" s="177"/>
      <c r="AJ531" s="55"/>
      <c r="AK531" s="55"/>
      <c r="AL531" s="55"/>
    </row>
    <row r="532" spans="1:38">
      <c r="A532" s="55"/>
      <c r="B532" s="55"/>
      <c r="C532" s="55"/>
      <c r="D532" s="177"/>
      <c r="E532" s="177"/>
      <c r="F532" s="177"/>
      <c r="G532" s="55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55"/>
      <c r="AH532" s="55"/>
      <c r="AI532" s="177"/>
      <c r="AJ532" s="55"/>
      <c r="AK532" s="55"/>
      <c r="AL532" s="55"/>
    </row>
    <row r="533" spans="1:38">
      <c r="A533" s="55"/>
      <c r="B533" s="55"/>
      <c r="C533" s="55"/>
      <c r="D533" s="177"/>
      <c r="E533" s="177"/>
      <c r="F533" s="177"/>
      <c r="G533" s="55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55"/>
      <c r="AH533" s="55"/>
      <c r="AI533" s="177"/>
      <c r="AJ533" s="55"/>
      <c r="AK533" s="55"/>
      <c r="AL533" s="55"/>
    </row>
    <row r="534" spans="1:38">
      <c r="A534" s="55"/>
      <c r="B534" s="55"/>
      <c r="C534" s="55"/>
      <c r="D534" s="177"/>
      <c r="E534" s="177"/>
      <c r="F534" s="177"/>
      <c r="G534" s="55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55"/>
      <c r="AH534" s="55"/>
      <c r="AI534" s="177"/>
      <c r="AJ534" s="55"/>
      <c r="AK534" s="55"/>
      <c r="AL534" s="55"/>
    </row>
    <row r="535" spans="1:38">
      <c r="A535" s="55"/>
      <c r="B535" s="55"/>
      <c r="C535" s="55"/>
      <c r="D535" s="177"/>
      <c r="E535" s="177"/>
      <c r="F535" s="177"/>
      <c r="G535" s="55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55"/>
      <c r="AH535" s="55"/>
      <c r="AI535" s="177"/>
      <c r="AJ535" s="55"/>
      <c r="AK535" s="55"/>
      <c r="AL535" s="55"/>
    </row>
    <row r="536" spans="1:38">
      <c r="A536" s="55"/>
      <c r="B536" s="55"/>
      <c r="C536" s="55"/>
      <c r="D536" s="177"/>
      <c r="E536" s="177"/>
      <c r="F536" s="177"/>
      <c r="G536" s="55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55"/>
      <c r="AH536" s="55"/>
      <c r="AI536" s="177"/>
      <c r="AJ536" s="55"/>
      <c r="AK536" s="55"/>
      <c r="AL536" s="55"/>
    </row>
    <row r="537" spans="1:38">
      <c r="A537" s="55"/>
      <c r="B537" s="55"/>
      <c r="C537" s="55"/>
      <c r="D537" s="177"/>
      <c r="E537" s="177"/>
      <c r="F537" s="177"/>
      <c r="G537" s="55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55"/>
      <c r="AH537" s="55"/>
      <c r="AI537" s="177"/>
      <c r="AJ537" s="55"/>
      <c r="AK537" s="55"/>
      <c r="AL537" s="55"/>
    </row>
    <row r="538" spans="1:38">
      <c r="A538" s="55"/>
      <c r="B538" s="55"/>
      <c r="C538" s="55"/>
      <c r="D538" s="177"/>
      <c r="E538" s="177"/>
      <c r="F538" s="177"/>
      <c r="G538" s="55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55"/>
      <c r="AH538" s="55"/>
      <c r="AI538" s="177"/>
      <c r="AJ538" s="55"/>
      <c r="AK538" s="55"/>
      <c r="AL538" s="55"/>
    </row>
    <row r="539" spans="1:38">
      <c r="A539" s="55"/>
      <c r="B539" s="55"/>
      <c r="C539" s="55"/>
      <c r="D539" s="177"/>
      <c r="E539" s="177"/>
      <c r="F539" s="177"/>
      <c r="G539" s="55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55"/>
      <c r="AH539" s="55"/>
      <c r="AI539" s="177"/>
      <c r="AJ539" s="55"/>
      <c r="AK539" s="55"/>
      <c r="AL539" s="55"/>
    </row>
    <row r="540" spans="1:38">
      <c r="A540" s="55"/>
      <c r="B540" s="55"/>
      <c r="C540" s="55"/>
      <c r="D540" s="177"/>
      <c r="E540" s="177"/>
      <c r="F540" s="177"/>
      <c r="G540" s="55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55"/>
      <c r="AH540" s="55"/>
      <c r="AI540" s="177"/>
      <c r="AJ540" s="55"/>
      <c r="AK540" s="55"/>
      <c r="AL540" s="55"/>
    </row>
    <row r="541" spans="1:38">
      <c r="A541" s="55"/>
      <c r="B541" s="55"/>
      <c r="C541" s="55"/>
      <c r="D541" s="177"/>
      <c r="E541" s="177"/>
      <c r="F541" s="177"/>
      <c r="G541" s="55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55"/>
      <c r="AH541" s="55"/>
      <c r="AI541" s="177"/>
      <c r="AJ541" s="55"/>
      <c r="AK541" s="55"/>
      <c r="AL541" s="55"/>
    </row>
    <row r="542" spans="1:38">
      <c r="A542" s="55"/>
      <c r="B542" s="55"/>
      <c r="C542" s="55"/>
      <c r="D542" s="177"/>
      <c r="E542" s="177"/>
      <c r="F542" s="177"/>
      <c r="G542" s="55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55"/>
      <c r="AH542" s="55"/>
      <c r="AI542" s="177"/>
      <c r="AJ542" s="55"/>
      <c r="AK542" s="55"/>
      <c r="AL542" s="55"/>
    </row>
    <row r="543" spans="1:38">
      <c r="A543" s="55"/>
      <c r="B543" s="55"/>
      <c r="C543" s="55"/>
      <c r="D543" s="177"/>
      <c r="E543" s="177"/>
      <c r="F543" s="177"/>
      <c r="G543" s="55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177"/>
      <c r="AF543" s="177"/>
      <c r="AG543" s="55"/>
      <c r="AH543" s="55"/>
      <c r="AI543" s="177"/>
      <c r="AJ543" s="55"/>
      <c r="AK543" s="55"/>
      <c r="AL543" s="55"/>
    </row>
    <row r="544" spans="1:38">
      <c r="A544" s="55"/>
      <c r="B544" s="55"/>
      <c r="C544" s="55"/>
      <c r="D544" s="177"/>
      <c r="E544" s="177"/>
      <c r="F544" s="177"/>
      <c r="G544" s="55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/>
      <c r="AF544" s="177"/>
      <c r="AG544" s="55"/>
      <c r="AH544" s="55"/>
      <c r="AI544" s="177"/>
      <c r="AJ544" s="55"/>
      <c r="AK544" s="55"/>
      <c r="AL544" s="55"/>
    </row>
    <row r="545" spans="1:38">
      <c r="A545" s="55"/>
      <c r="B545" s="55"/>
      <c r="C545" s="55"/>
      <c r="D545" s="177"/>
      <c r="E545" s="177"/>
      <c r="F545" s="177"/>
      <c r="G545" s="55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/>
      <c r="AG545" s="55"/>
      <c r="AH545" s="55"/>
      <c r="AI545" s="177"/>
      <c r="AJ545" s="55"/>
      <c r="AK545" s="55"/>
      <c r="AL545" s="55"/>
    </row>
    <row r="546" spans="1:38">
      <c r="A546" s="55"/>
      <c r="B546" s="55"/>
      <c r="C546" s="55"/>
      <c r="D546" s="177"/>
      <c r="E546" s="177"/>
      <c r="F546" s="177"/>
      <c r="G546" s="55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55"/>
      <c r="AH546" s="55"/>
      <c r="AI546" s="177"/>
      <c r="AJ546" s="55"/>
      <c r="AK546" s="55"/>
      <c r="AL546" s="55"/>
    </row>
    <row r="547" spans="1:38">
      <c r="A547" s="55"/>
      <c r="B547" s="55"/>
      <c r="C547" s="55"/>
      <c r="D547" s="177"/>
      <c r="E547" s="177"/>
      <c r="F547" s="177"/>
      <c r="G547" s="55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55"/>
      <c r="AH547" s="55"/>
      <c r="AI547" s="177"/>
      <c r="AJ547" s="55"/>
      <c r="AK547" s="55"/>
      <c r="AL547" s="55"/>
    </row>
    <row r="548" spans="1:38">
      <c r="A548" s="55"/>
      <c r="B548" s="55"/>
      <c r="C548" s="55"/>
      <c r="D548" s="177"/>
      <c r="E548" s="177"/>
      <c r="F548" s="177"/>
      <c r="G548" s="55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55"/>
      <c r="AH548" s="55"/>
      <c r="AI548" s="177"/>
      <c r="AJ548" s="55"/>
      <c r="AK548" s="55"/>
      <c r="AL548" s="55"/>
    </row>
    <row r="549" spans="1:38">
      <c r="A549" s="55"/>
      <c r="B549" s="55"/>
      <c r="C549" s="55"/>
      <c r="D549" s="177"/>
      <c r="E549" s="177"/>
      <c r="F549" s="177"/>
      <c r="G549" s="55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55"/>
      <c r="AH549" s="55"/>
      <c r="AI549" s="177"/>
      <c r="AJ549" s="55"/>
      <c r="AK549" s="55"/>
      <c r="AL549" s="55"/>
    </row>
    <row r="550" spans="1:38">
      <c r="A550" s="55"/>
      <c r="B550" s="55"/>
      <c r="C550" s="55"/>
      <c r="D550" s="177"/>
      <c r="E550" s="177"/>
      <c r="F550" s="177"/>
      <c r="G550" s="55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55"/>
      <c r="AH550" s="55"/>
      <c r="AI550" s="177"/>
      <c r="AJ550" s="55"/>
      <c r="AK550" s="55"/>
      <c r="AL550" s="55"/>
    </row>
    <row r="551" spans="1:38">
      <c r="A551" s="55"/>
      <c r="B551" s="55"/>
      <c r="C551" s="55"/>
      <c r="D551" s="177"/>
      <c r="E551" s="177"/>
      <c r="F551" s="177"/>
      <c r="G551" s="55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55"/>
      <c r="AH551" s="55"/>
      <c r="AI551" s="177"/>
      <c r="AJ551" s="55"/>
      <c r="AK551" s="55"/>
      <c r="AL551" s="55"/>
    </row>
    <row r="552" spans="1:38">
      <c r="A552" s="55"/>
      <c r="B552" s="55"/>
      <c r="C552" s="55"/>
      <c r="D552" s="177"/>
      <c r="E552" s="177"/>
      <c r="F552" s="177"/>
      <c r="G552" s="55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55"/>
      <c r="AH552" s="55"/>
      <c r="AI552" s="177"/>
      <c r="AJ552" s="55"/>
      <c r="AK552" s="55"/>
      <c r="AL552" s="55"/>
    </row>
    <row r="553" spans="1:38">
      <c r="A553" s="55"/>
      <c r="B553" s="55"/>
      <c r="C553" s="55"/>
      <c r="D553" s="177"/>
      <c r="E553" s="177"/>
      <c r="F553" s="177"/>
      <c r="G553" s="55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55"/>
      <c r="AH553" s="55"/>
      <c r="AI553" s="177"/>
      <c r="AJ553" s="55"/>
      <c r="AK553" s="55"/>
      <c r="AL553" s="55"/>
    </row>
    <row r="554" spans="1:38">
      <c r="A554" s="55"/>
      <c r="B554" s="55"/>
      <c r="C554" s="55"/>
      <c r="D554" s="177"/>
      <c r="E554" s="177"/>
      <c r="F554" s="177"/>
      <c r="G554" s="55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55"/>
      <c r="AH554" s="55"/>
      <c r="AI554" s="177"/>
      <c r="AJ554" s="55"/>
      <c r="AK554" s="55"/>
      <c r="AL554" s="55"/>
    </row>
    <row r="555" spans="1:38">
      <c r="A555" s="55"/>
      <c r="B555" s="55"/>
      <c r="C555" s="55"/>
      <c r="D555" s="177"/>
      <c r="E555" s="177"/>
      <c r="F555" s="177"/>
      <c r="G555" s="55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55"/>
      <c r="AH555" s="55"/>
      <c r="AI555" s="177"/>
      <c r="AJ555" s="55"/>
      <c r="AK555" s="55"/>
      <c r="AL555" s="55"/>
    </row>
    <row r="556" spans="1:38">
      <c r="A556" s="55"/>
      <c r="B556" s="55"/>
      <c r="C556" s="55"/>
      <c r="D556" s="177"/>
      <c r="E556" s="177"/>
      <c r="F556" s="177"/>
      <c r="G556" s="55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55"/>
      <c r="AH556" s="55"/>
      <c r="AI556" s="177"/>
      <c r="AJ556" s="55"/>
      <c r="AK556" s="55"/>
      <c r="AL556" s="55"/>
    </row>
    <row r="557" spans="1:38">
      <c r="A557" s="55"/>
      <c r="B557" s="55"/>
      <c r="C557" s="55"/>
      <c r="D557" s="177"/>
      <c r="E557" s="177"/>
      <c r="F557" s="177"/>
      <c r="G557" s="55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55"/>
      <c r="AH557" s="55"/>
      <c r="AI557" s="177"/>
      <c r="AJ557" s="55"/>
      <c r="AK557" s="55"/>
      <c r="AL557" s="55"/>
    </row>
    <row r="558" spans="1:38">
      <c r="A558" s="55"/>
      <c r="B558" s="55"/>
      <c r="C558" s="55"/>
      <c r="D558" s="177"/>
      <c r="E558" s="177"/>
      <c r="F558" s="177"/>
      <c r="G558" s="55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55"/>
      <c r="AH558" s="55"/>
      <c r="AI558" s="177"/>
      <c r="AJ558" s="55"/>
      <c r="AK558" s="55"/>
      <c r="AL558" s="55"/>
    </row>
    <row r="559" spans="1:38">
      <c r="A559" s="55"/>
      <c r="B559" s="55"/>
      <c r="C559" s="55"/>
      <c r="D559" s="177"/>
      <c r="E559" s="177"/>
      <c r="F559" s="177"/>
      <c r="G559" s="55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55"/>
      <c r="AH559" s="55"/>
      <c r="AI559" s="177"/>
      <c r="AJ559" s="55"/>
      <c r="AK559" s="55"/>
      <c r="AL559" s="55"/>
    </row>
    <row r="560" spans="1:38">
      <c r="A560" s="55"/>
      <c r="B560" s="55"/>
      <c r="C560" s="55"/>
      <c r="D560" s="177"/>
      <c r="E560" s="177"/>
      <c r="F560" s="177"/>
      <c r="G560" s="55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55"/>
      <c r="AH560" s="55"/>
      <c r="AI560" s="177"/>
      <c r="AJ560" s="55"/>
      <c r="AK560" s="55"/>
      <c r="AL560" s="55"/>
    </row>
    <row r="561" spans="1:38">
      <c r="A561" s="55"/>
      <c r="B561" s="55"/>
      <c r="C561" s="55"/>
      <c r="D561" s="177"/>
      <c r="E561" s="177"/>
      <c r="F561" s="177"/>
      <c r="G561" s="55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55"/>
      <c r="AH561" s="55"/>
      <c r="AI561" s="177"/>
      <c r="AJ561" s="55"/>
      <c r="AK561" s="55"/>
      <c r="AL561" s="55"/>
    </row>
    <row r="562" spans="1:38">
      <c r="A562" s="55"/>
      <c r="B562" s="55"/>
      <c r="C562" s="55"/>
      <c r="D562" s="177"/>
      <c r="E562" s="177"/>
      <c r="F562" s="177"/>
      <c r="G562" s="55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55"/>
      <c r="AH562" s="55"/>
      <c r="AI562" s="177"/>
      <c r="AJ562" s="55"/>
      <c r="AK562" s="55"/>
      <c r="AL562" s="55"/>
    </row>
    <row r="563" spans="1:38">
      <c r="A563" s="55"/>
      <c r="B563" s="55"/>
      <c r="C563" s="55"/>
      <c r="D563" s="177"/>
      <c r="E563" s="177"/>
      <c r="F563" s="177"/>
      <c r="G563" s="55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55"/>
      <c r="AH563" s="55"/>
      <c r="AI563" s="177"/>
      <c r="AJ563" s="55"/>
      <c r="AK563" s="55"/>
      <c r="AL563" s="55"/>
    </row>
    <row r="564" spans="1:38">
      <c r="A564" s="55"/>
      <c r="B564" s="55"/>
      <c r="C564" s="55"/>
      <c r="D564" s="177"/>
      <c r="E564" s="177"/>
      <c r="F564" s="177"/>
      <c r="G564" s="55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55"/>
      <c r="AH564" s="55"/>
      <c r="AI564" s="177"/>
      <c r="AJ564" s="55"/>
      <c r="AK564" s="55"/>
      <c r="AL564" s="55"/>
    </row>
    <row r="565" spans="1:38">
      <c r="A565" s="55"/>
      <c r="B565" s="55"/>
      <c r="C565" s="55"/>
      <c r="D565" s="177"/>
      <c r="E565" s="177"/>
      <c r="F565" s="177"/>
      <c r="G565" s="55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55"/>
      <c r="AH565" s="55"/>
      <c r="AI565" s="177"/>
      <c r="AJ565" s="55"/>
      <c r="AK565" s="55"/>
      <c r="AL565" s="55"/>
    </row>
    <row r="566" spans="1:38">
      <c r="A566" s="55"/>
      <c r="B566" s="55"/>
      <c r="C566" s="55"/>
      <c r="D566" s="177"/>
      <c r="E566" s="177"/>
      <c r="F566" s="177"/>
      <c r="G566" s="55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55"/>
      <c r="AH566" s="55"/>
      <c r="AI566" s="177"/>
      <c r="AJ566" s="55"/>
      <c r="AK566" s="55"/>
      <c r="AL566" s="55"/>
    </row>
    <row r="567" spans="1:38">
      <c r="A567" s="55"/>
      <c r="B567" s="55"/>
      <c r="C567" s="55"/>
      <c r="D567" s="177"/>
      <c r="E567" s="177"/>
      <c r="F567" s="177"/>
      <c r="G567" s="55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55"/>
      <c r="AH567" s="55"/>
      <c r="AI567" s="177"/>
      <c r="AJ567" s="55"/>
      <c r="AK567" s="55"/>
      <c r="AL567" s="55"/>
    </row>
    <row r="568" spans="1:38">
      <c r="A568" s="55"/>
      <c r="B568" s="55"/>
      <c r="C568" s="55"/>
      <c r="D568" s="177"/>
      <c r="E568" s="177"/>
      <c r="F568" s="177"/>
      <c r="G568" s="55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55"/>
      <c r="AH568" s="55"/>
      <c r="AI568" s="177"/>
      <c r="AJ568" s="55"/>
      <c r="AK568" s="55"/>
      <c r="AL568" s="55"/>
    </row>
    <row r="569" spans="1:38">
      <c r="A569" s="55"/>
      <c r="B569" s="55"/>
      <c r="C569" s="55"/>
      <c r="D569" s="177"/>
      <c r="E569" s="177"/>
      <c r="F569" s="177"/>
      <c r="G569" s="55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55"/>
      <c r="AH569" s="55"/>
      <c r="AI569" s="177"/>
      <c r="AJ569" s="55"/>
      <c r="AK569" s="55"/>
      <c r="AL569" s="55"/>
    </row>
    <row r="570" spans="1:38">
      <c r="A570" s="55"/>
      <c r="B570" s="55"/>
      <c r="C570" s="55"/>
      <c r="D570" s="177"/>
      <c r="E570" s="177"/>
      <c r="F570" s="177"/>
      <c r="G570" s="55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55"/>
      <c r="AH570" s="55"/>
      <c r="AI570" s="177"/>
      <c r="AJ570" s="55"/>
      <c r="AK570" s="55"/>
      <c r="AL570" s="55"/>
    </row>
    <row r="571" spans="1:38">
      <c r="A571" s="55"/>
      <c r="B571" s="55"/>
      <c r="C571" s="55"/>
      <c r="D571" s="177"/>
      <c r="E571" s="177"/>
      <c r="F571" s="177"/>
      <c r="G571" s="55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55"/>
      <c r="AH571" s="55"/>
      <c r="AI571" s="177"/>
      <c r="AJ571" s="55"/>
      <c r="AK571" s="55"/>
      <c r="AL571" s="55"/>
    </row>
    <row r="572" spans="1:38">
      <c r="A572" s="55"/>
      <c r="B572" s="55"/>
      <c r="C572" s="55"/>
      <c r="D572" s="177"/>
      <c r="E572" s="177"/>
      <c r="F572" s="177"/>
      <c r="G572" s="55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55"/>
      <c r="AH572" s="55"/>
      <c r="AI572" s="177"/>
      <c r="AJ572" s="55"/>
      <c r="AK572" s="55"/>
      <c r="AL572" s="55"/>
    </row>
    <row r="573" spans="1:38">
      <c r="A573" s="55"/>
      <c r="B573" s="55"/>
      <c r="C573" s="55"/>
      <c r="D573" s="177"/>
      <c r="E573" s="177"/>
      <c r="F573" s="177"/>
      <c r="G573" s="55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55"/>
      <c r="AH573" s="55"/>
      <c r="AI573" s="177"/>
      <c r="AJ573" s="55"/>
      <c r="AK573" s="55"/>
      <c r="AL573" s="55"/>
    </row>
    <row r="574" spans="1:38">
      <c r="A574" s="55"/>
      <c r="B574" s="55"/>
      <c r="C574" s="55"/>
      <c r="D574" s="177"/>
      <c r="E574" s="177"/>
      <c r="F574" s="177"/>
      <c r="G574" s="55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55"/>
      <c r="AH574" s="55"/>
      <c r="AI574" s="177"/>
      <c r="AJ574" s="55"/>
      <c r="AK574" s="55"/>
      <c r="AL574" s="55"/>
    </row>
    <row r="575" spans="1:38">
      <c r="A575" s="55"/>
      <c r="B575" s="55"/>
      <c r="C575" s="55"/>
      <c r="D575" s="177"/>
      <c r="E575" s="177"/>
      <c r="F575" s="177"/>
      <c r="G575" s="55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177"/>
      <c r="AF575" s="177"/>
      <c r="AG575" s="55"/>
      <c r="AH575" s="55"/>
      <c r="AI575" s="177"/>
      <c r="AJ575" s="55"/>
      <c r="AK575" s="55"/>
      <c r="AL575" s="55"/>
    </row>
    <row r="576" spans="1:38">
      <c r="A576" s="55"/>
      <c r="B576" s="55"/>
      <c r="C576" s="55"/>
      <c r="D576" s="177"/>
      <c r="E576" s="177"/>
      <c r="F576" s="177"/>
      <c r="G576" s="55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7"/>
      <c r="AE576" s="177"/>
      <c r="AF576" s="177"/>
      <c r="AG576" s="55"/>
      <c r="AH576" s="55"/>
      <c r="AI576" s="177"/>
      <c r="AJ576" s="55"/>
      <c r="AK576" s="55"/>
      <c r="AL576" s="55"/>
    </row>
    <row r="577" spans="1:38">
      <c r="A577" s="55"/>
      <c r="B577" s="55"/>
      <c r="C577" s="55"/>
      <c r="D577" s="177"/>
      <c r="E577" s="177"/>
      <c r="F577" s="177"/>
      <c r="G577" s="55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177"/>
      <c r="AF577" s="177"/>
      <c r="AG577" s="55"/>
      <c r="AH577" s="55"/>
      <c r="AI577" s="177"/>
      <c r="AJ577" s="55"/>
      <c r="AK577" s="55"/>
      <c r="AL577" s="55"/>
    </row>
    <row r="578" spans="1:38">
      <c r="A578" s="55"/>
      <c r="B578" s="55"/>
      <c r="C578" s="55"/>
      <c r="D578" s="177"/>
      <c r="E578" s="177"/>
      <c r="F578" s="177"/>
      <c r="G578" s="55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55"/>
      <c r="AH578" s="55"/>
      <c r="AI578" s="177"/>
      <c r="AJ578" s="55"/>
      <c r="AK578" s="55"/>
      <c r="AL578" s="55"/>
    </row>
    <row r="579" spans="1:38">
      <c r="A579" s="55"/>
      <c r="B579" s="55"/>
      <c r="C579" s="55"/>
      <c r="D579" s="177"/>
      <c r="E579" s="177"/>
      <c r="F579" s="177"/>
      <c r="G579" s="55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55"/>
      <c r="AH579" s="55"/>
      <c r="AI579" s="177"/>
      <c r="AJ579" s="55"/>
      <c r="AK579" s="55"/>
      <c r="AL579" s="55"/>
    </row>
    <row r="580" spans="1:38">
      <c r="A580" s="55"/>
      <c r="B580" s="55"/>
      <c r="C580" s="55"/>
      <c r="D580" s="177"/>
      <c r="E580" s="177"/>
      <c r="F580" s="177"/>
      <c r="G580" s="55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55"/>
      <c r="AH580" s="55"/>
      <c r="AI580" s="177"/>
      <c r="AJ580" s="55"/>
      <c r="AK580" s="55"/>
      <c r="AL580" s="55"/>
    </row>
    <row r="581" spans="1:38">
      <c r="A581" s="55"/>
      <c r="B581" s="55"/>
      <c r="C581" s="55"/>
      <c r="D581" s="177"/>
      <c r="E581" s="177"/>
      <c r="F581" s="177"/>
      <c r="G581" s="55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55"/>
      <c r="AH581" s="55"/>
      <c r="AI581" s="177"/>
      <c r="AJ581" s="55"/>
      <c r="AK581" s="55"/>
      <c r="AL581" s="55"/>
    </row>
    <row r="582" spans="1:38">
      <c r="A582" s="55"/>
      <c r="B582" s="55"/>
      <c r="C582" s="55"/>
      <c r="D582" s="177"/>
      <c r="E582" s="177"/>
      <c r="F582" s="177"/>
      <c r="G582" s="55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55"/>
      <c r="AH582" s="55"/>
      <c r="AI582" s="177"/>
      <c r="AJ582" s="55"/>
      <c r="AK582" s="55"/>
      <c r="AL582" s="55"/>
    </row>
    <row r="583" spans="1:38">
      <c r="A583" s="55"/>
      <c r="B583" s="55"/>
      <c r="C583" s="55"/>
      <c r="D583" s="177"/>
      <c r="E583" s="177"/>
      <c r="F583" s="177"/>
      <c r="G583" s="55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55"/>
      <c r="AH583" s="55"/>
      <c r="AI583" s="177"/>
      <c r="AJ583" s="55"/>
      <c r="AK583" s="55"/>
      <c r="AL583" s="55"/>
    </row>
    <row r="584" spans="1:38">
      <c r="A584" s="55"/>
      <c r="B584" s="55"/>
      <c r="C584" s="55"/>
      <c r="D584" s="177"/>
      <c r="E584" s="177"/>
      <c r="F584" s="177"/>
      <c r="G584" s="55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7"/>
      <c r="AE584" s="177"/>
      <c r="AF584" s="177"/>
      <c r="AG584" s="55"/>
      <c r="AH584" s="55"/>
      <c r="AI584" s="177"/>
      <c r="AJ584" s="55"/>
      <c r="AK584" s="55"/>
      <c r="AL584" s="55"/>
    </row>
    <row r="585" spans="1:38">
      <c r="A585" s="55"/>
      <c r="B585" s="55"/>
      <c r="C585" s="55"/>
      <c r="D585" s="177"/>
      <c r="E585" s="177"/>
      <c r="F585" s="177"/>
      <c r="G585" s="55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55"/>
      <c r="AH585" s="55"/>
      <c r="AI585" s="177"/>
      <c r="AJ585" s="55"/>
      <c r="AK585" s="55"/>
      <c r="AL585" s="55"/>
    </row>
    <row r="586" spans="1:38">
      <c r="A586" s="55"/>
      <c r="B586" s="55"/>
      <c r="C586" s="55"/>
      <c r="D586" s="177"/>
      <c r="E586" s="177"/>
      <c r="F586" s="177"/>
      <c r="G586" s="55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55"/>
      <c r="AH586" s="55"/>
      <c r="AI586" s="177"/>
      <c r="AJ586" s="55"/>
      <c r="AK586" s="55"/>
      <c r="AL586" s="55"/>
    </row>
    <row r="587" spans="1:38">
      <c r="A587" s="55"/>
      <c r="B587" s="55"/>
      <c r="C587" s="55"/>
      <c r="D587" s="177"/>
      <c r="E587" s="177"/>
      <c r="F587" s="177"/>
      <c r="G587" s="55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55"/>
      <c r="AH587" s="55"/>
      <c r="AI587" s="177"/>
      <c r="AJ587" s="55"/>
      <c r="AK587" s="55"/>
      <c r="AL587" s="55"/>
    </row>
    <row r="588" spans="1:38">
      <c r="A588" s="55"/>
      <c r="B588" s="55"/>
      <c r="C588" s="55"/>
      <c r="D588" s="177"/>
      <c r="E588" s="177"/>
      <c r="F588" s="177"/>
      <c r="G588" s="55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55"/>
      <c r="AH588" s="55"/>
      <c r="AI588" s="177"/>
      <c r="AJ588" s="55"/>
      <c r="AK588" s="55"/>
      <c r="AL588" s="55"/>
    </row>
    <row r="589" spans="1:38">
      <c r="A589" s="55"/>
      <c r="B589" s="55"/>
      <c r="C589" s="55"/>
      <c r="D589" s="177"/>
      <c r="E589" s="177"/>
      <c r="F589" s="177"/>
      <c r="G589" s="55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55"/>
      <c r="AH589" s="55"/>
      <c r="AI589" s="177"/>
      <c r="AJ589" s="55"/>
      <c r="AK589" s="55"/>
      <c r="AL589" s="55"/>
    </row>
    <row r="590" spans="1:38">
      <c r="A590" s="55"/>
      <c r="B590" s="55"/>
      <c r="C590" s="55"/>
      <c r="D590" s="177"/>
      <c r="E590" s="177"/>
      <c r="F590" s="177"/>
      <c r="G590" s="55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7"/>
      <c r="AE590" s="177"/>
      <c r="AF590" s="177"/>
      <c r="AG590" s="55"/>
      <c r="AH590" s="55"/>
      <c r="AI590" s="177"/>
      <c r="AJ590" s="55"/>
      <c r="AK590" s="55"/>
      <c r="AL590" s="55"/>
    </row>
    <row r="591" spans="1:38">
      <c r="A591" s="55"/>
      <c r="B591" s="55"/>
      <c r="C591" s="55"/>
      <c r="D591" s="177"/>
      <c r="E591" s="177"/>
      <c r="F591" s="177"/>
      <c r="G591" s="55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55"/>
      <c r="AH591" s="55"/>
      <c r="AI591" s="177"/>
      <c r="AJ591" s="55"/>
      <c r="AK591" s="55"/>
      <c r="AL591" s="55"/>
    </row>
    <row r="592" spans="1:38">
      <c r="A592" s="55"/>
      <c r="B592" s="55"/>
      <c r="C592" s="55"/>
      <c r="D592" s="177"/>
      <c r="E592" s="177"/>
      <c r="F592" s="177"/>
      <c r="G592" s="55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55"/>
      <c r="AH592" s="55"/>
      <c r="AI592" s="177"/>
      <c r="AJ592" s="55"/>
      <c r="AK592" s="55"/>
      <c r="AL592" s="55"/>
    </row>
    <row r="593" spans="1:38">
      <c r="A593" s="55"/>
      <c r="B593" s="55"/>
      <c r="C593" s="55"/>
      <c r="D593" s="177"/>
      <c r="E593" s="177"/>
      <c r="F593" s="177"/>
      <c r="G593" s="55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55"/>
      <c r="AH593" s="55"/>
      <c r="AI593" s="177"/>
      <c r="AJ593" s="55"/>
      <c r="AK593" s="55"/>
      <c r="AL593" s="55"/>
    </row>
    <row r="594" spans="1:38">
      <c r="A594" s="55"/>
      <c r="B594" s="55"/>
      <c r="C594" s="55"/>
      <c r="D594" s="177"/>
      <c r="E594" s="177"/>
      <c r="F594" s="177"/>
      <c r="G594" s="55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55"/>
      <c r="AH594" s="55"/>
      <c r="AI594" s="177"/>
      <c r="AJ594" s="55"/>
      <c r="AK594" s="55"/>
      <c r="AL594" s="55"/>
    </row>
    <row r="595" spans="1:38">
      <c r="A595" s="55"/>
      <c r="B595" s="55"/>
      <c r="C595" s="55"/>
      <c r="D595" s="177"/>
      <c r="E595" s="177"/>
      <c r="F595" s="177"/>
      <c r="G595" s="55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55"/>
      <c r="AH595" s="55"/>
      <c r="AI595" s="177"/>
      <c r="AJ595" s="55"/>
      <c r="AK595" s="55"/>
      <c r="AL595" s="55"/>
    </row>
    <row r="596" spans="1:38">
      <c r="A596" s="55"/>
      <c r="B596" s="55"/>
      <c r="C596" s="55"/>
      <c r="D596" s="177"/>
      <c r="E596" s="177"/>
      <c r="F596" s="177"/>
      <c r="G596" s="55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7"/>
      <c r="AG596" s="55"/>
      <c r="AH596" s="55"/>
      <c r="AI596" s="177"/>
      <c r="AJ596" s="55"/>
      <c r="AK596" s="55"/>
      <c r="AL596" s="55"/>
    </row>
    <row r="597" spans="1:38">
      <c r="A597" s="55"/>
      <c r="B597" s="55"/>
      <c r="C597" s="55"/>
      <c r="D597" s="177"/>
      <c r="E597" s="177"/>
      <c r="F597" s="177"/>
      <c r="G597" s="55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55"/>
      <c r="AH597" s="55"/>
      <c r="AI597" s="177"/>
      <c r="AJ597" s="55"/>
      <c r="AK597" s="55"/>
      <c r="AL597" s="55"/>
    </row>
    <row r="598" spans="1:38">
      <c r="A598" s="55"/>
      <c r="B598" s="55"/>
      <c r="C598" s="55"/>
      <c r="D598" s="177"/>
      <c r="E598" s="177"/>
      <c r="F598" s="177"/>
      <c r="G598" s="55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55"/>
      <c r="AH598" s="55"/>
      <c r="AI598" s="177"/>
      <c r="AJ598" s="55"/>
      <c r="AK598" s="55"/>
      <c r="AL598" s="55"/>
    </row>
    <row r="599" spans="1:38">
      <c r="A599" s="55"/>
      <c r="B599" s="55"/>
      <c r="C599" s="55"/>
      <c r="D599" s="177"/>
      <c r="E599" s="177"/>
      <c r="F599" s="177"/>
      <c r="G599" s="55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55"/>
      <c r="AH599" s="55"/>
      <c r="AI599" s="177"/>
      <c r="AJ599" s="55"/>
      <c r="AK599" s="55"/>
      <c r="AL599" s="55"/>
    </row>
    <row r="600" spans="1:38">
      <c r="A600" s="55"/>
      <c r="B600" s="55"/>
      <c r="C600" s="55"/>
      <c r="D600" s="177"/>
      <c r="E600" s="177"/>
      <c r="F600" s="177"/>
      <c r="G600" s="55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55"/>
      <c r="AH600" s="55"/>
      <c r="AI600" s="177"/>
      <c r="AJ600" s="55"/>
      <c r="AK600" s="55"/>
      <c r="AL600" s="55"/>
    </row>
    <row r="601" spans="1:38">
      <c r="A601" s="55"/>
      <c r="B601" s="55"/>
      <c r="C601" s="55"/>
      <c r="D601" s="177"/>
      <c r="E601" s="177"/>
      <c r="F601" s="177"/>
      <c r="G601" s="55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55"/>
      <c r="AH601" s="55"/>
      <c r="AI601" s="177"/>
      <c r="AJ601" s="55"/>
      <c r="AK601" s="55"/>
      <c r="AL601" s="55"/>
    </row>
    <row r="602" spans="1:38">
      <c r="A602" s="55"/>
      <c r="B602" s="55"/>
      <c r="C602" s="55"/>
      <c r="D602" s="177"/>
      <c r="E602" s="177"/>
      <c r="F602" s="177"/>
      <c r="G602" s="55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55"/>
      <c r="AH602" s="55"/>
      <c r="AI602" s="177"/>
      <c r="AJ602" s="55"/>
      <c r="AK602" s="55"/>
      <c r="AL602" s="55"/>
    </row>
    <row r="603" spans="1:38">
      <c r="A603" s="55"/>
      <c r="B603" s="55"/>
      <c r="C603" s="55"/>
      <c r="D603" s="177"/>
      <c r="E603" s="177"/>
      <c r="F603" s="177"/>
      <c r="G603" s="55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55"/>
      <c r="AH603" s="55"/>
      <c r="AI603" s="177"/>
      <c r="AJ603" s="55"/>
      <c r="AK603" s="55"/>
      <c r="AL603" s="55"/>
    </row>
    <row r="604" spans="1:38">
      <c r="A604" s="55"/>
      <c r="B604" s="55"/>
      <c r="C604" s="55"/>
      <c r="D604" s="177"/>
      <c r="E604" s="177"/>
      <c r="F604" s="177"/>
      <c r="G604" s="55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55"/>
      <c r="AH604" s="55"/>
      <c r="AI604" s="177"/>
      <c r="AJ604" s="55"/>
      <c r="AK604" s="55"/>
      <c r="AL604" s="55"/>
    </row>
    <row r="605" spans="1:38">
      <c r="A605" s="55"/>
      <c r="B605" s="55"/>
      <c r="C605" s="55"/>
      <c r="D605" s="177"/>
      <c r="E605" s="177"/>
      <c r="F605" s="177"/>
      <c r="G605" s="55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55"/>
      <c r="AH605" s="55"/>
      <c r="AI605" s="177"/>
      <c r="AJ605" s="55"/>
      <c r="AK605" s="55"/>
      <c r="AL605" s="55"/>
    </row>
    <row r="606" spans="1:38">
      <c r="A606" s="55"/>
      <c r="B606" s="55"/>
      <c r="C606" s="55"/>
      <c r="D606" s="177"/>
      <c r="E606" s="177"/>
      <c r="F606" s="177"/>
      <c r="G606" s="55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55"/>
      <c r="AH606" s="55"/>
      <c r="AI606" s="177"/>
      <c r="AJ606" s="55"/>
      <c r="AK606" s="55"/>
      <c r="AL606" s="55"/>
    </row>
    <row r="607" spans="1:38">
      <c r="A607" s="55"/>
      <c r="B607" s="55"/>
      <c r="C607" s="55"/>
      <c r="D607" s="177"/>
      <c r="E607" s="177"/>
      <c r="F607" s="177"/>
      <c r="G607" s="55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55"/>
      <c r="AH607" s="55"/>
      <c r="AI607" s="177"/>
      <c r="AJ607" s="55"/>
      <c r="AK607" s="55"/>
      <c r="AL607" s="55"/>
    </row>
    <row r="608" spans="1:38">
      <c r="A608" s="55"/>
      <c r="B608" s="55"/>
      <c r="C608" s="55"/>
      <c r="D608" s="177"/>
      <c r="E608" s="177"/>
      <c r="F608" s="177"/>
      <c r="G608" s="55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55"/>
      <c r="AH608" s="55"/>
      <c r="AI608" s="177"/>
      <c r="AJ608" s="55"/>
      <c r="AK608" s="55"/>
      <c r="AL608" s="55"/>
    </row>
    <row r="609" spans="1:38">
      <c r="A609" s="55"/>
      <c r="B609" s="55"/>
      <c r="C609" s="55"/>
      <c r="D609" s="177"/>
      <c r="E609" s="177"/>
      <c r="F609" s="177"/>
      <c r="G609" s="55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7"/>
      <c r="AE609" s="177"/>
      <c r="AF609" s="177"/>
      <c r="AG609" s="55"/>
      <c r="AH609" s="55"/>
      <c r="AI609" s="177"/>
      <c r="AJ609" s="55"/>
      <c r="AK609" s="55"/>
      <c r="AL609" s="55"/>
    </row>
    <row r="610" spans="1:38">
      <c r="A610" s="55"/>
      <c r="B610" s="55"/>
      <c r="C610" s="55"/>
      <c r="D610" s="177"/>
      <c r="E610" s="177"/>
      <c r="F610" s="177"/>
      <c r="G610" s="55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177"/>
      <c r="AF610" s="177"/>
      <c r="AG610" s="55"/>
      <c r="AH610" s="55"/>
      <c r="AI610" s="177"/>
      <c r="AJ610" s="55"/>
      <c r="AK610" s="55"/>
      <c r="AL610" s="55"/>
    </row>
    <row r="611" spans="1:38">
      <c r="A611" s="55"/>
      <c r="B611" s="55"/>
      <c r="C611" s="55"/>
      <c r="D611" s="177"/>
      <c r="E611" s="177"/>
      <c r="F611" s="177"/>
      <c r="G611" s="55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177"/>
      <c r="AF611" s="177"/>
      <c r="AG611" s="55"/>
      <c r="AH611" s="55"/>
      <c r="AI611" s="177"/>
      <c r="AJ611" s="55"/>
      <c r="AK611" s="55"/>
      <c r="AL611" s="55"/>
    </row>
    <row r="612" spans="1:38">
      <c r="A612" s="55"/>
      <c r="B612" s="55"/>
      <c r="C612" s="55"/>
      <c r="D612" s="177"/>
      <c r="E612" s="177"/>
      <c r="F612" s="177"/>
      <c r="G612" s="55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7"/>
      <c r="AF612" s="177"/>
      <c r="AG612" s="55"/>
      <c r="AH612" s="55"/>
      <c r="AI612" s="177"/>
      <c r="AJ612" s="55"/>
      <c r="AK612" s="55"/>
      <c r="AL612" s="55"/>
    </row>
    <row r="613" spans="1:38">
      <c r="A613" s="55"/>
      <c r="B613" s="55"/>
      <c r="C613" s="55"/>
      <c r="D613" s="177"/>
      <c r="E613" s="177"/>
      <c r="F613" s="177"/>
      <c r="G613" s="55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7"/>
      <c r="AE613" s="177"/>
      <c r="AF613" s="177"/>
      <c r="AG613" s="55"/>
      <c r="AH613" s="55"/>
      <c r="AI613" s="177"/>
      <c r="AJ613" s="55"/>
      <c r="AK613" s="55"/>
      <c r="AL613" s="55"/>
    </row>
    <row r="614" spans="1:38">
      <c r="A614" s="55"/>
      <c r="B614" s="55"/>
      <c r="C614" s="55"/>
      <c r="D614" s="177"/>
      <c r="E614" s="177"/>
      <c r="F614" s="177"/>
      <c r="G614" s="55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55"/>
      <c r="AH614" s="55"/>
      <c r="AI614" s="177"/>
      <c r="AJ614" s="55"/>
      <c r="AK614" s="55"/>
      <c r="AL614" s="55"/>
    </row>
    <row r="615" spans="1:38">
      <c r="A615" s="55"/>
      <c r="B615" s="55"/>
      <c r="C615" s="55"/>
      <c r="D615" s="177"/>
      <c r="E615" s="177"/>
      <c r="F615" s="177"/>
      <c r="G615" s="55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55"/>
      <c r="AH615" s="55"/>
      <c r="AI615" s="177"/>
      <c r="AJ615" s="55"/>
      <c r="AK615" s="55"/>
      <c r="AL615" s="55"/>
    </row>
    <row r="616" spans="1:38">
      <c r="A616" s="55"/>
      <c r="B616" s="55"/>
      <c r="C616" s="55"/>
      <c r="D616" s="177"/>
      <c r="E616" s="177"/>
      <c r="F616" s="177"/>
      <c r="G616" s="55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55"/>
      <c r="AH616" s="55"/>
      <c r="AI616" s="177"/>
      <c r="AJ616" s="55"/>
      <c r="AK616" s="55"/>
      <c r="AL616" s="55"/>
    </row>
    <row r="617" spans="1:38">
      <c r="A617" s="55"/>
      <c r="B617" s="55"/>
      <c r="C617" s="55"/>
      <c r="D617" s="177"/>
      <c r="E617" s="177"/>
      <c r="F617" s="177"/>
      <c r="G617" s="55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55"/>
      <c r="AH617" s="55"/>
      <c r="AI617" s="177"/>
      <c r="AJ617" s="55"/>
      <c r="AK617" s="55"/>
      <c r="AL617" s="55"/>
    </row>
    <row r="618" spans="1:38">
      <c r="A618" s="55"/>
      <c r="B618" s="55"/>
      <c r="C618" s="55"/>
      <c r="D618" s="177"/>
      <c r="E618" s="177"/>
      <c r="F618" s="177"/>
      <c r="G618" s="55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177"/>
      <c r="AF618" s="177"/>
      <c r="AG618" s="55"/>
      <c r="AH618" s="55"/>
      <c r="AI618" s="177"/>
      <c r="AJ618" s="55"/>
      <c r="AK618" s="55"/>
      <c r="AL618" s="55"/>
    </row>
    <row r="619" spans="1:38">
      <c r="A619" s="55"/>
      <c r="B619" s="55"/>
      <c r="C619" s="55"/>
      <c r="D619" s="177"/>
      <c r="E619" s="177"/>
      <c r="F619" s="177"/>
      <c r="G619" s="55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55"/>
      <c r="AH619" s="55"/>
      <c r="AI619" s="177"/>
      <c r="AJ619" s="55"/>
      <c r="AK619" s="55"/>
      <c r="AL619" s="55"/>
    </row>
    <row r="620" spans="1:38">
      <c r="A620" s="55"/>
      <c r="B620" s="55"/>
      <c r="C620" s="55"/>
      <c r="D620" s="177"/>
      <c r="E620" s="177"/>
      <c r="F620" s="177"/>
      <c r="G620" s="55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55"/>
      <c r="AH620" s="55"/>
      <c r="AI620" s="177"/>
      <c r="AJ620" s="55"/>
      <c r="AK620" s="55"/>
      <c r="AL620" s="55"/>
    </row>
    <row r="621" spans="1:38">
      <c r="A621" s="55"/>
      <c r="B621" s="55"/>
      <c r="C621" s="55"/>
      <c r="D621" s="177"/>
      <c r="E621" s="177"/>
      <c r="F621" s="177"/>
      <c r="G621" s="55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55"/>
      <c r="AH621" s="55"/>
      <c r="AI621" s="177"/>
      <c r="AJ621" s="55"/>
      <c r="AK621" s="55"/>
      <c r="AL621" s="55"/>
    </row>
    <row r="622" spans="1:38">
      <c r="A622" s="55"/>
      <c r="B622" s="55"/>
      <c r="C622" s="55"/>
      <c r="D622" s="177"/>
      <c r="E622" s="177"/>
      <c r="F622" s="177"/>
      <c r="G622" s="55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55"/>
      <c r="AH622" s="55"/>
      <c r="AI622" s="177"/>
      <c r="AJ622" s="55"/>
      <c r="AK622" s="55"/>
      <c r="AL622" s="55"/>
    </row>
    <row r="623" spans="1:38">
      <c r="A623" s="55"/>
      <c r="B623" s="55"/>
      <c r="C623" s="55"/>
      <c r="D623" s="177"/>
      <c r="E623" s="177"/>
      <c r="F623" s="177"/>
      <c r="G623" s="55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55"/>
      <c r="AH623" s="55"/>
      <c r="AI623" s="177"/>
      <c r="AJ623" s="55"/>
      <c r="AK623" s="55"/>
      <c r="AL623" s="55"/>
    </row>
    <row r="624" spans="1:38">
      <c r="A624" s="55"/>
      <c r="B624" s="55"/>
      <c r="C624" s="55"/>
      <c r="D624" s="177"/>
      <c r="E624" s="177"/>
      <c r="F624" s="177"/>
      <c r="G624" s="55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55"/>
      <c r="AH624" s="55"/>
      <c r="AI624" s="177"/>
      <c r="AJ624" s="55"/>
      <c r="AK624" s="55"/>
      <c r="AL624" s="55"/>
    </row>
    <row r="625" spans="1:38">
      <c r="A625" s="55"/>
      <c r="B625" s="55"/>
      <c r="C625" s="55"/>
      <c r="D625" s="177"/>
      <c r="E625" s="177"/>
      <c r="F625" s="177"/>
      <c r="G625" s="55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55"/>
      <c r="AH625" s="55"/>
      <c r="AI625" s="177"/>
      <c r="AJ625" s="55"/>
      <c r="AK625" s="55"/>
      <c r="AL625" s="55"/>
    </row>
    <row r="626" spans="1:38">
      <c r="A626" s="55"/>
      <c r="B626" s="55"/>
      <c r="C626" s="55"/>
      <c r="D626" s="177"/>
      <c r="E626" s="177"/>
      <c r="F626" s="177"/>
      <c r="G626" s="55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55"/>
      <c r="AH626" s="55"/>
      <c r="AI626" s="177"/>
      <c r="AJ626" s="55"/>
      <c r="AK626" s="55"/>
      <c r="AL626" s="55"/>
    </row>
    <row r="627" spans="1:38">
      <c r="A627" s="55"/>
      <c r="B627" s="55"/>
      <c r="C627" s="55"/>
      <c r="D627" s="177"/>
      <c r="E627" s="177"/>
      <c r="F627" s="177"/>
      <c r="G627" s="55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55"/>
      <c r="AH627" s="55"/>
      <c r="AI627" s="177"/>
      <c r="AJ627" s="55"/>
      <c r="AK627" s="55"/>
      <c r="AL627" s="55"/>
    </row>
    <row r="628" spans="1:38">
      <c r="A628" s="55"/>
      <c r="B628" s="55"/>
      <c r="C628" s="55"/>
      <c r="D628" s="177"/>
      <c r="E628" s="177"/>
      <c r="F628" s="177"/>
      <c r="G628" s="55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55"/>
      <c r="AH628" s="55"/>
      <c r="AI628" s="177"/>
      <c r="AJ628" s="55"/>
      <c r="AK628" s="55"/>
      <c r="AL628" s="55"/>
    </row>
    <row r="629" spans="1:38">
      <c r="A629" s="55"/>
      <c r="B629" s="55"/>
      <c r="C629" s="55"/>
      <c r="D629" s="177"/>
      <c r="E629" s="177"/>
      <c r="F629" s="177"/>
      <c r="G629" s="55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55"/>
      <c r="AH629" s="55"/>
      <c r="AI629" s="177"/>
      <c r="AJ629" s="55"/>
      <c r="AK629" s="55"/>
      <c r="AL629" s="55"/>
    </row>
    <row r="630" spans="1:38">
      <c r="A630" s="55"/>
      <c r="B630" s="55"/>
      <c r="C630" s="55"/>
      <c r="D630" s="177"/>
      <c r="E630" s="177"/>
      <c r="F630" s="177"/>
      <c r="G630" s="55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55"/>
      <c r="AH630" s="55"/>
      <c r="AI630" s="177"/>
      <c r="AJ630" s="55"/>
      <c r="AK630" s="55"/>
      <c r="AL630" s="55"/>
    </row>
    <row r="631" spans="1:38">
      <c r="A631" s="55"/>
      <c r="B631" s="55"/>
      <c r="C631" s="55"/>
      <c r="D631" s="177"/>
      <c r="E631" s="177"/>
      <c r="F631" s="177"/>
      <c r="G631" s="55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55"/>
      <c r="AH631" s="55"/>
      <c r="AI631" s="177"/>
      <c r="AJ631" s="55"/>
      <c r="AK631" s="55"/>
      <c r="AL631" s="55"/>
    </row>
    <row r="632" spans="1:38">
      <c r="A632" s="55"/>
      <c r="B632" s="55"/>
      <c r="C632" s="55"/>
      <c r="D632" s="177"/>
      <c r="E632" s="177"/>
      <c r="F632" s="177"/>
      <c r="G632" s="55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55"/>
      <c r="AH632" s="55"/>
      <c r="AI632" s="177"/>
      <c r="AJ632" s="55"/>
      <c r="AK632" s="55"/>
      <c r="AL632" s="55"/>
    </row>
    <row r="633" spans="1:38">
      <c r="A633" s="55"/>
      <c r="B633" s="55"/>
      <c r="C633" s="55"/>
      <c r="D633" s="177"/>
      <c r="E633" s="177"/>
      <c r="F633" s="177"/>
      <c r="G633" s="55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55"/>
      <c r="AH633" s="55"/>
      <c r="AI633" s="177"/>
      <c r="AJ633" s="55"/>
      <c r="AK633" s="55"/>
      <c r="AL633" s="55"/>
    </row>
    <row r="634" spans="1:38">
      <c r="A634" s="55"/>
      <c r="B634" s="55"/>
      <c r="C634" s="55"/>
      <c r="D634" s="177"/>
      <c r="E634" s="177"/>
      <c r="F634" s="177"/>
      <c r="G634" s="55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55"/>
      <c r="AH634" s="55"/>
      <c r="AI634" s="177"/>
      <c r="AJ634" s="55"/>
      <c r="AK634" s="55"/>
      <c r="AL634" s="55"/>
    </row>
    <row r="635" spans="1:38">
      <c r="A635" s="55"/>
      <c r="B635" s="55"/>
      <c r="C635" s="55"/>
      <c r="D635" s="177"/>
      <c r="E635" s="177"/>
      <c r="F635" s="177"/>
      <c r="G635" s="55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55"/>
      <c r="AH635" s="55"/>
      <c r="AI635" s="177"/>
      <c r="AJ635" s="55"/>
      <c r="AK635" s="55"/>
      <c r="AL635" s="55"/>
    </row>
    <row r="636" spans="1:38">
      <c r="A636" s="55"/>
      <c r="B636" s="55"/>
      <c r="C636" s="55"/>
      <c r="D636" s="177"/>
      <c r="E636" s="177"/>
      <c r="F636" s="177"/>
      <c r="G636" s="55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55"/>
      <c r="AH636" s="55"/>
      <c r="AI636" s="177"/>
      <c r="AJ636" s="55"/>
      <c r="AK636" s="55"/>
      <c r="AL636" s="55"/>
    </row>
    <row r="637" spans="1:38">
      <c r="A637" s="55"/>
      <c r="B637" s="55"/>
      <c r="C637" s="55"/>
      <c r="D637" s="177"/>
      <c r="E637" s="177"/>
      <c r="F637" s="177"/>
      <c r="G637" s="55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55"/>
      <c r="AH637" s="55"/>
      <c r="AI637" s="177"/>
      <c r="AJ637" s="55"/>
      <c r="AK637" s="55"/>
      <c r="AL637" s="55"/>
    </row>
    <row r="638" spans="1:38">
      <c r="A638" s="55"/>
      <c r="B638" s="55"/>
      <c r="C638" s="55"/>
      <c r="D638" s="177"/>
      <c r="E638" s="177"/>
      <c r="F638" s="177"/>
      <c r="G638" s="55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55"/>
      <c r="AH638" s="55"/>
      <c r="AI638" s="177"/>
      <c r="AJ638" s="55"/>
      <c r="AK638" s="55"/>
      <c r="AL638" s="55"/>
    </row>
    <row r="639" spans="1:38">
      <c r="A639" s="55"/>
      <c r="B639" s="55"/>
      <c r="C639" s="55"/>
      <c r="D639" s="177"/>
      <c r="E639" s="177"/>
      <c r="F639" s="177"/>
      <c r="G639" s="55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55"/>
      <c r="AH639" s="55"/>
      <c r="AI639" s="177"/>
      <c r="AJ639" s="55"/>
      <c r="AK639" s="55"/>
      <c r="AL639" s="55"/>
    </row>
    <row r="640" spans="1:38">
      <c r="A640" s="55"/>
      <c r="B640" s="55"/>
      <c r="C640" s="55"/>
      <c r="D640" s="177"/>
      <c r="E640" s="177"/>
      <c r="F640" s="177"/>
      <c r="G640" s="55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55"/>
      <c r="AH640" s="55"/>
      <c r="AI640" s="177"/>
      <c r="AJ640" s="55"/>
      <c r="AK640" s="55"/>
      <c r="AL640" s="55"/>
    </row>
    <row r="641" spans="1:38">
      <c r="A641" s="55"/>
      <c r="B641" s="55"/>
      <c r="C641" s="55"/>
      <c r="D641" s="177"/>
      <c r="E641" s="177"/>
      <c r="F641" s="177"/>
      <c r="G641" s="55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55"/>
      <c r="AH641" s="55"/>
      <c r="AI641" s="177"/>
      <c r="AJ641" s="55"/>
      <c r="AK641" s="55"/>
      <c r="AL641" s="55"/>
    </row>
    <row r="642" spans="1:38">
      <c r="A642" s="55"/>
      <c r="B642" s="55"/>
      <c r="C642" s="55"/>
      <c r="D642" s="177"/>
      <c r="E642" s="177"/>
      <c r="F642" s="177"/>
      <c r="G642" s="55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55"/>
      <c r="AH642" s="55"/>
      <c r="AI642" s="177"/>
      <c r="AJ642" s="55"/>
      <c r="AK642" s="55"/>
      <c r="AL642" s="55"/>
    </row>
    <row r="643" spans="1:38">
      <c r="A643" s="55"/>
      <c r="B643" s="55"/>
      <c r="C643" s="55"/>
      <c r="D643" s="177"/>
      <c r="E643" s="177"/>
      <c r="F643" s="177"/>
      <c r="G643" s="55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55"/>
      <c r="AH643" s="55"/>
      <c r="AI643" s="177"/>
      <c r="AJ643" s="55"/>
      <c r="AK643" s="55"/>
      <c r="AL643" s="55"/>
    </row>
    <row r="644" spans="1:38">
      <c r="A644" s="55"/>
      <c r="B644" s="55"/>
      <c r="C644" s="55"/>
      <c r="D644" s="177"/>
      <c r="E644" s="177"/>
      <c r="F644" s="177"/>
      <c r="G644" s="55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  <c r="AA644" s="177"/>
      <c r="AB644" s="177"/>
      <c r="AC644" s="177"/>
      <c r="AD644" s="177"/>
      <c r="AE644" s="177"/>
      <c r="AF644" s="177"/>
      <c r="AG644" s="55"/>
      <c r="AH644" s="55"/>
      <c r="AI644" s="177"/>
      <c r="AJ644" s="55"/>
      <c r="AK644" s="55"/>
      <c r="AL644" s="55"/>
    </row>
    <row r="645" spans="1:38">
      <c r="A645" s="55"/>
      <c r="B645" s="55"/>
      <c r="C645" s="55"/>
      <c r="D645" s="177"/>
      <c r="E645" s="177"/>
      <c r="F645" s="177"/>
      <c r="G645" s="55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55"/>
      <c r="AH645" s="55"/>
      <c r="AI645" s="177"/>
      <c r="AJ645" s="55"/>
      <c r="AK645" s="55"/>
      <c r="AL645" s="55"/>
    </row>
    <row r="646" spans="1:38">
      <c r="A646" s="55"/>
      <c r="B646" s="55"/>
      <c r="C646" s="55"/>
      <c r="D646" s="177"/>
      <c r="E646" s="177"/>
      <c r="F646" s="177"/>
      <c r="G646" s="55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55"/>
      <c r="AH646" s="55"/>
      <c r="AI646" s="177"/>
      <c r="AJ646" s="55"/>
      <c r="AK646" s="55"/>
      <c r="AL646" s="55"/>
    </row>
    <row r="647" spans="1:38">
      <c r="A647" s="55"/>
      <c r="B647" s="55"/>
      <c r="C647" s="55"/>
      <c r="D647" s="177"/>
      <c r="E647" s="177"/>
      <c r="F647" s="177"/>
      <c r="G647" s="55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55"/>
      <c r="AH647" s="55"/>
      <c r="AI647" s="177"/>
      <c r="AJ647" s="55"/>
      <c r="AK647" s="55"/>
      <c r="AL647" s="55"/>
    </row>
    <row r="648" spans="1:38">
      <c r="A648" s="55"/>
      <c r="B648" s="55"/>
      <c r="C648" s="55"/>
      <c r="D648" s="177"/>
      <c r="E648" s="177"/>
      <c r="F648" s="177"/>
      <c r="G648" s="55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55"/>
      <c r="AH648" s="55"/>
      <c r="AI648" s="177"/>
      <c r="AJ648" s="55"/>
      <c r="AK648" s="55"/>
      <c r="AL648" s="55"/>
    </row>
    <row r="649" spans="1:38">
      <c r="A649" s="55"/>
      <c r="B649" s="55"/>
      <c r="C649" s="55"/>
      <c r="D649" s="177"/>
      <c r="E649" s="177"/>
      <c r="F649" s="177"/>
      <c r="G649" s="55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7"/>
      <c r="AE649" s="177"/>
      <c r="AF649" s="177"/>
      <c r="AG649" s="55"/>
      <c r="AH649" s="55"/>
      <c r="AI649" s="177"/>
      <c r="AJ649" s="55"/>
      <c r="AK649" s="55"/>
      <c r="AL649" s="55"/>
    </row>
    <row r="650" spans="1:38">
      <c r="A650" s="55"/>
      <c r="B650" s="55"/>
      <c r="C650" s="55"/>
      <c r="D650" s="177"/>
      <c r="E650" s="177"/>
      <c r="F650" s="177"/>
      <c r="G650" s="55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55"/>
      <c r="AH650" s="55"/>
      <c r="AI650" s="177"/>
      <c r="AJ650" s="55"/>
      <c r="AK650" s="55"/>
      <c r="AL650" s="55"/>
    </row>
    <row r="651" spans="1:38">
      <c r="A651" s="55"/>
      <c r="B651" s="55"/>
      <c r="C651" s="55"/>
      <c r="D651" s="177"/>
      <c r="E651" s="177"/>
      <c r="F651" s="177"/>
      <c r="G651" s="55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55"/>
      <c r="AH651" s="55"/>
      <c r="AI651" s="177"/>
      <c r="AJ651" s="55"/>
      <c r="AK651" s="55"/>
      <c r="AL651" s="55"/>
    </row>
    <row r="652" spans="1:38">
      <c r="A652" s="55"/>
      <c r="B652" s="55"/>
      <c r="C652" s="55"/>
      <c r="D652" s="177"/>
      <c r="E652" s="177"/>
      <c r="F652" s="177"/>
      <c r="G652" s="55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55"/>
      <c r="AH652" s="55"/>
      <c r="AI652" s="177"/>
      <c r="AJ652" s="55"/>
      <c r="AK652" s="55"/>
      <c r="AL652" s="55"/>
    </row>
    <row r="653" spans="1:38">
      <c r="A653" s="55"/>
      <c r="B653" s="55"/>
      <c r="C653" s="55"/>
      <c r="D653" s="177"/>
      <c r="E653" s="177"/>
      <c r="F653" s="177"/>
      <c r="G653" s="55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55"/>
      <c r="AH653" s="55"/>
      <c r="AI653" s="177"/>
      <c r="AJ653" s="55"/>
      <c r="AK653" s="55"/>
      <c r="AL653" s="55"/>
    </row>
    <row r="654" spans="1:38">
      <c r="A654" s="55"/>
      <c r="B654" s="55"/>
      <c r="C654" s="55"/>
      <c r="D654" s="177"/>
      <c r="E654" s="177"/>
      <c r="F654" s="177"/>
      <c r="G654" s="55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55"/>
      <c r="AH654" s="55"/>
      <c r="AI654" s="177"/>
      <c r="AJ654" s="55"/>
      <c r="AK654" s="55"/>
      <c r="AL654" s="55"/>
    </row>
    <row r="655" spans="1:38">
      <c r="A655" s="55"/>
      <c r="B655" s="55"/>
      <c r="C655" s="55"/>
      <c r="D655" s="177"/>
      <c r="E655" s="177"/>
      <c r="F655" s="177"/>
      <c r="G655" s="55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55"/>
      <c r="AH655" s="55"/>
      <c r="AI655" s="177"/>
      <c r="AJ655" s="55"/>
      <c r="AK655" s="55"/>
      <c r="AL655" s="55"/>
    </row>
    <row r="656" spans="1:38">
      <c r="A656" s="55"/>
      <c r="B656" s="55"/>
      <c r="C656" s="55"/>
      <c r="D656" s="177"/>
      <c r="E656" s="177"/>
      <c r="F656" s="177"/>
      <c r="G656" s="55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55"/>
      <c r="AH656" s="55"/>
      <c r="AI656" s="177"/>
      <c r="AJ656" s="55"/>
      <c r="AK656" s="55"/>
      <c r="AL656" s="55"/>
    </row>
    <row r="657" spans="1:38">
      <c r="A657" s="55"/>
      <c r="B657" s="55"/>
      <c r="C657" s="55"/>
      <c r="D657" s="177"/>
      <c r="E657" s="177"/>
      <c r="F657" s="177"/>
      <c r="G657" s="55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7"/>
      <c r="AE657" s="177"/>
      <c r="AF657" s="177"/>
      <c r="AG657" s="55"/>
      <c r="AH657" s="55"/>
      <c r="AI657" s="177"/>
      <c r="AJ657" s="55"/>
      <c r="AK657" s="55"/>
      <c r="AL657" s="55"/>
    </row>
    <row r="658" spans="1:38">
      <c r="A658" s="55"/>
      <c r="B658" s="55"/>
      <c r="C658" s="55"/>
      <c r="D658" s="177"/>
      <c r="E658" s="177"/>
      <c r="F658" s="177"/>
      <c r="G658" s="55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55"/>
      <c r="AH658" s="55"/>
      <c r="AI658" s="177"/>
      <c r="AJ658" s="55"/>
      <c r="AK658" s="55"/>
      <c r="AL658" s="55"/>
    </row>
    <row r="659" spans="1:38">
      <c r="A659" s="55"/>
      <c r="B659" s="55"/>
      <c r="C659" s="55"/>
      <c r="D659" s="177"/>
      <c r="E659" s="177"/>
      <c r="F659" s="177"/>
      <c r="G659" s="55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55"/>
      <c r="AH659" s="55"/>
      <c r="AI659" s="177"/>
      <c r="AJ659" s="55"/>
      <c r="AK659" s="55"/>
      <c r="AL659" s="55"/>
    </row>
    <row r="660" spans="1:38">
      <c r="A660" s="55"/>
      <c r="B660" s="55"/>
      <c r="C660" s="55"/>
      <c r="D660" s="177"/>
      <c r="E660" s="177"/>
      <c r="F660" s="177"/>
      <c r="G660" s="55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55"/>
      <c r="AH660" s="55"/>
      <c r="AI660" s="177"/>
      <c r="AJ660" s="55"/>
      <c r="AK660" s="55"/>
      <c r="AL660" s="55"/>
    </row>
    <row r="661" spans="1:38">
      <c r="A661" s="55"/>
      <c r="B661" s="55"/>
      <c r="C661" s="55"/>
      <c r="D661" s="177"/>
      <c r="E661" s="177"/>
      <c r="F661" s="177"/>
      <c r="G661" s="55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55"/>
      <c r="AH661" s="55"/>
      <c r="AI661" s="177"/>
      <c r="AJ661" s="55"/>
      <c r="AK661" s="55"/>
      <c r="AL661" s="55"/>
    </row>
    <row r="662" spans="1:38">
      <c r="A662" s="55"/>
      <c r="B662" s="55"/>
      <c r="C662" s="55"/>
      <c r="D662" s="177"/>
      <c r="E662" s="177"/>
      <c r="F662" s="177"/>
      <c r="G662" s="55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55"/>
      <c r="AH662" s="55"/>
      <c r="AI662" s="177"/>
      <c r="AJ662" s="55"/>
      <c r="AK662" s="55"/>
      <c r="AL662" s="55"/>
    </row>
    <row r="663" spans="1:38">
      <c r="A663" s="55"/>
      <c r="B663" s="55"/>
      <c r="C663" s="55"/>
      <c r="D663" s="177"/>
      <c r="E663" s="177"/>
      <c r="F663" s="177"/>
      <c r="G663" s="55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55"/>
      <c r="AH663" s="55"/>
      <c r="AI663" s="177"/>
      <c r="AJ663" s="55"/>
      <c r="AK663" s="55"/>
      <c r="AL663" s="55"/>
    </row>
    <row r="664" spans="1:38">
      <c r="A664" s="55"/>
      <c r="B664" s="55"/>
      <c r="C664" s="55"/>
      <c r="D664" s="177"/>
      <c r="E664" s="177"/>
      <c r="F664" s="177"/>
      <c r="G664" s="55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55"/>
      <c r="AH664" s="55"/>
      <c r="AI664" s="177"/>
      <c r="AJ664" s="55"/>
      <c r="AK664" s="55"/>
      <c r="AL664" s="55"/>
    </row>
    <row r="665" spans="1:38">
      <c r="A665" s="55"/>
      <c r="B665" s="55"/>
      <c r="C665" s="55"/>
      <c r="D665" s="177"/>
      <c r="E665" s="177"/>
      <c r="F665" s="177"/>
      <c r="G665" s="55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55"/>
      <c r="AH665" s="55"/>
      <c r="AI665" s="177"/>
      <c r="AJ665" s="55"/>
      <c r="AK665" s="55"/>
      <c r="AL665" s="55"/>
    </row>
    <row r="666" spans="1:38">
      <c r="A666" s="55"/>
      <c r="B666" s="55"/>
      <c r="C666" s="55"/>
      <c r="D666" s="177"/>
      <c r="E666" s="177"/>
      <c r="F666" s="177"/>
      <c r="G666" s="55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55"/>
      <c r="AH666" s="55"/>
      <c r="AI666" s="177"/>
      <c r="AJ666" s="55"/>
      <c r="AK666" s="55"/>
      <c r="AL666" s="55"/>
    </row>
    <row r="667" spans="1:38">
      <c r="A667" s="55"/>
      <c r="B667" s="55"/>
      <c r="C667" s="55"/>
      <c r="D667" s="177"/>
      <c r="E667" s="177"/>
      <c r="F667" s="177"/>
      <c r="G667" s="55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55"/>
      <c r="AH667" s="55"/>
      <c r="AI667" s="177"/>
      <c r="AJ667" s="55"/>
      <c r="AK667" s="55"/>
      <c r="AL667" s="55"/>
    </row>
    <row r="668" spans="1:38">
      <c r="A668" s="55"/>
      <c r="B668" s="55"/>
      <c r="C668" s="55"/>
      <c r="D668" s="177"/>
      <c r="E668" s="177"/>
      <c r="F668" s="177"/>
      <c r="G668" s="55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55"/>
      <c r="AH668" s="55"/>
      <c r="AI668" s="177"/>
      <c r="AJ668" s="55"/>
      <c r="AK668" s="55"/>
      <c r="AL668" s="55"/>
    </row>
    <row r="669" spans="1:38">
      <c r="A669" s="55"/>
      <c r="B669" s="55"/>
      <c r="C669" s="55"/>
      <c r="D669" s="177"/>
      <c r="E669" s="177"/>
      <c r="F669" s="177"/>
      <c r="G669" s="55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55"/>
      <c r="AH669" s="55"/>
      <c r="AI669" s="177"/>
      <c r="AJ669" s="55"/>
      <c r="AK669" s="55"/>
      <c r="AL669" s="55"/>
    </row>
    <row r="670" spans="1:38">
      <c r="A670" s="55"/>
      <c r="B670" s="55"/>
      <c r="C670" s="55"/>
      <c r="D670" s="177"/>
      <c r="E670" s="177"/>
      <c r="F670" s="177"/>
      <c r="G670" s="55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55"/>
      <c r="AH670" s="55"/>
      <c r="AI670" s="177"/>
      <c r="AJ670" s="55"/>
      <c r="AK670" s="55"/>
      <c r="AL670" s="55"/>
    </row>
    <row r="671" spans="1:38">
      <c r="A671" s="55"/>
      <c r="B671" s="55"/>
      <c r="C671" s="55"/>
      <c r="D671" s="177"/>
      <c r="E671" s="177"/>
      <c r="F671" s="177"/>
      <c r="G671" s="55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55"/>
      <c r="AH671" s="55"/>
      <c r="AI671" s="177"/>
      <c r="AJ671" s="55"/>
      <c r="AK671" s="55"/>
      <c r="AL671" s="55"/>
    </row>
    <row r="672" spans="1:38">
      <c r="A672" s="55"/>
      <c r="B672" s="55"/>
      <c r="C672" s="55"/>
      <c r="D672" s="177"/>
      <c r="E672" s="177"/>
      <c r="F672" s="177"/>
      <c r="G672" s="55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7"/>
      <c r="AE672" s="177"/>
      <c r="AF672" s="177"/>
      <c r="AG672" s="55"/>
      <c r="AH672" s="55"/>
      <c r="AI672" s="177"/>
      <c r="AJ672" s="55"/>
      <c r="AK672" s="55"/>
      <c r="AL672" s="55"/>
    </row>
    <row r="673" spans="1:38">
      <c r="A673" s="55"/>
      <c r="B673" s="55"/>
      <c r="C673" s="55"/>
      <c r="D673" s="177"/>
      <c r="E673" s="177"/>
      <c r="F673" s="177"/>
      <c r="G673" s="55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7"/>
      <c r="AE673" s="177"/>
      <c r="AF673" s="177"/>
      <c r="AG673" s="55"/>
      <c r="AH673" s="55"/>
      <c r="AI673" s="177"/>
      <c r="AJ673" s="55"/>
      <c r="AK673" s="55"/>
      <c r="AL673" s="55"/>
    </row>
    <row r="674" spans="1:38">
      <c r="A674" s="55"/>
      <c r="B674" s="55"/>
      <c r="C674" s="55"/>
      <c r="D674" s="177"/>
      <c r="E674" s="177"/>
      <c r="F674" s="177"/>
      <c r="G674" s="55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7"/>
      <c r="AE674" s="177"/>
      <c r="AF674" s="177"/>
      <c r="AG674" s="55"/>
      <c r="AH674" s="55"/>
      <c r="AI674" s="177"/>
      <c r="AJ674" s="55"/>
      <c r="AK674" s="55"/>
      <c r="AL674" s="55"/>
    </row>
    <row r="675" spans="1:38">
      <c r="A675" s="55"/>
      <c r="B675" s="55"/>
      <c r="C675" s="55"/>
      <c r="D675" s="177"/>
      <c r="E675" s="177"/>
      <c r="F675" s="177"/>
      <c r="G675" s="55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177"/>
      <c r="AE675" s="177"/>
      <c r="AF675" s="177"/>
      <c r="AG675" s="55"/>
      <c r="AH675" s="55"/>
      <c r="AI675" s="177"/>
      <c r="AJ675" s="55"/>
      <c r="AK675" s="55"/>
      <c r="AL675" s="55"/>
    </row>
    <row r="676" spans="1:38">
      <c r="A676" s="55"/>
      <c r="B676" s="55"/>
      <c r="C676" s="55"/>
      <c r="D676" s="177"/>
      <c r="E676" s="177"/>
      <c r="F676" s="177"/>
      <c r="G676" s="55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55"/>
      <c r="AH676" s="55"/>
      <c r="AI676" s="177"/>
      <c r="AJ676" s="55"/>
      <c r="AK676" s="55"/>
      <c r="AL676" s="55"/>
    </row>
    <row r="677" spans="1:38">
      <c r="A677" s="55"/>
      <c r="B677" s="55"/>
      <c r="C677" s="55"/>
      <c r="D677" s="177"/>
      <c r="E677" s="177"/>
      <c r="F677" s="177"/>
      <c r="G677" s="55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55"/>
      <c r="AH677" s="55"/>
      <c r="AI677" s="177"/>
      <c r="AJ677" s="55"/>
      <c r="AK677" s="55"/>
      <c r="AL677" s="55"/>
    </row>
    <row r="678" spans="1:38">
      <c r="A678" s="55"/>
      <c r="B678" s="55"/>
      <c r="C678" s="55"/>
      <c r="D678" s="177"/>
      <c r="E678" s="177"/>
      <c r="F678" s="177"/>
      <c r="G678" s="55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7"/>
      <c r="AE678" s="177"/>
      <c r="AF678" s="177"/>
      <c r="AG678" s="55"/>
      <c r="AH678" s="55"/>
      <c r="AI678" s="177"/>
      <c r="AJ678" s="55"/>
      <c r="AK678" s="55"/>
      <c r="AL678" s="55"/>
    </row>
    <row r="679" spans="1:38">
      <c r="A679" s="55"/>
      <c r="B679" s="55"/>
      <c r="C679" s="55"/>
      <c r="D679" s="177"/>
      <c r="E679" s="177"/>
      <c r="F679" s="177"/>
      <c r="G679" s="55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7"/>
      <c r="AE679" s="177"/>
      <c r="AF679" s="177"/>
      <c r="AG679" s="55"/>
      <c r="AH679" s="55"/>
      <c r="AI679" s="177"/>
      <c r="AJ679" s="55"/>
      <c r="AK679" s="55"/>
      <c r="AL679" s="55"/>
    </row>
    <row r="680" spans="1:38">
      <c r="A680" s="55"/>
      <c r="B680" s="55"/>
      <c r="C680" s="55"/>
      <c r="D680" s="177"/>
      <c r="E680" s="177"/>
      <c r="F680" s="177"/>
      <c r="G680" s="55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177"/>
      <c r="AF680" s="177"/>
      <c r="AG680" s="55"/>
      <c r="AH680" s="55"/>
      <c r="AI680" s="177"/>
      <c r="AJ680" s="55"/>
      <c r="AK680" s="55"/>
      <c r="AL680" s="55"/>
    </row>
    <row r="681" spans="1:38">
      <c r="A681" s="55"/>
      <c r="B681" s="55"/>
      <c r="C681" s="55"/>
      <c r="D681" s="177"/>
      <c r="E681" s="177"/>
      <c r="F681" s="177"/>
      <c r="G681" s="55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7"/>
      <c r="AE681" s="177"/>
      <c r="AF681" s="177"/>
      <c r="AG681" s="55"/>
      <c r="AH681" s="55"/>
      <c r="AI681" s="177"/>
      <c r="AJ681" s="55"/>
      <c r="AK681" s="55"/>
      <c r="AL681" s="55"/>
    </row>
    <row r="682" spans="1:38">
      <c r="A682" s="55"/>
      <c r="B682" s="55"/>
      <c r="C682" s="55"/>
      <c r="D682" s="177"/>
      <c r="E682" s="177"/>
      <c r="F682" s="177"/>
      <c r="G682" s="55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7"/>
      <c r="AE682" s="177"/>
      <c r="AF682" s="177"/>
      <c r="AG682" s="55"/>
      <c r="AH682" s="55"/>
      <c r="AI682" s="177"/>
      <c r="AJ682" s="55"/>
      <c r="AK682" s="55"/>
      <c r="AL682" s="55"/>
    </row>
    <row r="683" spans="1:38">
      <c r="A683" s="55"/>
      <c r="B683" s="55"/>
      <c r="C683" s="55"/>
      <c r="D683" s="177"/>
      <c r="E683" s="177"/>
      <c r="F683" s="177"/>
      <c r="G683" s="55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177"/>
      <c r="AE683" s="177"/>
      <c r="AF683" s="177"/>
      <c r="AG683" s="55"/>
      <c r="AH683" s="55"/>
      <c r="AI683" s="177"/>
      <c r="AJ683" s="55"/>
      <c r="AK683" s="55"/>
      <c r="AL683" s="55"/>
    </row>
    <row r="684" spans="1:38">
      <c r="A684" s="55"/>
      <c r="B684" s="55"/>
      <c r="C684" s="55"/>
      <c r="D684" s="177"/>
      <c r="E684" s="177"/>
      <c r="F684" s="177"/>
      <c r="G684" s="55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177"/>
      <c r="AE684" s="177"/>
      <c r="AF684" s="177"/>
      <c r="AG684" s="55"/>
      <c r="AH684" s="55"/>
      <c r="AI684" s="177"/>
      <c r="AJ684" s="55"/>
      <c r="AK684" s="55"/>
      <c r="AL684" s="55"/>
    </row>
    <row r="685" spans="1:38">
      <c r="A685" s="55"/>
      <c r="B685" s="55"/>
      <c r="C685" s="55"/>
      <c r="D685" s="177"/>
      <c r="E685" s="177"/>
      <c r="F685" s="177"/>
      <c r="G685" s="55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177"/>
      <c r="AF685" s="177"/>
      <c r="AG685" s="55"/>
      <c r="AH685" s="55"/>
      <c r="AI685" s="177"/>
      <c r="AJ685" s="55"/>
      <c r="AK685" s="55"/>
      <c r="AL685" s="55"/>
    </row>
    <row r="686" spans="1:38">
      <c r="A686" s="55"/>
      <c r="B686" s="55"/>
      <c r="C686" s="55"/>
      <c r="D686" s="177"/>
      <c r="E686" s="177"/>
      <c r="F686" s="177"/>
      <c r="G686" s="55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7"/>
      <c r="AE686" s="177"/>
      <c r="AF686" s="177"/>
      <c r="AG686" s="55"/>
      <c r="AH686" s="55"/>
      <c r="AI686" s="177"/>
      <c r="AJ686" s="55"/>
      <c r="AK686" s="55"/>
      <c r="AL686" s="55"/>
    </row>
    <row r="687" spans="1:38">
      <c r="A687" s="55"/>
      <c r="B687" s="55"/>
      <c r="C687" s="55"/>
      <c r="D687" s="177"/>
      <c r="E687" s="177"/>
      <c r="F687" s="177"/>
      <c r="G687" s="55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7"/>
      <c r="AE687" s="177"/>
      <c r="AF687" s="177"/>
      <c r="AG687" s="55"/>
      <c r="AH687" s="55"/>
      <c r="AI687" s="177"/>
      <c r="AJ687" s="55"/>
      <c r="AK687" s="55"/>
      <c r="AL687" s="55"/>
    </row>
    <row r="688" spans="1:38">
      <c r="A688" s="55"/>
      <c r="B688" s="55"/>
      <c r="C688" s="55"/>
      <c r="D688" s="177"/>
      <c r="E688" s="177"/>
      <c r="F688" s="177"/>
      <c r="G688" s="55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7"/>
      <c r="AE688" s="177"/>
      <c r="AF688" s="177"/>
      <c r="AG688" s="55"/>
      <c r="AH688" s="55"/>
      <c r="AI688" s="177"/>
      <c r="AJ688" s="55"/>
      <c r="AK688" s="55"/>
      <c r="AL688" s="55"/>
    </row>
    <row r="689" spans="1:38">
      <c r="A689" s="55"/>
      <c r="B689" s="55"/>
      <c r="C689" s="55"/>
      <c r="D689" s="177"/>
      <c r="E689" s="177"/>
      <c r="F689" s="177"/>
      <c r="G689" s="55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55"/>
      <c r="AH689" s="55"/>
      <c r="AI689" s="177"/>
      <c r="AJ689" s="55"/>
      <c r="AK689" s="55"/>
      <c r="AL689" s="55"/>
    </row>
    <row r="690" spans="1:38">
      <c r="A690" s="55"/>
      <c r="B690" s="55"/>
      <c r="C690" s="55"/>
      <c r="D690" s="177"/>
      <c r="E690" s="177"/>
      <c r="F690" s="177"/>
      <c r="G690" s="55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55"/>
      <c r="AH690" s="55"/>
      <c r="AI690" s="177"/>
      <c r="AJ690" s="55"/>
      <c r="AK690" s="55"/>
      <c r="AL690" s="55"/>
    </row>
    <row r="691" spans="1:38">
      <c r="A691" s="55"/>
      <c r="B691" s="55"/>
      <c r="C691" s="55"/>
      <c r="D691" s="177"/>
      <c r="E691" s="177"/>
      <c r="F691" s="177"/>
      <c r="G691" s="55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  <c r="AA691" s="177"/>
      <c r="AB691" s="177"/>
      <c r="AC691" s="177"/>
      <c r="AD691" s="177"/>
      <c r="AE691" s="177"/>
      <c r="AF691" s="177"/>
      <c r="AG691" s="55"/>
      <c r="AH691" s="55"/>
      <c r="AI691" s="177"/>
      <c r="AJ691" s="55"/>
      <c r="AK691" s="55"/>
      <c r="AL691" s="55"/>
    </row>
    <row r="692" spans="1:38">
      <c r="A692" s="55"/>
      <c r="B692" s="55"/>
      <c r="C692" s="55"/>
      <c r="D692" s="177"/>
      <c r="E692" s="177"/>
      <c r="F692" s="177"/>
      <c r="G692" s="55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55"/>
      <c r="AH692" s="55"/>
      <c r="AI692" s="177"/>
      <c r="AJ692" s="55"/>
      <c r="AK692" s="55"/>
      <c r="AL692" s="55"/>
    </row>
    <row r="693" spans="1:38">
      <c r="A693" s="55"/>
      <c r="B693" s="55"/>
      <c r="C693" s="55"/>
      <c r="D693" s="177"/>
      <c r="E693" s="177"/>
      <c r="F693" s="177"/>
      <c r="G693" s="55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55"/>
      <c r="AH693" s="55"/>
      <c r="AI693" s="177"/>
      <c r="AJ693" s="55"/>
      <c r="AK693" s="55"/>
      <c r="AL693" s="55"/>
    </row>
    <row r="694" spans="1:38">
      <c r="A694" s="55"/>
      <c r="B694" s="55"/>
      <c r="C694" s="55"/>
      <c r="D694" s="177"/>
      <c r="E694" s="177"/>
      <c r="F694" s="177"/>
      <c r="G694" s="55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55"/>
      <c r="AH694" s="55"/>
      <c r="AI694" s="177"/>
      <c r="AJ694" s="55"/>
      <c r="AK694" s="55"/>
      <c r="AL694" s="55"/>
    </row>
    <row r="695" spans="1:38">
      <c r="A695" s="55"/>
      <c r="B695" s="55"/>
      <c r="C695" s="55"/>
      <c r="D695" s="177"/>
      <c r="E695" s="177"/>
      <c r="F695" s="177"/>
      <c r="G695" s="55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55"/>
      <c r="AH695" s="55"/>
      <c r="AI695" s="177"/>
      <c r="AJ695" s="55"/>
      <c r="AK695" s="55"/>
      <c r="AL695" s="55"/>
    </row>
    <row r="696" spans="1:38">
      <c r="A696" s="55"/>
      <c r="B696" s="55"/>
      <c r="C696" s="55"/>
      <c r="D696" s="177"/>
      <c r="E696" s="177"/>
      <c r="F696" s="177"/>
      <c r="G696" s="55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55"/>
      <c r="AH696" s="55"/>
      <c r="AI696" s="177"/>
      <c r="AJ696" s="55"/>
      <c r="AK696" s="55"/>
      <c r="AL696" s="55"/>
    </row>
    <row r="697" spans="1:38">
      <c r="A697" s="55"/>
      <c r="B697" s="55"/>
      <c r="C697" s="55"/>
      <c r="D697" s="177"/>
      <c r="E697" s="177"/>
      <c r="F697" s="177"/>
      <c r="G697" s="55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55"/>
      <c r="AH697" s="55"/>
      <c r="AI697" s="177"/>
      <c r="AJ697" s="55"/>
      <c r="AK697" s="55"/>
      <c r="AL697" s="55"/>
    </row>
    <row r="698" spans="1:38">
      <c r="A698" s="55"/>
      <c r="B698" s="55"/>
      <c r="C698" s="55"/>
      <c r="D698" s="177"/>
      <c r="E698" s="177"/>
      <c r="F698" s="177"/>
      <c r="G698" s="55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55"/>
      <c r="AH698" s="55"/>
      <c r="AI698" s="177"/>
      <c r="AJ698" s="55"/>
      <c r="AK698" s="55"/>
      <c r="AL698" s="55"/>
    </row>
    <row r="699" spans="1:38">
      <c r="A699" s="55"/>
      <c r="B699" s="55"/>
      <c r="C699" s="55"/>
      <c r="D699" s="177"/>
      <c r="E699" s="177"/>
      <c r="F699" s="177"/>
      <c r="G699" s="55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  <c r="AA699" s="177"/>
      <c r="AB699" s="177"/>
      <c r="AC699" s="177"/>
      <c r="AD699" s="177"/>
      <c r="AE699" s="177"/>
      <c r="AF699" s="177"/>
      <c r="AG699" s="55"/>
      <c r="AH699" s="55"/>
      <c r="AI699" s="177"/>
      <c r="AJ699" s="55"/>
      <c r="AK699" s="55"/>
      <c r="AL699" s="55"/>
    </row>
    <row r="700" spans="1:38">
      <c r="A700" s="55"/>
      <c r="B700" s="55"/>
      <c r="C700" s="55"/>
      <c r="D700" s="177"/>
      <c r="E700" s="177"/>
      <c r="F700" s="177"/>
      <c r="G700" s="55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177"/>
      <c r="AF700" s="177"/>
      <c r="AG700" s="55"/>
      <c r="AH700" s="55"/>
      <c r="AI700" s="177"/>
      <c r="AJ700" s="55"/>
      <c r="AK700" s="55"/>
      <c r="AL700" s="55"/>
    </row>
    <row r="701" spans="1:38">
      <c r="A701" s="55"/>
      <c r="B701" s="55"/>
      <c r="C701" s="55"/>
      <c r="D701" s="177"/>
      <c r="E701" s="177"/>
      <c r="F701" s="177"/>
      <c r="G701" s="55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7"/>
      <c r="AE701" s="177"/>
      <c r="AF701" s="177"/>
      <c r="AG701" s="55"/>
      <c r="AH701" s="55"/>
      <c r="AI701" s="177"/>
      <c r="AJ701" s="55"/>
      <c r="AK701" s="55"/>
      <c r="AL701" s="55"/>
    </row>
    <row r="702" spans="1:38">
      <c r="A702" s="55"/>
      <c r="B702" s="55"/>
      <c r="C702" s="55"/>
      <c r="D702" s="177"/>
      <c r="E702" s="177"/>
      <c r="F702" s="177"/>
      <c r="G702" s="55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177"/>
      <c r="AF702" s="177"/>
      <c r="AG702" s="55"/>
      <c r="AH702" s="55"/>
      <c r="AI702" s="177"/>
      <c r="AJ702" s="55"/>
      <c r="AK702" s="55"/>
      <c r="AL702" s="55"/>
    </row>
    <row r="703" spans="1:38">
      <c r="A703" s="55"/>
      <c r="B703" s="55"/>
      <c r="C703" s="55"/>
      <c r="D703" s="177"/>
      <c r="E703" s="177"/>
      <c r="F703" s="177"/>
      <c r="G703" s="55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55"/>
      <c r="AH703" s="55"/>
      <c r="AI703" s="177"/>
      <c r="AJ703" s="55"/>
      <c r="AK703" s="55"/>
      <c r="AL703" s="55"/>
    </row>
    <row r="704" spans="1:38">
      <c r="A704" s="55"/>
      <c r="B704" s="55"/>
      <c r="C704" s="55"/>
      <c r="D704" s="177"/>
      <c r="E704" s="177"/>
      <c r="F704" s="177"/>
      <c r="G704" s="55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55"/>
      <c r="AH704" s="55"/>
      <c r="AI704" s="177"/>
      <c r="AJ704" s="55"/>
      <c r="AK704" s="55"/>
      <c r="AL704" s="55"/>
    </row>
    <row r="705" spans="1:38">
      <c r="A705" s="55"/>
      <c r="B705" s="55"/>
      <c r="C705" s="55"/>
      <c r="D705" s="177"/>
      <c r="E705" s="177"/>
      <c r="F705" s="177"/>
      <c r="G705" s="55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7"/>
      <c r="AE705" s="177"/>
      <c r="AF705" s="177"/>
      <c r="AG705" s="55"/>
      <c r="AH705" s="55"/>
      <c r="AI705" s="177"/>
      <c r="AJ705" s="55"/>
      <c r="AK705" s="55"/>
      <c r="AL705" s="55"/>
    </row>
    <row r="706" spans="1:38">
      <c r="A706" s="55"/>
      <c r="B706" s="55"/>
      <c r="C706" s="55"/>
      <c r="D706" s="177"/>
      <c r="E706" s="177"/>
      <c r="F706" s="177"/>
      <c r="G706" s="55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55"/>
      <c r="AH706" s="55"/>
      <c r="AI706" s="177"/>
      <c r="AJ706" s="55"/>
      <c r="AK706" s="55"/>
      <c r="AL706" s="55"/>
    </row>
    <row r="707" spans="1:38">
      <c r="A707" s="55"/>
      <c r="B707" s="55"/>
      <c r="C707" s="55"/>
      <c r="D707" s="177"/>
      <c r="E707" s="177"/>
      <c r="F707" s="177"/>
      <c r="G707" s="55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55"/>
      <c r="AH707" s="55"/>
      <c r="AI707" s="177"/>
      <c r="AJ707" s="55"/>
      <c r="AK707" s="55"/>
      <c r="AL707" s="55"/>
    </row>
    <row r="708" spans="1:38">
      <c r="A708" s="55"/>
      <c r="B708" s="55"/>
      <c r="C708" s="55"/>
      <c r="D708" s="177"/>
      <c r="E708" s="177"/>
      <c r="F708" s="177"/>
      <c r="G708" s="55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55"/>
      <c r="AH708" s="55"/>
      <c r="AI708" s="177"/>
      <c r="AJ708" s="55"/>
      <c r="AK708" s="55"/>
      <c r="AL708" s="55"/>
    </row>
    <row r="709" spans="1:38">
      <c r="A709" s="55"/>
      <c r="B709" s="55"/>
      <c r="C709" s="55"/>
      <c r="D709" s="177"/>
      <c r="E709" s="177"/>
      <c r="F709" s="177"/>
      <c r="G709" s="55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55"/>
      <c r="AH709" s="55"/>
      <c r="AI709" s="177"/>
      <c r="AJ709" s="55"/>
      <c r="AK709" s="55"/>
      <c r="AL709" s="55"/>
    </row>
    <row r="710" spans="1:38">
      <c r="A710" s="55"/>
      <c r="B710" s="55"/>
      <c r="C710" s="55"/>
      <c r="D710" s="177"/>
      <c r="E710" s="177"/>
      <c r="F710" s="177"/>
      <c r="G710" s="55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55"/>
      <c r="AH710" s="55"/>
      <c r="AI710" s="177"/>
      <c r="AJ710" s="55"/>
      <c r="AK710" s="55"/>
      <c r="AL710" s="55"/>
    </row>
    <row r="711" spans="1:38">
      <c r="A711" s="55"/>
      <c r="B711" s="55"/>
      <c r="C711" s="55"/>
      <c r="D711" s="177"/>
      <c r="E711" s="177"/>
      <c r="F711" s="177"/>
      <c r="G711" s="55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55"/>
      <c r="AH711" s="55"/>
      <c r="AI711" s="177"/>
      <c r="AJ711" s="55"/>
      <c r="AK711" s="55"/>
      <c r="AL711" s="55"/>
    </row>
    <row r="712" spans="1:38">
      <c r="A712" s="55"/>
      <c r="B712" s="55"/>
      <c r="C712" s="55"/>
      <c r="D712" s="177"/>
      <c r="E712" s="177"/>
      <c r="F712" s="177"/>
      <c r="G712" s="55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55"/>
      <c r="AH712" s="55"/>
      <c r="AI712" s="177"/>
      <c r="AJ712" s="55"/>
      <c r="AK712" s="55"/>
      <c r="AL712" s="55"/>
    </row>
    <row r="713" spans="1:38">
      <c r="A713" s="55"/>
      <c r="B713" s="55"/>
      <c r="C713" s="55"/>
      <c r="D713" s="177"/>
      <c r="E713" s="177"/>
      <c r="F713" s="177"/>
      <c r="G713" s="55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55"/>
      <c r="AH713" s="55"/>
      <c r="AI713" s="177"/>
      <c r="AJ713" s="55"/>
      <c r="AK713" s="55"/>
      <c r="AL713" s="55"/>
    </row>
    <row r="714" spans="1:38">
      <c r="A714" s="55"/>
      <c r="B714" s="55"/>
      <c r="C714" s="55"/>
      <c r="D714" s="177"/>
      <c r="E714" s="177"/>
      <c r="F714" s="177"/>
      <c r="G714" s="55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55"/>
      <c r="AH714" s="55"/>
      <c r="AI714" s="177"/>
      <c r="AJ714" s="55"/>
      <c r="AK714" s="55"/>
      <c r="AL714" s="55"/>
    </row>
    <row r="715" spans="1:38">
      <c r="A715" s="55"/>
      <c r="B715" s="55"/>
      <c r="C715" s="55"/>
      <c r="D715" s="177"/>
      <c r="E715" s="177"/>
      <c r="F715" s="177"/>
      <c r="G715" s="55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177"/>
      <c r="AF715" s="177"/>
      <c r="AG715" s="55"/>
      <c r="AH715" s="55"/>
      <c r="AI715" s="177"/>
      <c r="AJ715" s="55"/>
      <c r="AK715" s="55"/>
      <c r="AL715" s="55"/>
    </row>
    <row r="716" spans="1:38">
      <c r="A716" s="55"/>
      <c r="B716" s="55"/>
      <c r="C716" s="55"/>
      <c r="D716" s="177"/>
      <c r="E716" s="177"/>
      <c r="F716" s="177"/>
      <c r="G716" s="55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55"/>
      <c r="AH716" s="55"/>
      <c r="AI716" s="177"/>
      <c r="AJ716" s="55"/>
      <c r="AK716" s="55"/>
      <c r="AL716" s="55"/>
    </row>
    <row r="717" spans="1:38">
      <c r="A717" s="55"/>
      <c r="B717" s="55"/>
      <c r="C717" s="55"/>
      <c r="D717" s="177"/>
      <c r="E717" s="177"/>
      <c r="F717" s="177"/>
      <c r="G717" s="55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177"/>
      <c r="AF717" s="177"/>
      <c r="AG717" s="55"/>
      <c r="AH717" s="55"/>
      <c r="AI717" s="177"/>
      <c r="AJ717" s="55"/>
      <c r="AK717" s="55"/>
      <c r="AL717" s="55"/>
    </row>
    <row r="718" spans="1:38">
      <c r="A718" s="55"/>
      <c r="B718" s="55"/>
      <c r="C718" s="55"/>
      <c r="D718" s="177"/>
      <c r="E718" s="177"/>
      <c r="F718" s="177"/>
      <c r="G718" s="55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177"/>
      <c r="AF718" s="177"/>
      <c r="AG718" s="55"/>
      <c r="AH718" s="55"/>
      <c r="AI718" s="177"/>
      <c r="AJ718" s="55"/>
      <c r="AK718" s="55"/>
      <c r="AL718" s="55"/>
    </row>
    <row r="719" spans="1:38">
      <c r="A719" s="55"/>
      <c r="B719" s="55"/>
      <c r="C719" s="55"/>
      <c r="D719" s="177"/>
      <c r="E719" s="177"/>
      <c r="F719" s="177"/>
      <c r="G719" s="55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177"/>
      <c r="AG719" s="55"/>
      <c r="AH719" s="55"/>
      <c r="AI719" s="177"/>
      <c r="AJ719" s="55"/>
      <c r="AK719" s="55"/>
      <c r="AL719" s="55"/>
    </row>
    <row r="720" spans="1:38">
      <c r="A720" s="55"/>
      <c r="B720" s="55"/>
      <c r="C720" s="55"/>
      <c r="D720" s="177"/>
      <c r="E720" s="177"/>
      <c r="F720" s="177"/>
      <c r="G720" s="55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55"/>
      <c r="AH720" s="55"/>
      <c r="AI720" s="177"/>
      <c r="AJ720" s="55"/>
      <c r="AK720" s="55"/>
      <c r="AL720" s="55"/>
    </row>
    <row r="721" spans="1:38">
      <c r="A721" s="55"/>
      <c r="B721" s="55"/>
      <c r="C721" s="55"/>
      <c r="D721" s="177"/>
      <c r="E721" s="177"/>
      <c r="F721" s="177"/>
      <c r="G721" s="55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55"/>
      <c r="AH721" s="55"/>
      <c r="AI721" s="177"/>
      <c r="AJ721" s="55"/>
      <c r="AK721" s="55"/>
      <c r="AL721" s="55"/>
    </row>
    <row r="722" spans="1:38">
      <c r="A722" s="55"/>
      <c r="B722" s="55"/>
      <c r="C722" s="55"/>
      <c r="D722" s="177"/>
      <c r="E722" s="177"/>
      <c r="F722" s="177"/>
      <c r="G722" s="55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55"/>
      <c r="AH722" s="55"/>
      <c r="AI722" s="177"/>
      <c r="AJ722" s="55"/>
      <c r="AK722" s="55"/>
      <c r="AL722" s="55"/>
    </row>
    <row r="723" spans="1:38">
      <c r="A723" s="55"/>
      <c r="B723" s="55"/>
      <c r="C723" s="55"/>
      <c r="D723" s="177"/>
      <c r="E723" s="177"/>
      <c r="F723" s="177"/>
      <c r="G723" s="55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55"/>
      <c r="AH723" s="55"/>
      <c r="AI723" s="177"/>
      <c r="AJ723" s="55"/>
      <c r="AK723" s="55"/>
      <c r="AL723" s="55"/>
    </row>
    <row r="724" spans="1:38">
      <c r="A724" s="55"/>
      <c r="B724" s="55"/>
      <c r="C724" s="55"/>
      <c r="D724" s="177"/>
      <c r="E724" s="177"/>
      <c r="F724" s="177"/>
      <c r="G724" s="55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55"/>
      <c r="AH724" s="55"/>
      <c r="AI724" s="177"/>
      <c r="AJ724" s="55"/>
      <c r="AK724" s="55"/>
      <c r="AL724" s="55"/>
    </row>
    <row r="725" spans="1:38">
      <c r="A725" s="55"/>
      <c r="B725" s="55"/>
      <c r="C725" s="55"/>
      <c r="D725" s="177"/>
      <c r="E725" s="177"/>
      <c r="F725" s="177"/>
      <c r="G725" s="55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55"/>
      <c r="AH725" s="55"/>
      <c r="AI725" s="177"/>
      <c r="AJ725" s="55"/>
      <c r="AK725" s="55"/>
      <c r="AL725" s="55"/>
    </row>
    <row r="726" spans="1:38">
      <c r="A726" s="55"/>
      <c r="B726" s="55"/>
      <c r="C726" s="55"/>
      <c r="D726" s="177"/>
      <c r="E726" s="177"/>
      <c r="F726" s="177"/>
      <c r="G726" s="55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55"/>
      <c r="AH726" s="55"/>
      <c r="AI726" s="177"/>
      <c r="AJ726" s="55"/>
      <c r="AK726" s="55"/>
      <c r="AL726" s="55"/>
    </row>
    <row r="727" spans="1:38">
      <c r="A727" s="55"/>
      <c r="B727" s="55"/>
      <c r="C727" s="55"/>
      <c r="D727" s="177"/>
      <c r="E727" s="177"/>
      <c r="F727" s="177"/>
      <c r="G727" s="55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55"/>
      <c r="AH727" s="55"/>
      <c r="AI727" s="177"/>
      <c r="AJ727" s="55"/>
      <c r="AK727" s="55"/>
      <c r="AL727" s="55"/>
    </row>
    <row r="728" spans="1:38">
      <c r="A728" s="55"/>
      <c r="B728" s="55"/>
      <c r="C728" s="55"/>
      <c r="D728" s="177"/>
      <c r="E728" s="177"/>
      <c r="F728" s="177"/>
      <c r="G728" s="55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77"/>
      <c r="AE728" s="177"/>
      <c r="AF728" s="177"/>
      <c r="AG728" s="55"/>
      <c r="AH728" s="55"/>
      <c r="AI728" s="177"/>
      <c r="AJ728" s="55"/>
      <c r="AK728" s="55"/>
      <c r="AL728" s="55"/>
    </row>
    <row r="729" spans="1:38">
      <c r="A729" s="55"/>
      <c r="B729" s="55"/>
      <c r="C729" s="55"/>
      <c r="D729" s="177"/>
      <c r="E729" s="177"/>
      <c r="F729" s="177"/>
      <c r="G729" s="55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55"/>
      <c r="AH729" s="55"/>
      <c r="AI729" s="177"/>
      <c r="AJ729" s="55"/>
      <c r="AK729" s="55"/>
      <c r="AL729" s="55"/>
    </row>
    <row r="730" spans="1:38">
      <c r="A730" s="55"/>
      <c r="B730" s="55"/>
      <c r="C730" s="55"/>
      <c r="D730" s="177"/>
      <c r="E730" s="177"/>
      <c r="F730" s="177"/>
      <c r="G730" s="55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177"/>
      <c r="AF730" s="177"/>
      <c r="AG730" s="55"/>
      <c r="AH730" s="55"/>
      <c r="AI730" s="177"/>
      <c r="AJ730" s="55"/>
      <c r="AK730" s="55"/>
      <c r="AL730" s="55"/>
    </row>
    <row r="731" spans="1:38">
      <c r="A731" s="55"/>
      <c r="B731" s="55"/>
      <c r="C731" s="55"/>
      <c r="D731" s="177"/>
      <c r="E731" s="177"/>
      <c r="F731" s="177"/>
      <c r="G731" s="55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55"/>
      <c r="AH731" s="55"/>
      <c r="AI731" s="177"/>
      <c r="AJ731" s="55"/>
      <c r="AK731" s="55"/>
      <c r="AL731" s="55"/>
    </row>
    <row r="732" spans="1:38">
      <c r="A732" s="55"/>
      <c r="B732" s="55"/>
      <c r="C732" s="55"/>
      <c r="D732" s="177"/>
      <c r="E732" s="177"/>
      <c r="F732" s="177"/>
      <c r="G732" s="55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55"/>
      <c r="AH732" s="55"/>
      <c r="AI732" s="177"/>
      <c r="AJ732" s="55"/>
      <c r="AK732" s="55"/>
      <c r="AL732" s="55"/>
    </row>
    <row r="733" spans="1:38">
      <c r="A733" s="55"/>
      <c r="B733" s="55"/>
      <c r="C733" s="55"/>
      <c r="D733" s="177"/>
      <c r="E733" s="177"/>
      <c r="F733" s="177"/>
      <c r="G733" s="55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177"/>
      <c r="AF733" s="177"/>
      <c r="AG733" s="55"/>
      <c r="AH733" s="55"/>
      <c r="AI733" s="177"/>
      <c r="AJ733" s="55"/>
      <c r="AK733" s="55"/>
      <c r="AL733" s="55"/>
    </row>
    <row r="734" spans="1:38">
      <c r="A734" s="55"/>
      <c r="B734" s="55"/>
      <c r="C734" s="55"/>
      <c r="D734" s="177"/>
      <c r="E734" s="177"/>
      <c r="F734" s="177"/>
      <c r="G734" s="55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55"/>
      <c r="AH734" s="55"/>
      <c r="AI734" s="177"/>
      <c r="AJ734" s="55"/>
      <c r="AK734" s="55"/>
      <c r="AL734" s="55"/>
    </row>
    <row r="735" spans="1:38">
      <c r="A735" s="55"/>
      <c r="B735" s="55"/>
      <c r="C735" s="55"/>
      <c r="D735" s="177"/>
      <c r="E735" s="177"/>
      <c r="F735" s="177"/>
      <c r="G735" s="55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55"/>
      <c r="AH735" s="55"/>
      <c r="AI735" s="177"/>
      <c r="AJ735" s="55"/>
      <c r="AK735" s="55"/>
      <c r="AL735" s="55"/>
    </row>
    <row r="736" spans="1:38">
      <c r="A736" s="55"/>
      <c r="B736" s="55"/>
      <c r="C736" s="55"/>
      <c r="D736" s="177"/>
      <c r="E736" s="177"/>
      <c r="F736" s="177"/>
      <c r="G736" s="55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55"/>
      <c r="AH736" s="55"/>
      <c r="AI736" s="177"/>
      <c r="AJ736" s="55"/>
      <c r="AK736" s="55"/>
      <c r="AL736" s="55"/>
    </row>
    <row r="737" spans="1:38">
      <c r="A737" s="55"/>
      <c r="B737" s="55"/>
      <c r="C737" s="55"/>
      <c r="D737" s="177"/>
      <c r="E737" s="177"/>
      <c r="F737" s="177"/>
      <c r="G737" s="55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177"/>
      <c r="AF737" s="177"/>
      <c r="AG737" s="55"/>
      <c r="AH737" s="55"/>
      <c r="AI737" s="177"/>
      <c r="AJ737" s="55"/>
      <c r="AK737" s="55"/>
      <c r="AL737" s="55"/>
    </row>
    <row r="738" spans="1:38">
      <c r="A738" s="55"/>
      <c r="B738" s="55"/>
      <c r="C738" s="55"/>
      <c r="D738" s="177"/>
      <c r="E738" s="177"/>
      <c r="F738" s="177"/>
      <c r="G738" s="55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177"/>
      <c r="AF738" s="177"/>
      <c r="AG738" s="55"/>
      <c r="AH738" s="55"/>
      <c r="AI738" s="177"/>
      <c r="AJ738" s="55"/>
      <c r="AK738" s="55"/>
      <c r="AL738" s="55"/>
    </row>
    <row r="739" spans="1:38">
      <c r="A739" s="55"/>
      <c r="B739" s="55"/>
      <c r="C739" s="55"/>
      <c r="D739" s="177"/>
      <c r="E739" s="177"/>
      <c r="F739" s="177"/>
      <c r="G739" s="55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177"/>
      <c r="AE739" s="177"/>
      <c r="AF739" s="177"/>
      <c r="AG739" s="55"/>
      <c r="AH739" s="55"/>
      <c r="AI739" s="177"/>
      <c r="AJ739" s="55"/>
      <c r="AK739" s="55"/>
      <c r="AL739" s="55"/>
    </row>
    <row r="740" spans="1:38">
      <c r="A740" s="55"/>
      <c r="B740" s="55"/>
      <c r="C740" s="55"/>
      <c r="D740" s="177"/>
      <c r="E740" s="177"/>
      <c r="F740" s="177"/>
      <c r="G740" s="55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/>
      <c r="AE740" s="177"/>
      <c r="AF740" s="177"/>
      <c r="AG740" s="55"/>
      <c r="AH740" s="55"/>
      <c r="AI740" s="177"/>
      <c r="AJ740" s="55"/>
      <c r="AK740" s="55"/>
      <c r="AL740" s="55"/>
    </row>
    <row r="741" spans="1:38">
      <c r="A741" s="55"/>
      <c r="B741" s="55"/>
      <c r="C741" s="55"/>
      <c r="D741" s="177"/>
      <c r="E741" s="177"/>
      <c r="F741" s="177"/>
      <c r="G741" s="55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77"/>
      <c r="AE741" s="177"/>
      <c r="AF741" s="177"/>
      <c r="AG741" s="55"/>
      <c r="AH741" s="55"/>
      <c r="AI741" s="177"/>
      <c r="AJ741" s="55"/>
      <c r="AK741" s="55"/>
      <c r="AL741" s="55"/>
    </row>
    <row r="742" spans="1:38">
      <c r="A742" s="55"/>
      <c r="B742" s="55"/>
      <c r="C742" s="55"/>
      <c r="D742" s="177"/>
      <c r="E742" s="177"/>
      <c r="F742" s="177"/>
      <c r="G742" s="55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177"/>
      <c r="AF742" s="177"/>
      <c r="AG742" s="55"/>
      <c r="AH742" s="55"/>
      <c r="AI742" s="177"/>
      <c r="AJ742" s="55"/>
      <c r="AK742" s="55"/>
      <c r="AL742" s="55"/>
    </row>
    <row r="743" spans="1:38">
      <c r="A743" s="55"/>
      <c r="B743" s="55"/>
      <c r="C743" s="55"/>
      <c r="D743" s="177"/>
      <c r="E743" s="177"/>
      <c r="F743" s="177"/>
      <c r="G743" s="55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177"/>
      <c r="AF743" s="177"/>
      <c r="AG743" s="55"/>
      <c r="AH743" s="55"/>
      <c r="AI743" s="177"/>
      <c r="AJ743" s="55"/>
      <c r="AK743" s="55"/>
      <c r="AL743" s="55"/>
    </row>
    <row r="744" spans="1:38">
      <c r="A744" s="55"/>
      <c r="B744" s="55"/>
      <c r="C744" s="55"/>
      <c r="D744" s="177"/>
      <c r="E744" s="177"/>
      <c r="F744" s="177"/>
      <c r="G744" s="55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55"/>
      <c r="AH744" s="55"/>
      <c r="AI744" s="177"/>
      <c r="AJ744" s="55"/>
      <c r="AK744" s="55"/>
      <c r="AL744" s="55"/>
    </row>
    <row r="745" spans="1:38">
      <c r="A745" s="55"/>
      <c r="B745" s="55"/>
      <c r="C745" s="55"/>
      <c r="D745" s="177"/>
      <c r="E745" s="177"/>
      <c r="F745" s="177"/>
      <c r="G745" s="55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55"/>
      <c r="AH745" s="55"/>
      <c r="AI745" s="177"/>
      <c r="AJ745" s="55"/>
      <c r="AK745" s="55"/>
      <c r="AL745" s="55"/>
    </row>
    <row r="746" spans="1:38">
      <c r="A746" s="55"/>
      <c r="B746" s="55"/>
      <c r="C746" s="55"/>
      <c r="D746" s="177"/>
      <c r="E746" s="177"/>
      <c r="F746" s="177"/>
      <c r="G746" s="55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55"/>
      <c r="AH746" s="55"/>
      <c r="AI746" s="177"/>
      <c r="AJ746" s="55"/>
      <c r="AK746" s="55"/>
      <c r="AL746" s="55"/>
    </row>
    <row r="747" spans="1:38">
      <c r="A747" s="55"/>
      <c r="B747" s="55"/>
      <c r="C747" s="55"/>
      <c r="D747" s="177"/>
      <c r="E747" s="177"/>
      <c r="F747" s="177"/>
      <c r="G747" s="55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  <c r="AA747" s="177"/>
      <c r="AB747" s="177"/>
      <c r="AC747" s="177"/>
      <c r="AD747" s="177"/>
      <c r="AE747" s="177"/>
      <c r="AF747" s="177"/>
      <c r="AG747" s="55"/>
      <c r="AH747" s="55"/>
      <c r="AI747" s="177"/>
      <c r="AJ747" s="55"/>
      <c r="AK747" s="55"/>
      <c r="AL747" s="55"/>
    </row>
    <row r="748" spans="1:38">
      <c r="A748" s="55"/>
      <c r="B748" s="55"/>
      <c r="C748" s="55"/>
      <c r="D748" s="177"/>
      <c r="E748" s="177"/>
      <c r="F748" s="177"/>
      <c r="G748" s="55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55"/>
      <c r="AH748" s="55"/>
      <c r="AI748" s="177"/>
      <c r="AJ748" s="55"/>
      <c r="AK748" s="55"/>
      <c r="AL748" s="55"/>
    </row>
    <row r="749" spans="1:38">
      <c r="A749" s="55"/>
      <c r="B749" s="55"/>
      <c r="C749" s="55"/>
      <c r="D749" s="177"/>
      <c r="E749" s="177"/>
      <c r="F749" s="177"/>
      <c r="G749" s="55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55"/>
      <c r="AH749" s="55"/>
      <c r="AI749" s="177"/>
      <c r="AJ749" s="55"/>
      <c r="AK749" s="55"/>
      <c r="AL749" s="55"/>
    </row>
    <row r="750" spans="1:38">
      <c r="A750" s="55"/>
      <c r="B750" s="55"/>
      <c r="C750" s="55"/>
      <c r="D750" s="177"/>
      <c r="E750" s="177"/>
      <c r="F750" s="177"/>
      <c r="G750" s="55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55"/>
      <c r="AH750" s="55"/>
      <c r="AI750" s="177"/>
      <c r="AJ750" s="55"/>
      <c r="AK750" s="55"/>
      <c r="AL750" s="55"/>
    </row>
    <row r="751" spans="1:38">
      <c r="A751" s="55"/>
      <c r="B751" s="55"/>
      <c r="C751" s="55"/>
      <c r="D751" s="177"/>
      <c r="E751" s="177"/>
      <c r="F751" s="177"/>
      <c r="G751" s="55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55"/>
      <c r="AH751" s="55"/>
      <c r="AI751" s="177"/>
      <c r="AJ751" s="55"/>
      <c r="AK751" s="55"/>
      <c r="AL751" s="55"/>
    </row>
    <row r="752" spans="1:38">
      <c r="A752" s="55"/>
      <c r="B752" s="55"/>
      <c r="C752" s="55"/>
      <c r="D752" s="177"/>
      <c r="E752" s="177"/>
      <c r="F752" s="177"/>
      <c r="G752" s="55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55"/>
      <c r="AH752" s="55"/>
      <c r="AI752" s="177"/>
      <c r="AJ752" s="55"/>
      <c r="AK752" s="55"/>
      <c r="AL752" s="55"/>
    </row>
    <row r="753" spans="1:38">
      <c r="A753" s="55"/>
      <c r="B753" s="55"/>
      <c r="C753" s="55"/>
      <c r="D753" s="177"/>
      <c r="E753" s="177"/>
      <c r="F753" s="177"/>
      <c r="G753" s="55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55"/>
      <c r="AH753" s="55"/>
      <c r="AI753" s="177"/>
      <c r="AJ753" s="55"/>
      <c r="AK753" s="55"/>
      <c r="AL753" s="55"/>
    </row>
    <row r="754" spans="1:38">
      <c r="A754" s="55"/>
      <c r="B754" s="55"/>
      <c r="C754" s="55"/>
      <c r="D754" s="177"/>
      <c r="E754" s="177"/>
      <c r="F754" s="177"/>
      <c r="G754" s="55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177"/>
      <c r="AF754" s="177"/>
      <c r="AG754" s="55"/>
      <c r="AH754" s="55"/>
      <c r="AI754" s="177"/>
      <c r="AJ754" s="55"/>
      <c r="AK754" s="55"/>
      <c r="AL754" s="55"/>
    </row>
    <row r="755" spans="1:38">
      <c r="A755" s="55"/>
      <c r="B755" s="55"/>
      <c r="C755" s="55"/>
      <c r="D755" s="177"/>
      <c r="E755" s="177"/>
      <c r="F755" s="177"/>
      <c r="G755" s="55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177"/>
      <c r="AF755" s="177"/>
      <c r="AG755" s="55"/>
      <c r="AH755" s="55"/>
      <c r="AI755" s="177"/>
      <c r="AJ755" s="55"/>
      <c r="AK755" s="55"/>
      <c r="AL755" s="55"/>
    </row>
    <row r="756" spans="1:38">
      <c r="A756" s="55"/>
      <c r="B756" s="55"/>
      <c r="C756" s="55"/>
      <c r="D756" s="177"/>
      <c r="E756" s="177"/>
      <c r="F756" s="177"/>
      <c r="G756" s="55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55"/>
      <c r="AH756" s="55"/>
      <c r="AI756" s="177"/>
      <c r="AJ756" s="55"/>
      <c r="AK756" s="55"/>
      <c r="AL756" s="55"/>
    </row>
    <row r="757" spans="1:38">
      <c r="A757" s="55"/>
      <c r="B757" s="55"/>
      <c r="C757" s="55"/>
      <c r="D757" s="177"/>
      <c r="E757" s="177"/>
      <c r="F757" s="177"/>
      <c r="G757" s="55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55"/>
      <c r="AH757" s="55"/>
      <c r="AI757" s="177"/>
      <c r="AJ757" s="55"/>
      <c r="AK757" s="55"/>
      <c r="AL757" s="55"/>
    </row>
    <row r="758" spans="1:38">
      <c r="A758" s="55"/>
      <c r="B758" s="55"/>
      <c r="C758" s="55"/>
      <c r="D758" s="177"/>
      <c r="E758" s="177"/>
      <c r="F758" s="177"/>
      <c r="G758" s="55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55"/>
      <c r="AH758" s="55"/>
      <c r="AI758" s="177"/>
      <c r="AJ758" s="55"/>
      <c r="AK758" s="55"/>
      <c r="AL758" s="55"/>
    </row>
    <row r="759" spans="1:38">
      <c r="A759" s="55"/>
      <c r="B759" s="55"/>
      <c r="C759" s="55"/>
      <c r="D759" s="177"/>
      <c r="E759" s="177"/>
      <c r="F759" s="177"/>
      <c r="G759" s="55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55"/>
      <c r="AH759" s="55"/>
      <c r="AI759" s="177"/>
      <c r="AJ759" s="55"/>
      <c r="AK759" s="55"/>
      <c r="AL759" s="55"/>
    </row>
    <row r="760" spans="1:38">
      <c r="A760" s="55"/>
      <c r="B760" s="55"/>
      <c r="C760" s="55"/>
      <c r="D760" s="177"/>
      <c r="E760" s="177"/>
      <c r="F760" s="177"/>
      <c r="G760" s="55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55"/>
      <c r="AH760" s="55"/>
      <c r="AI760" s="177"/>
      <c r="AJ760" s="55"/>
      <c r="AK760" s="55"/>
      <c r="AL760" s="55"/>
    </row>
    <row r="761" spans="1:38">
      <c r="A761" s="55"/>
      <c r="B761" s="55"/>
      <c r="C761" s="55"/>
      <c r="D761" s="177"/>
      <c r="E761" s="177"/>
      <c r="F761" s="177"/>
      <c r="G761" s="55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55"/>
      <c r="AH761" s="55"/>
      <c r="AI761" s="177"/>
      <c r="AJ761" s="55"/>
      <c r="AK761" s="55"/>
      <c r="AL761" s="55"/>
    </row>
    <row r="762" spans="1:38">
      <c r="A762" s="55"/>
      <c r="B762" s="55"/>
      <c r="C762" s="55"/>
      <c r="D762" s="177"/>
      <c r="E762" s="177"/>
      <c r="F762" s="177"/>
      <c r="G762" s="55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55"/>
      <c r="AH762" s="55"/>
      <c r="AI762" s="177"/>
      <c r="AJ762" s="55"/>
      <c r="AK762" s="55"/>
      <c r="AL762" s="55"/>
    </row>
    <row r="763" spans="1:38">
      <c r="A763" s="55"/>
      <c r="B763" s="55"/>
      <c r="C763" s="55"/>
      <c r="D763" s="177"/>
      <c r="E763" s="177"/>
      <c r="F763" s="177"/>
      <c r="G763" s="55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55"/>
      <c r="AH763" s="55"/>
      <c r="AI763" s="177"/>
      <c r="AJ763" s="55"/>
      <c r="AK763" s="55"/>
      <c r="AL763" s="55"/>
    </row>
    <row r="764" spans="1:38">
      <c r="A764" s="55"/>
      <c r="B764" s="55"/>
      <c r="C764" s="55"/>
      <c r="D764" s="177"/>
      <c r="E764" s="177"/>
      <c r="F764" s="177"/>
      <c r="G764" s="55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55"/>
      <c r="AH764" s="55"/>
      <c r="AI764" s="177"/>
      <c r="AJ764" s="55"/>
      <c r="AK764" s="55"/>
      <c r="AL764" s="55"/>
    </row>
    <row r="765" spans="1:38">
      <c r="A765" s="55"/>
      <c r="B765" s="55"/>
      <c r="C765" s="55"/>
      <c r="D765" s="177"/>
      <c r="E765" s="177"/>
      <c r="F765" s="177"/>
      <c r="G765" s="55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55"/>
      <c r="AH765" s="55"/>
      <c r="AI765" s="177"/>
      <c r="AJ765" s="55"/>
      <c r="AK765" s="55"/>
      <c r="AL765" s="55"/>
    </row>
    <row r="766" spans="1:38">
      <c r="A766" s="55"/>
      <c r="B766" s="55"/>
      <c r="C766" s="55"/>
      <c r="D766" s="177"/>
      <c r="E766" s="177"/>
      <c r="F766" s="177"/>
      <c r="G766" s="55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55"/>
      <c r="AH766" s="55"/>
      <c r="AI766" s="177"/>
      <c r="AJ766" s="55"/>
      <c r="AK766" s="55"/>
      <c r="AL766" s="55"/>
    </row>
    <row r="767" spans="1:38">
      <c r="A767" s="55"/>
      <c r="B767" s="55"/>
      <c r="C767" s="55"/>
      <c r="D767" s="177"/>
      <c r="E767" s="177"/>
      <c r="F767" s="177"/>
      <c r="G767" s="55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55"/>
      <c r="AH767" s="55"/>
      <c r="AI767" s="177"/>
      <c r="AJ767" s="55"/>
      <c r="AK767" s="55"/>
      <c r="AL767" s="55"/>
    </row>
    <row r="768" spans="1:38">
      <c r="A768" s="55"/>
      <c r="B768" s="55"/>
      <c r="C768" s="55"/>
      <c r="D768" s="177"/>
      <c r="E768" s="177"/>
      <c r="F768" s="177"/>
      <c r="G768" s="55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55"/>
      <c r="AH768" s="55"/>
      <c r="AI768" s="177"/>
      <c r="AJ768" s="55"/>
      <c r="AK768" s="55"/>
      <c r="AL768" s="55"/>
    </row>
    <row r="769" spans="1:38">
      <c r="A769" s="55"/>
      <c r="B769" s="55"/>
      <c r="C769" s="55"/>
      <c r="D769" s="177"/>
      <c r="E769" s="177"/>
      <c r="F769" s="177"/>
      <c r="G769" s="55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55"/>
      <c r="AH769" s="55"/>
      <c r="AI769" s="177"/>
      <c r="AJ769" s="55"/>
      <c r="AK769" s="55"/>
      <c r="AL769" s="55"/>
    </row>
    <row r="770" spans="1:38">
      <c r="A770" s="55"/>
      <c r="B770" s="55"/>
      <c r="C770" s="55"/>
      <c r="D770" s="177"/>
      <c r="E770" s="177"/>
      <c r="F770" s="177"/>
      <c r="G770" s="55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7"/>
      <c r="AG770" s="55"/>
      <c r="AH770" s="55"/>
      <c r="AI770" s="177"/>
      <c r="AJ770" s="55"/>
      <c r="AK770" s="55"/>
      <c r="AL770" s="55"/>
    </row>
    <row r="771" spans="1:38">
      <c r="A771" s="55"/>
      <c r="B771" s="55"/>
      <c r="C771" s="55"/>
      <c r="D771" s="177"/>
      <c r="E771" s="177"/>
      <c r="F771" s="177"/>
      <c r="G771" s="55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177"/>
      <c r="AE771" s="177"/>
      <c r="AF771" s="177"/>
      <c r="AG771" s="55"/>
      <c r="AH771" s="55"/>
      <c r="AI771" s="177"/>
      <c r="AJ771" s="55"/>
      <c r="AK771" s="55"/>
      <c r="AL771" s="55"/>
    </row>
    <row r="772" spans="1:38">
      <c r="A772" s="55"/>
      <c r="B772" s="55"/>
      <c r="C772" s="55"/>
      <c r="D772" s="177"/>
      <c r="E772" s="177"/>
      <c r="F772" s="177"/>
      <c r="G772" s="55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55"/>
      <c r="AH772" s="55"/>
      <c r="AI772" s="177"/>
      <c r="AJ772" s="55"/>
      <c r="AK772" s="55"/>
      <c r="AL772" s="55"/>
    </row>
    <row r="773" spans="1:38">
      <c r="A773" s="55"/>
      <c r="B773" s="55"/>
      <c r="C773" s="55"/>
      <c r="D773" s="177"/>
      <c r="E773" s="177"/>
      <c r="F773" s="177"/>
      <c r="G773" s="55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55"/>
      <c r="AH773" s="55"/>
      <c r="AI773" s="177"/>
      <c r="AJ773" s="55"/>
      <c r="AK773" s="55"/>
      <c r="AL773" s="55"/>
    </row>
    <row r="774" spans="1:38">
      <c r="A774" s="55"/>
      <c r="B774" s="55"/>
      <c r="C774" s="55"/>
      <c r="D774" s="177"/>
      <c r="E774" s="177"/>
      <c r="F774" s="177"/>
      <c r="G774" s="55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55"/>
      <c r="AH774" s="55"/>
      <c r="AI774" s="177"/>
      <c r="AJ774" s="55"/>
      <c r="AK774" s="55"/>
      <c r="AL774" s="55"/>
    </row>
    <row r="775" spans="1:38">
      <c r="A775" s="55"/>
      <c r="B775" s="55"/>
      <c r="C775" s="55"/>
      <c r="D775" s="177"/>
      <c r="E775" s="177"/>
      <c r="F775" s="177"/>
      <c r="G775" s="55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77"/>
      <c r="AE775" s="177"/>
      <c r="AF775" s="177"/>
      <c r="AG775" s="55"/>
      <c r="AH775" s="55"/>
      <c r="AI775" s="177"/>
      <c r="AJ775" s="55"/>
      <c r="AK775" s="55"/>
      <c r="AL775" s="55"/>
    </row>
    <row r="776" spans="1:38">
      <c r="A776" s="55"/>
      <c r="B776" s="55"/>
      <c r="C776" s="55"/>
      <c r="D776" s="177"/>
      <c r="E776" s="177"/>
      <c r="F776" s="177"/>
      <c r="G776" s="55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55"/>
      <c r="AH776" s="55"/>
      <c r="AI776" s="177"/>
      <c r="AJ776" s="55"/>
      <c r="AK776" s="55"/>
      <c r="AL776" s="55"/>
    </row>
    <row r="777" spans="1:38">
      <c r="A777" s="55"/>
      <c r="B777" s="55"/>
      <c r="C777" s="55"/>
      <c r="D777" s="177"/>
      <c r="E777" s="177"/>
      <c r="F777" s="177"/>
      <c r="G777" s="55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55"/>
      <c r="AH777" s="55"/>
      <c r="AI777" s="177"/>
      <c r="AJ777" s="55"/>
      <c r="AK777" s="55"/>
      <c r="AL777" s="55"/>
    </row>
    <row r="778" spans="1:38">
      <c r="A778" s="55"/>
      <c r="B778" s="55"/>
      <c r="C778" s="55"/>
      <c r="D778" s="177"/>
      <c r="E778" s="177"/>
      <c r="F778" s="177"/>
      <c r="G778" s="55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77"/>
      <c r="AE778" s="177"/>
      <c r="AF778" s="177"/>
      <c r="AG778" s="55"/>
      <c r="AH778" s="55"/>
      <c r="AI778" s="177"/>
      <c r="AJ778" s="55"/>
      <c r="AK778" s="55"/>
      <c r="AL778" s="55"/>
    </row>
    <row r="779" spans="1:38">
      <c r="A779" s="55"/>
      <c r="B779" s="55"/>
      <c r="C779" s="55"/>
      <c r="D779" s="177"/>
      <c r="E779" s="177"/>
      <c r="F779" s="177"/>
      <c r="G779" s="55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177"/>
      <c r="AE779" s="177"/>
      <c r="AF779" s="177"/>
      <c r="AG779" s="55"/>
      <c r="AH779" s="55"/>
      <c r="AI779" s="177"/>
      <c r="AJ779" s="55"/>
      <c r="AK779" s="55"/>
      <c r="AL779" s="55"/>
    </row>
    <row r="780" spans="1:38">
      <c r="A780" s="55"/>
      <c r="B780" s="55"/>
      <c r="C780" s="55"/>
      <c r="D780" s="177"/>
      <c r="E780" s="177"/>
      <c r="F780" s="177"/>
      <c r="G780" s="55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177"/>
      <c r="AF780" s="177"/>
      <c r="AG780" s="55"/>
      <c r="AH780" s="55"/>
      <c r="AI780" s="177"/>
      <c r="AJ780" s="55"/>
      <c r="AK780" s="55"/>
      <c r="AL780" s="55"/>
    </row>
    <row r="781" spans="1:38">
      <c r="A781" s="55"/>
      <c r="B781" s="55"/>
      <c r="C781" s="55"/>
      <c r="D781" s="177"/>
      <c r="E781" s="177"/>
      <c r="F781" s="177"/>
      <c r="G781" s="55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177"/>
      <c r="AF781" s="177"/>
      <c r="AG781" s="55"/>
      <c r="AH781" s="55"/>
      <c r="AI781" s="177"/>
      <c r="AJ781" s="55"/>
      <c r="AK781" s="55"/>
      <c r="AL781" s="55"/>
    </row>
    <row r="782" spans="1:38">
      <c r="A782" s="55"/>
      <c r="B782" s="55"/>
      <c r="C782" s="55"/>
      <c r="D782" s="177"/>
      <c r="E782" s="177"/>
      <c r="F782" s="177"/>
      <c r="G782" s="55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55"/>
      <c r="AH782" s="55"/>
      <c r="AI782" s="177"/>
      <c r="AJ782" s="55"/>
      <c r="AK782" s="55"/>
      <c r="AL782" s="55"/>
    </row>
    <row r="783" spans="1:38">
      <c r="A783" s="55"/>
      <c r="B783" s="55"/>
      <c r="C783" s="55"/>
      <c r="D783" s="177"/>
      <c r="E783" s="177"/>
      <c r="F783" s="177"/>
      <c r="G783" s="55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177"/>
      <c r="AF783" s="177"/>
      <c r="AG783" s="55"/>
      <c r="AH783" s="55"/>
      <c r="AI783" s="177"/>
      <c r="AJ783" s="55"/>
      <c r="AK783" s="55"/>
      <c r="AL783" s="55"/>
    </row>
    <row r="784" spans="1:38">
      <c r="A784" s="55"/>
      <c r="B784" s="55"/>
      <c r="C784" s="55"/>
      <c r="D784" s="177"/>
      <c r="E784" s="177"/>
      <c r="F784" s="177"/>
      <c r="G784" s="55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55"/>
      <c r="AH784" s="55"/>
      <c r="AI784" s="177"/>
      <c r="AJ784" s="55"/>
      <c r="AK784" s="55"/>
      <c r="AL784" s="55"/>
    </row>
    <row r="785" spans="1:38">
      <c r="A785" s="55"/>
      <c r="B785" s="55"/>
      <c r="C785" s="55"/>
      <c r="D785" s="177"/>
      <c r="E785" s="177"/>
      <c r="F785" s="177"/>
      <c r="G785" s="55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55"/>
      <c r="AH785" s="55"/>
      <c r="AI785" s="177"/>
      <c r="AJ785" s="55"/>
      <c r="AK785" s="55"/>
      <c r="AL785" s="55"/>
    </row>
    <row r="786" spans="1:38">
      <c r="A786" s="55"/>
      <c r="B786" s="55"/>
      <c r="C786" s="55"/>
      <c r="D786" s="177"/>
      <c r="E786" s="177"/>
      <c r="F786" s="177"/>
      <c r="G786" s="55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55"/>
      <c r="AH786" s="55"/>
      <c r="AI786" s="177"/>
      <c r="AJ786" s="55"/>
      <c r="AK786" s="55"/>
      <c r="AL786" s="55"/>
    </row>
    <row r="787" spans="1:38">
      <c r="A787" s="55"/>
      <c r="B787" s="55"/>
      <c r="C787" s="55"/>
      <c r="D787" s="177"/>
      <c r="E787" s="177"/>
      <c r="F787" s="177"/>
      <c r="G787" s="55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177"/>
      <c r="AF787" s="177"/>
      <c r="AG787" s="55"/>
      <c r="AH787" s="55"/>
      <c r="AI787" s="177"/>
      <c r="AJ787" s="55"/>
      <c r="AK787" s="55"/>
      <c r="AL787" s="55"/>
    </row>
    <row r="788" spans="1:38">
      <c r="A788" s="55"/>
      <c r="B788" s="55"/>
      <c r="C788" s="55"/>
      <c r="D788" s="177"/>
      <c r="E788" s="177"/>
      <c r="F788" s="177"/>
      <c r="G788" s="55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55"/>
      <c r="AH788" s="55"/>
      <c r="AI788" s="177"/>
      <c r="AJ788" s="55"/>
      <c r="AK788" s="55"/>
      <c r="AL788" s="55"/>
    </row>
    <row r="789" spans="1:38">
      <c r="A789" s="55"/>
      <c r="B789" s="55"/>
      <c r="C789" s="55"/>
      <c r="D789" s="177"/>
      <c r="E789" s="177"/>
      <c r="F789" s="177"/>
      <c r="G789" s="55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177"/>
      <c r="AF789" s="177"/>
      <c r="AG789" s="55"/>
      <c r="AH789" s="55"/>
      <c r="AI789" s="177"/>
      <c r="AJ789" s="55"/>
      <c r="AK789" s="55"/>
      <c r="AL789" s="55"/>
    </row>
    <row r="790" spans="1:38">
      <c r="A790" s="55"/>
      <c r="B790" s="55"/>
      <c r="C790" s="55"/>
      <c r="D790" s="177"/>
      <c r="E790" s="177"/>
      <c r="F790" s="177"/>
      <c r="G790" s="55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177"/>
      <c r="AF790" s="177"/>
      <c r="AG790" s="55"/>
      <c r="AH790" s="55"/>
      <c r="AI790" s="177"/>
      <c r="AJ790" s="55"/>
      <c r="AK790" s="55"/>
      <c r="AL790" s="55"/>
    </row>
    <row r="791" spans="1:38">
      <c r="A791" s="55"/>
      <c r="B791" s="55"/>
      <c r="C791" s="55"/>
      <c r="D791" s="177"/>
      <c r="E791" s="177"/>
      <c r="F791" s="177"/>
      <c r="G791" s="55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177"/>
      <c r="AF791" s="177"/>
      <c r="AG791" s="55"/>
      <c r="AH791" s="55"/>
      <c r="AI791" s="177"/>
      <c r="AJ791" s="55"/>
      <c r="AK791" s="55"/>
      <c r="AL791" s="55"/>
    </row>
    <row r="792" spans="1:38">
      <c r="A792" s="55"/>
      <c r="B792" s="55"/>
      <c r="C792" s="55"/>
      <c r="D792" s="177"/>
      <c r="E792" s="177"/>
      <c r="F792" s="177"/>
      <c r="G792" s="55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55"/>
      <c r="AH792" s="55"/>
      <c r="AI792" s="177"/>
      <c r="AJ792" s="55"/>
      <c r="AK792" s="55"/>
      <c r="AL792" s="55"/>
    </row>
    <row r="793" spans="1:38">
      <c r="A793" s="55"/>
      <c r="B793" s="55"/>
      <c r="C793" s="55"/>
      <c r="D793" s="177"/>
      <c r="E793" s="177"/>
      <c r="F793" s="177"/>
      <c r="G793" s="55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55"/>
      <c r="AH793" s="55"/>
      <c r="AI793" s="177"/>
      <c r="AJ793" s="55"/>
      <c r="AK793" s="55"/>
      <c r="AL793" s="55"/>
    </row>
    <row r="794" spans="1:38">
      <c r="A794" s="55"/>
      <c r="B794" s="55"/>
      <c r="C794" s="55"/>
      <c r="D794" s="177"/>
      <c r="E794" s="177"/>
      <c r="F794" s="177"/>
      <c r="G794" s="55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55"/>
      <c r="AH794" s="55"/>
      <c r="AI794" s="177"/>
      <c r="AJ794" s="55"/>
      <c r="AK794" s="55"/>
      <c r="AL794" s="55"/>
    </row>
    <row r="795" spans="1:38">
      <c r="A795" s="55"/>
      <c r="B795" s="55"/>
      <c r="C795" s="55"/>
      <c r="D795" s="177"/>
      <c r="E795" s="177"/>
      <c r="F795" s="177"/>
      <c r="G795" s="55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55"/>
      <c r="AH795" s="55"/>
      <c r="AI795" s="177"/>
      <c r="AJ795" s="55"/>
      <c r="AK795" s="55"/>
      <c r="AL795" s="55"/>
    </row>
    <row r="796" spans="1:38">
      <c r="A796" s="55"/>
      <c r="B796" s="55"/>
      <c r="C796" s="55"/>
      <c r="D796" s="177"/>
      <c r="E796" s="177"/>
      <c r="F796" s="177"/>
      <c r="G796" s="55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7"/>
      <c r="AG796" s="55"/>
      <c r="AH796" s="55"/>
      <c r="AI796" s="177"/>
      <c r="AJ796" s="55"/>
      <c r="AK796" s="55"/>
      <c r="AL796" s="55"/>
    </row>
    <row r="797" spans="1:38">
      <c r="A797" s="55"/>
      <c r="B797" s="55"/>
      <c r="C797" s="55"/>
      <c r="D797" s="177"/>
      <c r="E797" s="177"/>
      <c r="F797" s="177"/>
      <c r="G797" s="55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177"/>
      <c r="AF797" s="177"/>
      <c r="AG797" s="55"/>
      <c r="AH797" s="55"/>
      <c r="AI797" s="177"/>
      <c r="AJ797" s="55"/>
      <c r="AK797" s="55"/>
      <c r="AL797" s="55"/>
    </row>
    <row r="798" spans="1:38">
      <c r="A798" s="55"/>
      <c r="B798" s="55"/>
      <c r="C798" s="55"/>
      <c r="D798" s="177"/>
      <c r="E798" s="177"/>
      <c r="F798" s="177"/>
      <c r="G798" s="55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177"/>
      <c r="AF798" s="177"/>
      <c r="AG798" s="55"/>
      <c r="AH798" s="55"/>
      <c r="AI798" s="177"/>
      <c r="AJ798" s="55"/>
      <c r="AK798" s="55"/>
      <c r="AL798" s="55"/>
    </row>
    <row r="799" spans="1:38">
      <c r="A799" s="55"/>
      <c r="B799" s="55"/>
      <c r="C799" s="55"/>
      <c r="D799" s="177"/>
      <c r="E799" s="177"/>
      <c r="F799" s="177"/>
      <c r="G799" s="55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177"/>
      <c r="AF799" s="177"/>
      <c r="AG799" s="55"/>
      <c r="AH799" s="55"/>
      <c r="AI799" s="177"/>
      <c r="AJ799" s="55"/>
      <c r="AK799" s="55"/>
      <c r="AL799" s="55"/>
    </row>
    <row r="800" spans="1:38">
      <c r="A800" s="55"/>
      <c r="B800" s="55"/>
      <c r="C800" s="55"/>
      <c r="D800" s="177"/>
      <c r="E800" s="177"/>
      <c r="F800" s="177"/>
      <c r="G800" s="55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177"/>
      <c r="AF800" s="177"/>
      <c r="AG800" s="55"/>
      <c r="AH800" s="55"/>
      <c r="AI800" s="177"/>
      <c r="AJ800" s="55"/>
      <c r="AK800" s="55"/>
      <c r="AL800" s="55"/>
    </row>
    <row r="801" spans="1:38">
      <c r="A801" s="55"/>
      <c r="B801" s="55"/>
      <c r="C801" s="55"/>
      <c r="D801" s="177"/>
      <c r="E801" s="177"/>
      <c r="F801" s="177"/>
      <c r="G801" s="55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  <c r="AA801" s="177"/>
      <c r="AB801" s="177"/>
      <c r="AC801" s="177"/>
      <c r="AD801" s="177"/>
      <c r="AE801" s="177"/>
      <c r="AF801" s="177"/>
      <c r="AG801" s="55"/>
      <c r="AH801" s="55"/>
      <c r="AI801" s="177"/>
      <c r="AJ801" s="55"/>
      <c r="AK801" s="55"/>
      <c r="AL801" s="55"/>
    </row>
    <row r="802" spans="1:38">
      <c r="A802" s="55"/>
      <c r="B802" s="55"/>
      <c r="C802" s="55"/>
      <c r="D802" s="177"/>
      <c r="E802" s="177"/>
      <c r="F802" s="177"/>
      <c r="G802" s="55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177"/>
      <c r="AE802" s="177"/>
      <c r="AF802" s="177"/>
      <c r="AG802" s="55"/>
      <c r="AH802" s="55"/>
      <c r="AI802" s="177"/>
      <c r="AJ802" s="55"/>
      <c r="AK802" s="55"/>
      <c r="AL802" s="55"/>
    </row>
    <row r="803" spans="1:38">
      <c r="A803" s="55"/>
      <c r="B803" s="55"/>
      <c r="C803" s="55"/>
      <c r="D803" s="177"/>
      <c r="E803" s="177"/>
      <c r="F803" s="177"/>
      <c r="G803" s="55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177"/>
      <c r="AE803" s="177"/>
      <c r="AF803" s="177"/>
      <c r="AG803" s="55"/>
      <c r="AH803" s="55"/>
      <c r="AI803" s="177"/>
      <c r="AJ803" s="55"/>
      <c r="AK803" s="55"/>
      <c r="AL803" s="55"/>
    </row>
    <row r="804" spans="1:38">
      <c r="A804" s="55"/>
      <c r="B804" s="55"/>
      <c r="C804" s="55"/>
      <c r="D804" s="177"/>
      <c r="E804" s="177"/>
      <c r="F804" s="177"/>
      <c r="G804" s="55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177"/>
      <c r="AE804" s="177"/>
      <c r="AF804" s="177"/>
      <c r="AG804" s="55"/>
      <c r="AH804" s="55"/>
      <c r="AI804" s="177"/>
      <c r="AJ804" s="55"/>
      <c r="AK804" s="55"/>
      <c r="AL804" s="55"/>
    </row>
    <row r="805" spans="1:38">
      <c r="A805" s="55"/>
      <c r="B805" s="55"/>
      <c r="C805" s="55"/>
      <c r="D805" s="177"/>
      <c r="E805" s="177"/>
      <c r="F805" s="177"/>
      <c r="G805" s="55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177"/>
      <c r="AF805" s="177"/>
      <c r="AG805" s="55"/>
      <c r="AH805" s="55"/>
      <c r="AI805" s="177"/>
      <c r="AJ805" s="55"/>
      <c r="AK805" s="55"/>
      <c r="AL805" s="55"/>
    </row>
    <row r="806" spans="1:38">
      <c r="A806" s="55"/>
      <c r="B806" s="55"/>
      <c r="C806" s="55"/>
      <c r="D806" s="177"/>
      <c r="E806" s="177"/>
      <c r="F806" s="177"/>
      <c r="G806" s="55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  <c r="AA806" s="177"/>
      <c r="AB806" s="177"/>
      <c r="AC806" s="177"/>
      <c r="AD806" s="177"/>
      <c r="AE806" s="177"/>
      <c r="AF806" s="177"/>
      <c r="AG806" s="55"/>
      <c r="AH806" s="55"/>
      <c r="AI806" s="177"/>
      <c r="AJ806" s="55"/>
      <c r="AK806" s="55"/>
      <c r="AL806" s="55"/>
    </row>
    <row r="807" spans="1:38">
      <c r="A807" s="55"/>
      <c r="B807" s="55"/>
      <c r="C807" s="55"/>
      <c r="D807" s="177"/>
      <c r="E807" s="177"/>
      <c r="F807" s="177"/>
      <c r="G807" s="55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177"/>
      <c r="AF807" s="177"/>
      <c r="AG807" s="55"/>
      <c r="AH807" s="55"/>
      <c r="AI807" s="177"/>
      <c r="AJ807" s="55"/>
      <c r="AK807" s="55"/>
      <c r="AL807" s="55"/>
    </row>
    <row r="808" spans="1:38">
      <c r="A808" s="55"/>
      <c r="B808" s="55"/>
      <c r="C808" s="55"/>
      <c r="D808" s="177"/>
      <c r="E808" s="177"/>
      <c r="F808" s="177"/>
      <c r="G808" s="55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55"/>
      <c r="AH808" s="55"/>
      <c r="AI808" s="177"/>
      <c r="AJ808" s="55"/>
      <c r="AK808" s="55"/>
      <c r="AL808" s="55"/>
    </row>
    <row r="809" spans="1:38">
      <c r="A809" s="55"/>
      <c r="B809" s="55"/>
      <c r="C809" s="55"/>
      <c r="D809" s="177"/>
      <c r="E809" s="177"/>
      <c r="F809" s="177"/>
      <c r="G809" s="55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55"/>
      <c r="AH809" s="55"/>
      <c r="AI809" s="177"/>
      <c r="AJ809" s="55"/>
      <c r="AK809" s="55"/>
      <c r="AL809" s="55"/>
    </row>
    <row r="810" spans="1:38">
      <c r="A810" s="55"/>
      <c r="B810" s="55"/>
      <c r="C810" s="55"/>
      <c r="D810" s="177"/>
      <c r="E810" s="177"/>
      <c r="F810" s="177"/>
      <c r="G810" s="55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55"/>
      <c r="AH810" s="55"/>
      <c r="AI810" s="177"/>
      <c r="AJ810" s="55"/>
      <c r="AK810" s="55"/>
      <c r="AL810" s="55"/>
    </row>
    <row r="811" spans="1:38">
      <c r="A811" s="55"/>
      <c r="B811" s="55"/>
      <c r="C811" s="55"/>
      <c r="D811" s="177"/>
      <c r="E811" s="177"/>
      <c r="F811" s="177"/>
      <c r="G811" s="55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55"/>
      <c r="AH811" s="55"/>
      <c r="AI811" s="177"/>
      <c r="AJ811" s="55"/>
      <c r="AK811" s="55"/>
      <c r="AL811" s="55"/>
    </row>
    <row r="812" spans="1:38">
      <c r="A812" s="55"/>
      <c r="B812" s="55"/>
      <c r="C812" s="55"/>
      <c r="D812" s="177"/>
      <c r="E812" s="177"/>
      <c r="F812" s="177"/>
      <c r="G812" s="55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55"/>
      <c r="AH812" s="55"/>
      <c r="AI812" s="177"/>
      <c r="AJ812" s="55"/>
      <c r="AK812" s="55"/>
      <c r="AL812" s="55"/>
    </row>
    <row r="813" spans="1:38">
      <c r="A813" s="55"/>
      <c r="B813" s="55"/>
      <c r="C813" s="55"/>
      <c r="D813" s="177"/>
      <c r="E813" s="177"/>
      <c r="F813" s="177"/>
      <c r="G813" s="55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55"/>
      <c r="AH813" s="55"/>
      <c r="AI813" s="177"/>
      <c r="AJ813" s="55"/>
      <c r="AK813" s="55"/>
      <c r="AL813" s="55"/>
    </row>
    <row r="814" spans="1:38">
      <c r="A814" s="55"/>
      <c r="B814" s="55"/>
      <c r="C814" s="55"/>
      <c r="D814" s="177"/>
      <c r="E814" s="177"/>
      <c r="F814" s="177"/>
      <c r="G814" s="55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177"/>
      <c r="AF814" s="177"/>
      <c r="AG814" s="55"/>
      <c r="AH814" s="55"/>
      <c r="AI814" s="177"/>
      <c r="AJ814" s="55"/>
      <c r="AK814" s="55"/>
      <c r="AL814" s="55"/>
    </row>
    <row r="815" spans="1:38">
      <c r="A815" s="55"/>
      <c r="B815" s="55"/>
      <c r="C815" s="55"/>
      <c r="D815" s="177"/>
      <c r="E815" s="177"/>
      <c r="F815" s="177"/>
      <c r="G815" s="55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55"/>
      <c r="AH815" s="55"/>
      <c r="AI815" s="177"/>
      <c r="AJ815" s="55"/>
      <c r="AK815" s="55"/>
      <c r="AL815" s="55"/>
    </row>
    <row r="816" spans="1:38">
      <c r="A816" s="55"/>
      <c r="B816" s="55"/>
      <c r="C816" s="55"/>
      <c r="D816" s="177"/>
      <c r="E816" s="177"/>
      <c r="F816" s="177"/>
      <c r="G816" s="55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55"/>
      <c r="AH816" s="55"/>
      <c r="AI816" s="177"/>
      <c r="AJ816" s="55"/>
      <c r="AK816" s="55"/>
      <c r="AL816" s="55"/>
    </row>
    <row r="817" spans="1:38">
      <c r="A817" s="55"/>
      <c r="B817" s="55"/>
      <c r="C817" s="55"/>
      <c r="D817" s="177"/>
      <c r="E817" s="177"/>
      <c r="F817" s="177"/>
      <c r="G817" s="55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55"/>
      <c r="AH817" s="55"/>
      <c r="AI817" s="177"/>
      <c r="AJ817" s="55"/>
      <c r="AK817" s="55"/>
      <c r="AL817" s="55"/>
    </row>
    <row r="818" spans="1:38">
      <c r="A818" s="55"/>
      <c r="B818" s="55"/>
      <c r="C818" s="55"/>
      <c r="D818" s="177"/>
      <c r="E818" s="177"/>
      <c r="F818" s="177"/>
      <c r="G818" s="55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55"/>
      <c r="AH818" s="55"/>
      <c r="AI818" s="177"/>
      <c r="AJ818" s="55"/>
      <c r="AK818" s="55"/>
      <c r="AL818" s="55"/>
    </row>
    <row r="819" spans="1:38">
      <c r="A819" s="55"/>
      <c r="B819" s="55"/>
      <c r="C819" s="55"/>
      <c r="D819" s="177"/>
      <c r="E819" s="177"/>
      <c r="F819" s="177"/>
      <c r="G819" s="55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55"/>
      <c r="AH819" s="55"/>
      <c r="AI819" s="177"/>
      <c r="AJ819" s="55"/>
      <c r="AK819" s="55"/>
      <c r="AL819" s="55"/>
    </row>
    <row r="820" spans="1:38">
      <c r="A820" s="55"/>
      <c r="B820" s="55"/>
      <c r="C820" s="55"/>
      <c r="D820" s="177"/>
      <c r="E820" s="177"/>
      <c r="F820" s="177"/>
      <c r="G820" s="55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  <c r="AA820" s="177"/>
      <c r="AB820" s="177"/>
      <c r="AC820" s="177"/>
      <c r="AD820" s="177"/>
      <c r="AE820" s="177"/>
      <c r="AF820" s="177"/>
      <c r="AG820" s="55"/>
      <c r="AH820" s="55"/>
      <c r="AI820" s="177"/>
      <c r="AJ820" s="55"/>
      <c r="AK820" s="55"/>
      <c r="AL820" s="55"/>
    </row>
    <row r="821" spans="1:38">
      <c r="A821" s="55"/>
      <c r="B821" s="55"/>
      <c r="C821" s="55"/>
      <c r="D821" s="177"/>
      <c r="E821" s="177"/>
      <c r="F821" s="177"/>
      <c r="G821" s="55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55"/>
      <c r="AH821" s="55"/>
      <c r="AI821" s="177"/>
      <c r="AJ821" s="55"/>
      <c r="AK821" s="55"/>
      <c r="AL821" s="55"/>
    </row>
    <row r="822" spans="1:38">
      <c r="A822" s="55"/>
      <c r="B822" s="55"/>
      <c r="C822" s="55"/>
      <c r="D822" s="177"/>
      <c r="E822" s="177"/>
      <c r="F822" s="177"/>
      <c r="G822" s="55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55"/>
      <c r="AH822" s="55"/>
      <c r="AI822" s="177"/>
      <c r="AJ822" s="55"/>
      <c r="AK822" s="55"/>
      <c r="AL822" s="55"/>
    </row>
    <row r="823" spans="1:38">
      <c r="A823" s="55"/>
      <c r="B823" s="55"/>
      <c r="C823" s="55"/>
      <c r="D823" s="177"/>
      <c r="E823" s="177"/>
      <c r="F823" s="177"/>
      <c r="G823" s="55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55"/>
      <c r="AH823" s="55"/>
      <c r="AI823" s="177"/>
      <c r="AJ823" s="55"/>
      <c r="AK823" s="55"/>
      <c r="AL823" s="55"/>
    </row>
    <row r="824" spans="1:38">
      <c r="A824" s="55"/>
      <c r="B824" s="55"/>
      <c r="C824" s="55"/>
      <c r="D824" s="177"/>
      <c r="E824" s="177"/>
      <c r="F824" s="177"/>
      <c r="G824" s="55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55"/>
      <c r="AH824" s="55"/>
      <c r="AI824" s="177"/>
      <c r="AJ824" s="55"/>
      <c r="AK824" s="55"/>
      <c r="AL824" s="55"/>
    </row>
    <row r="825" spans="1:38">
      <c r="A825" s="55"/>
      <c r="B825" s="55"/>
      <c r="C825" s="55"/>
      <c r="D825" s="177"/>
      <c r="E825" s="177"/>
      <c r="F825" s="177"/>
      <c r="G825" s="55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55"/>
      <c r="AH825" s="55"/>
      <c r="AI825" s="177"/>
      <c r="AJ825" s="55"/>
      <c r="AK825" s="55"/>
      <c r="AL825" s="55"/>
    </row>
    <row r="826" spans="1:38">
      <c r="A826" s="55"/>
      <c r="B826" s="55"/>
      <c r="C826" s="55"/>
      <c r="D826" s="177"/>
      <c r="E826" s="177"/>
      <c r="F826" s="177"/>
      <c r="G826" s="55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55"/>
      <c r="AH826" s="55"/>
      <c r="AI826" s="177"/>
      <c r="AJ826" s="55"/>
      <c r="AK826" s="55"/>
      <c r="AL826" s="55"/>
    </row>
    <row r="827" spans="1:38">
      <c r="A827" s="55"/>
      <c r="B827" s="55"/>
      <c r="C827" s="55"/>
      <c r="D827" s="177"/>
      <c r="E827" s="177"/>
      <c r="F827" s="177"/>
      <c r="G827" s="55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55"/>
      <c r="AH827" s="55"/>
      <c r="AI827" s="177"/>
      <c r="AJ827" s="55"/>
      <c r="AK827" s="55"/>
      <c r="AL827" s="55"/>
    </row>
    <row r="828" spans="1:38">
      <c r="A828" s="55"/>
      <c r="B828" s="55"/>
      <c r="C828" s="55"/>
      <c r="D828" s="177"/>
      <c r="E828" s="177"/>
      <c r="F828" s="177"/>
      <c r="G828" s="55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55"/>
      <c r="AH828" s="55"/>
      <c r="AI828" s="177"/>
      <c r="AJ828" s="55"/>
      <c r="AK828" s="55"/>
      <c r="AL828" s="55"/>
    </row>
    <row r="829" spans="1:38">
      <c r="A829" s="55"/>
      <c r="B829" s="55"/>
      <c r="C829" s="55"/>
      <c r="D829" s="177"/>
      <c r="E829" s="177"/>
      <c r="F829" s="177"/>
      <c r="G829" s="55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55"/>
      <c r="AH829" s="55"/>
      <c r="AI829" s="177"/>
      <c r="AJ829" s="55"/>
      <c r="AK829" s="55"/>
      <c r="AL829" s="55"/>
    </row>
    <row r="830" spans="1:38">
      <c r="A830" s="55"/>
      <c r="B830" s="55"/>
      <c r="C830" s="55"/>
      <c r="D830" s="177"/>
      <c r="E830" s="177"/>
      <c r="F830" s="177"/>
      <c r="G830" s="55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55"/>
      <c r="AH830" s="55"/>
      <c r="AI830" s="177"/>
      <c r="AJ830" s="55"/>
      <c r="AK830" s="55"/>
      <c r="AL830" s="55"/>
    </row>
    <row r="831" spans="1:38">
      <c r="A831" s="55"/>
      <c r="B831" s="55"/>
      <c r="C831" s="55"/>
      <c r="D831" s="177"/>
      <c r="E831" s="177"/>
      <c r="F831" s="177"/>
      <c r="G831" s="55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55"/>
      <c r="AH831" s="55"/>
      <c r="AI831" s="177"/>
      <c r="AJ831" s="55"/>
      <c r="AK831" s="55"/>
      <c r="AL831" s="55"/>
    </row>
    <row r="832" spans="1:38">
      <c r="A832" s="55"/>
      <c r="B832" s="55"/>
      <c r="C832" s="55"/>
      <c r="D832" s="177"/>
      <c r="E832" s="177"/>
      <c r="F832" s="177"/>
      <c r="G832" s="55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55"/>
      <c r="AH832" s="55"/>
      <c r="AI832" s="177"/>
      <c r="AJ832" s="55"/>
      <c r="AK832" s="55"/>
      <c r="AL832" s="55"/>
    </row>
    <row r="833" spans="1:38">
      <c r="A833" s="55"/>
      <c r="B833" s="55"/>
      <c r="C833" s="55"/>
      <c r="D833" s="177"/>
      <c r="E833" s="177"/>
      <c r="F833" s="177"/>
      <c r="G833" s="55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55"/>
      <c r="AH833" s="55"/>
      <c r="AI833" s="177"/>
      <c r="AJ833" s="55"/>
      <c r="AK833" s="55"/>
      <c r="AL833" s="55"/>
    </row>
    <row r="834" spans="1:38">
      <c r="A834" s="55"/>
      <c r="B834" s="55"/>
      <c r="C834" s="55"/>
      <c r="D834" s="177"/>
      <c r="E834" s="177"/>
      <c r="F834" s="177"/>
      <c r="G834" s="55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177"/>
      <c r="AF834" s="177"/>
      <c r="AG834" s="55"/>
      <c r="AH834" s="55"/>
      <c r="AI834" s="177"/>
      <c r="AJ834" s="55"/>
      <c r="AK834" s="55"/>
      <c r="AL834" s="55"/>
    </row>
    <row r="835" spans="1:38">
      <c r="A835" s="55"/>
      <c r="B835" s="55"/>
      <c r="C835" s="55"/>
      <c r="D835" s="177"/>
      <c r="E835" s="177"/>
      <c r="F835" s="177"/>
      <c r="G835" s="55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177"/>
      <c r="AF835" s="177"/>
      <c r="AG835" s="55"/>
      <c r="AH835" s="55"/>
      <c r="AI835" s="177"/>
      <c r="AJ835" s="55"/>
      <c r="AK835" s="55"/>
      <c r="AL835" s="55"/>
    </row>
    <row r="836" spans="1:38">
      <c r="A836" s="55"/>
      <c r="B836" s="55"/>
      <c r="C836" s="55"/>
      <c r="D836" s="177"/>
      <c r="E836" s="177"/>
      <c r="F836" s="177"/>
      <c r="G836" s="55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55"/>
      <c r="AH836" s="55"/>
      <c r="AI836" s="177"/>
      <c r="AJ836" s="55"/>
      <c r="AK836" s="55"/>
      <c r="AL836" s="55"/>
    </row>
    <row r="837" spans="1:38">
      <c r="A837" s="55"/>
      <c r="B837" s="55"/>
      <c r="C837" s="55"/>
      <c r="D837" s="177"/>
      <c r="E837" s="177"/>
      <c r="F837" s="177"/>
      <c r="G837" s="55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55"/>
      <c r="AH837" s="55"/>
      <c r="AI837" s="177"/>
      <c r="AJ837" s="55"/>
      <c r="AK837" s="55"/>
      <c r="AL837" s="55"/>
    </row>
    <row r="838" spans="1:38">
      <c r="A838" s="55"/>
      <c r="B838" s="55"/>
      <c r="C838" s="55"/>
      <c r="D838" s="177"/>
      <c r="E838" s="177"/>
      <c r="F838" s="177"/>
      <c r="G838" s="55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177"/>
      <c r="AF838" s="177"/>
      <c r="AG838" s="55"/>
      <c r="AH838" s="55"/>
      <c r="AI838" s="177"/>
      <c r="AJ838" s="55"/>
      <c r="AK838" s="55"/>
      <c r="AL838" s="55"/>
    </row>
    <row r="839" spans="1:38">
      <c r="A839" s="55"/>
      <c r="B839" s="55"/>
      <c r="C839" s="55"/>
      <c r="D839" s="177"/>
      <c r="E839" s="177"/>
      <c r="F839" s="177"/>
      <c r="G839" s="55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177"/>
      <c r="AE839" s="177"/>
      <c r="AF839" s="177"/>
      <c r="AG839" s="55"/>
      <c r="AH839" s="55"/>
      <c r="AI839" s="177"/>
      <c r="AJ839" s="55"/>
      <c r="AK839" s="55"/>
      <c r="AL839" s="55"/>
    </row>
    <row r="840" spans="1:38">
      <c r="A840" s="55"/>
      <c r="B840" s="55"/>
      <c r="C840" s="55"/>
      <c r="D840" s="177"/>
      <c r="E840" s="177"/>
      <c r="F840" s="177"/>
      <c r="G840" s="55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177"/>
      <c r="AF840" s="177"/>
      <c r="AG840" s="55"/>
      <c r="AH840" s="55"/>
      <c r="AI840" s="177"/>
      <c r="AJ840" s="55"/>
      <c r="AK840" s="55"/>
      <c r="AL840" s="55"/>
    </row>
    <row r="841" spans="1:38">
      <c r="A841" s="55"/>
      <c r="B841" s="55"/>
      <c r="C841" s="55"/>
      <c r="D841" s="177"/>
      <c r="E841" s="177"/>
      <c r="F841" s="177"/>
      <c r="G841" s="55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177"/>
      <c r="AF841" s="177"/>
      <c r="AG841" s="55"/>
      <c r="AH841" s="55"/>
      <c r="AI841" s="177"/>
      <c r="AJ841" s="55"/>
      <c r="AK841" s="55"/>
      <c r="AL841" s="55"/>
    </row>
    <row r="842" spans="1:38">
      <c r="A842" s="55"/>
      <c r="B842" s="55"/>
      <c r="C842" s="55"/>
      <c r="D842" s="177"/>
      <c r="E842" s="177"/>
      <c r="F842" s="177"/>
      <c r="G842" s="55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55"/>
      <c r="AH842" s="55"/>
      <c r="AI842" s="177"/>
      <c r="AJ842" s="55"/>
      <c r="AK842" s="55"/>
      <c r="AL842" s="55"/>
    </row>
    <row r="843" spans="1:38">
      <c r="A843" s="55"/>
      <c r="B843" s="55"/>
      <c r="C843" s="55"/>
      <c r="D843" s="177"/>
      <c r="E843" s="177"/>
      <c r="F843" s="177"/>
      <c r="G843" s="55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55"/>
      <c r="AH843" s="55"/>
      <c r="AI843" s="177"/>
      <c r="AJ843" s="55"/>
      <c r="AK843" s="55"/>
      <c r="AL843" s="55"/>
    </row>
    <row r="844" spans="1:38">
      <c r="A844" s="55"/>
      <c r="B844" s="55"/>
      <c r="C844" s="55"/>
      <c r="D844" s="177"/>
      <c r="E844" s="177"/>
      <c r="F844" s="177"/>
      <c r="G844" s="55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177"/>
      <c r="AF844" s="177"/>
      <c r="AG844" s="55"/>
      <c r="AH844" s="55"/>
      <c r="AI844" s="177"/>
      <c r="AJ844" s="55"/>
      <c r="AK844" s="55"/>
      <c r="AL844" s="55"/>
    </row>
    <row r="845" spans="1:38">
      <c r="A845" s="55"/>
      <c r="B845" s="55"/>
      <c r="C845" s="55"/>
      <c r="D845" s="177"/>
      <c r="E845" s="177"/>
      <c r="F845" s="177"/>
      <c r="G845" s="55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177"/>
      <c r="AF845" s="177"/>
      <c r="AG845" s="55"/>
      <c r="AH845" s="55"/>
      <c r="AI845" s="177"/>
      <c r="AJ845" s="55"/>
      <c r="AK845" s="55"/>
      <c r="AL845" s="55"/>
    </row>
    <row r="846" spans="1:38">
      <c r="A846" s="55"/>
      <c r="B846" s="55"/>
      <c r="C846" s="55"/>
      <c r="D846" s="177"/>
      <c r="E846" s="177"/>
      <c r="F846" s="177"/>
      <c r="G846" s="55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177"/>
      <c r="AF846" s="177"/>
      <c r="AG846" s="55"/>
      <c r="AH846" s="55"/>
      <c r="AI846" s="177"/>
      <c r="AJ846" s="55"/>
      <c r="AK846" s="55"/>
      <c r="AL846" s="55"/>
    </row>
    <row r="847" spans="1:38">
      <c r="A847" s="55"/>
      <c r="B847" s="55"/>
      <c r="C847" s="55"/>
      <c r="D847" s="177"/>
      <c r="E847" s="177"/>
      <c r="F847" s="177"/>
      <c r="G847" s="55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55"/>
      <c r="AH847" s="55"/>
      <c r="AI847" s="177"/>
      <c r="AJ847" s="55"/>
      <c r="AK847" s="55"/>
      <c r="AL847" s="55"/>
    </row>
    <row r="848" spans="1:38">
      <c r="A848" s="55"/>
      <c r="B848" s="55"/>
      <c r="C848" s="55"/>
      <c r="D848" s="177"/>
      <c r="E848" s="177"/>
      <c r="F848" s="177"/>
      <c r="G848" s="55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  <c r="AA848" s="177"/>
      <c r="AB848" s="177"/>
      <c r="AC848" s="177"/>
      <c r="AD848" s="177"/>
      <c r="AE848" s="177"/>
      <c r="AF848" s="177"/>
      <c r="AG848" s="55"/>
      <c r="AH848" s="55"/>
      <c r="AI848" s="177"/>
      <c r="AJ848" s="55"/>
      <c r="AK848" s="55"/>
      <c r="AL848" s="55"/>
    </row>
    <row r="849" spans="1:38">
      <c r="A849" s="55"/>
      <c r="B849" s="55"/>
      <c r="C849" s="55"/>
      <c r="D849" s="177"/>
      <c r="E849" s="177"/>
      <c r="F849" s="177"/>
      <c r="G849" s="55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55"/>
      <c r="AH849" s="55"/>
      <c r="AI849" s="177"/>
      <c r="AJ849" s="55"/>
      <c r="AK849" s="55"/>
      <c r="AL849" s="55"/>
    </row>
    <row r="850" spans="1:38">
      <c r="A850" s="55"/>
      <c r="B850" s="55"/>
      <c r="C850" s="55"/>
      <c r="D850" s="177"/>
      <c r="E850" s="177"/>
      <c r="F850" s="177"/>
      <c r="G850" s="55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177"/>
      <c r="AE850" s="177"/>
      <c r="AF850" s="177"/>
      <c r="AG850" s="55"/>
      <c r="AH850" s="55"/>
      <c r="AI850" s="177"/>
      <c r="AJ850" s="55"/>
      <c r="AK850" s="55"/>
      <c r="AL850" s="55"/>
    </row>
    <row r="851" spans="1:38">
      <c r="A851" s="55"/>
      <c r="B851" s="55"/>
      <c r="C851" s="55"/>
      <c r="D851" s="177"/>
      <c r="E851" s="177"/>
      <c r="F851" s="177"/>
      <c r="G851" s="55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177"/>
      <c r="AE851" s="177"/>
      <c r="AF851" s="177"/>
      <c r="AG851" s="55"/>
      <c r="AH851" s="55"/>
      <c r="AI851" s="177"/>
      <c r="AJ851" s="55"/>
      <c r="AK851" s="55"/>
      <c r="AL851" s="55"/>
    </row>
    <row r="852" spans="1:38">
      <c r="A852" s="55"/>
      <c r="B852" s="55"/>
      <c r="C852" s="55"/>
      <c r="D852" s="177"/>
      <c r="E852" s="177"/>
      <c r="F852" s="177"/>
      <c r="G852" s="55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177"/>
      <c r="AE852" s="177"/>
      <c r="AF852" s="177"/>
      <c r="AG852" s="55"/>
      <c r="AH852" s="55"/>
      <c r="AI852" s="177"/>
      <c r="AJ852" s="55"/>
      <c r="AK852" s="55"/>
      <c r="AL852" s="55"/>
    </row>
    <row r="853" spans="1:38">
      <c r="A853" s="55"/>
      <c r="B853" s="55"/>
      <c r="C853" s="55"/>
      <c r="D853" s="177"/>
      <c r="E853" s="177"/>
      <c r="F853" s="177"/>
      <c r="G853" s="55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55"/>
      <c r="AH853" s="55"/>
      <c r="AI853" s="177"/>
      <c r="AJ853" s="55"/>
      <c r="AK853" s="55"/>
      <c r="AL853" s="55"/>
    </row>
    <row r="854" spans="1:38">
      <c r="A854" s="55"/>
      <c r="B854" s="55"/>
      <c r="C854" s="55"/>
      <c r="D854" s="177"/>
      <c r="E854" s="177"/>
      <c r="F854" s="177"/>
      <c r="G854" s="55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177"/>
      <c r="AF854" s="177"/>
      <c r="AG854" s="55"/>
      <c r="AH854" s="55"/>
      <c r="AI854" s="177"/>
      <c r="AJ854" s="55"/>
      <c r="AK854" s="55"/>
      <c r="AL854" s="55"/>
    </row>
    <row r="855" spans="1:38">
      <c r="A855" s="55"/>
      <c r="B855" s="55"/>
      <c r="C855" s="55"/>
      <c r="D855" s="177"/>
      <c r="E855" s="177"/>
      <c r="F855" s="177"/>
      <c r="G855" s="55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55"/>
      <c r="AH855" s="55"/>
      <c r="AI855" s="177"/>
      <c r="AJ855" s="55"/>
      <c r="AK855" s="55"/>
      <c r="AL855" s="55"/>
    </row>
    <row r="856" spans="1:38">
      <c r="A856" s="55"/>
      <c r="B856" s="55"/>
      <c r="C856" s="55"/>
      <c r="D856" s="177"/>
      <c r="E856" s="177"/>
      <c r="F856" s="177"/>
      <c r="G856" s="55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55"/>
      <c r="AH856" s="55"/>
      <c r="AI856" s="177"/>
      <c r="AJ856" s="55"/>
      <c r="AK856" s="55"/>
      <c r="AL856" s="55"/>
    </row>
    <row r="857" spans="1:38">
      <c r="A857" s="55"/>
      <c r="B857" s="55"/>
      <c r="C857" s="55"/>
      <c r="D857" s="177"/>
      <c r="E857" s="177"/>
      <c r="F857" s="177"/>
      <c r="G857" s="55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55"/>
      <c r="AH857" s="55"/>
      <c r="AI857" s="177"/>
      <c r="AJ857" s="55"/>
      <c r="AK857" s="55"/>
      <c r="AL857" s="55"/>
    </row>
    <row r="858" spans="1:38">
      <c r="A858" s="55"/>
      <c r="B858" s="55"/>
      <c r="C858" s="55"/>
      <c r="D858" s="177"/>
      <c r="E858" s="177"/>
      <c r="F858" s="177"/>
      <c r="G858" s="55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55"/>
      <c r="AH858" s="55"/>
      <c r="AI858" s="177"/>
      <c r="AJ858" s="55"/>
      <c r="AK858" s="55"/>
      <c r="AL858" s="55"/>
    </row>
    <row r="859" spans="1:38">
      <c r="A859" s="55"/>
      <c r="B859" s="55"/>
      <c r="C859" s="55"/>
      <c r="D859" s="177"/>
      <c r="E859" s="177"/>
      <c r="F859" s="177"/>
      <c r="G859" s="55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55"/>
      <c r="AH859" s="55"/>
      <c r="AI859" s="177"/>
      <c r="AJ859" s="55"/>
      <c r="AK859" s="55"/>
      <c r="AL859" s="55"/>
    </row>
    <row r="860" spans="1:38">
      <c r="A860" s="55"/>
      <c r="B860" s="55"/>
      <c r="C860" s="55"/>
      <c r="D860" s="177"/>
      <c r="E860" s="177"/>
      <c r="F860" s="177"/>
      <c r="G860" s="55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55"/>
      <c r="AH860" s="55"/>
      <c r="AI860" s="177"/>
      <c r="AJ860" s="55"/>
      <c r="AK860" s="55"/>
      <c r="AL860" s="55"/>
    </row>
    <row r="861" spans="1:38">
      <c r="A861" s="55"/>
      <c r="B861" s="55"/>
      <c r="C861" s="55"/>
      <c r="D861" s="177"/>
      <c r="E861" s="177"/>
      <c r="F861" s="177"/>
      <c r="G861" s="55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55"/>
      <c r="AH861" s="55"/>
      <c r="AI861" s="177"/>
      <c r="AJ861" s="55"/>
      <c r="AK861" s="55"/>
      <c r="AL861" s="55"/>
    </row>
    <row r="862" spans="1:38">
      <c r="A862" s="55"/>
      <c r="B862" s="55"/>
      <c r="C862" s="55"/>
      <c r="D862" s="177"/>
      <c r="E862" s="177"/>
      <c r="F862" s="177"/>
      <c r="G862" s="55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55"/>
      <c r="AH862" s="55"/>
      <c r="AI862" s="177"/>
      <c r="AJ862" s="55"/>
      <c r="AK862" s="55"/>
      <c r="AL862" s="55"/>
    </row>
    <row r="863" spans="1:38">
      <c r="A863" s="55"/>
      <c r="B863" s="55"/>
      <c r="C863" s="55"/>
      <c r="D863" s="177"/>
      <c r="E863" s="177"/>
      <c r="F863" s="177"/>
      <c r="G863" s="55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55"/>
      <c r="AH863" s="55"/>
      <c r="AI863" s="177"/>
      <c r="AJ863" s="55"/>
      <c r="AK863" s="55"/>
      <c r="AL863" s="55"/>
    </row>
    <row r="864" spans="1:38">
      <c r="A864" s="55"/>
      <c r="B864" s="55"/>
      <c r="C864" s="55"/>
      <c r="D864" s="177"/>
      <c r="E864" s="177"/>
      <c r="F864" s="177"/>
      <c r="G864" s="55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55"/>
      <c r="AH864" s="55"/>
      <c r="AI864" s="177"/>
      <c r="AJ864" s="55"/>
      <c r="AK864" s="55"/>
      <c r="AL864" s="55"/>
    </row>
    <row r="865" spans="1:38">
      <c r="A865" s="55"/>
      <c r="B865" s="55"/>
      <c r="C865" s="55"/>
      <c r="D865" s="177"/>
      <c r="E865" s="177"/>
      <c r="F865" s="177"/>
      <c r="G865" s="55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55"/>
      <c r="AH865" s="55"/>
      <c r="AI865" s="177"/>
      <c r="AJ865" s="55"/>
      <c r="AK865" s="55"/>
      <c r="AL865" s="55"/>
    </row>
    <row r="866" spans="1:38">
      <c r="A866" s="55"/>
      <c r="B866" s="55"/>
      <c r="C866" s="55"/>
      <c r="D866" s="177"/>
      <c r="E866" s="177"/>
      <c r="F866" s="177"/>
      <c r="G866" s="55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177"/>
      <c r="AF866" s="177"/>
      <c r="AG866" s="55"/>
      <c r="AH866" s="55"/>
      <c r="AI866" s="177"/>
      <c r="AJ866" s="55"/>
      <c r="AK866" s="55"/>
      <c r="AL866" s="55"/>
    </row>
    <row r="867" spans="1:38">
      <c r="A867" s="55"/>
      <c r="B867" s="55"/>
      <c r="C867" s="55"/>
      <c r="D867" s="177"/>
      <c r="E867" s="177"/>
      <c r="F867" s="177"/>
      <c r="G867" s="55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55"/>
      <c r="AH867" s="55"/>
      <c r="AI867" s="177"/>
      <c r="AJ867" s="55"/>
      <c r="AK867" s="55"/>
      <c r="AL867" s="55"/>
    </row>
    <row r="868" spans="1:38">
      <c r="A868" s="55"/>
      <c r="B868" s="55"/>
      <c r="C868" s="55"/>
      <c r="D868" s="177"/>
      <c r="E868" s="177"/>
      <c r="F868" s="177"/>
      <c r="G868" s="55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177"/>
      <c r="AF868" s="177"/>
      <c r="AG868" s="55"/>
      <c r="AH868" s="55"/>
      <c r="AI868" s="177"/>
      <c r="AJ868" s="55"/>
      <c r="AK868" s="55"/>
      <c r="AL868" s="55"/>
    </row>
    <row r="869" spans="1:38">
      <c r="A869" s="55"/>
      <c r="B869" s="55"/>
      <c r="C869" s="55"/>
      <c r="D869" s="177"/>
      <c r="E869" s="177"/>
      <c r="F869" s="177"/>
      <c r="G869" s="55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177"/>
      <c r="AF869" s="177"/>
      <c r="AG869" s="55"/>
      <c r="AH869" s="55"/>
      <c r="AI869" s="177"/>
      <c r="AJ869" s="55"/>
      <c r="AK869" s="55"/>
      <c r="AL869" s="55"/>
    </row>
    <row r="870" spans="1:38">
      <c r="A870" s="55"/>
      <c r="B870" s="55"/>
      <c r="C870" s="55"/>
      <c r="D870" s="177"/>
      <c r="E870" s="177"/>
      <c r="F870" s="177"/>
      <c r="G870" s="55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55"/>
      <c r="AH870" s="55"/>
      <c r="AI870" s="177"/>
      <c r="AJ870" s="55"/>
      <c r="AK870" s="55"/>
      <c r="AL870" s="55"/>
    </row>
    <row r="871" spans="1:38">
      <c r="A871" s="55"/>
      <c r="B871" s="55"/>
      <c r="C871" s="55"/>
      <c r="D871" s="177"/>
      <c r="E871" s="177"/>
      <c r="F871" s="177"/>
      <c r="G871" s="55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55"/>
      <c r="AH871" s="55"/>
      <c r="AI871" s="177"/>
      <c r="AJ871" s="55"/>
      <c r="AK871" s="55"/>
      <c r="AL871" s="55"/>
    </row>
    <row r="872" spans="1:38">
      <c r="A872" s="55"/>
      <c r="B872" s="55"/>
      <c r="C872" s="55"/>
      <c r="D872" s="177"/>
      <c r="E872" s="177"/>
      <c r="F872" s="177"/>
      <c r="G872" s="55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55"/>
      <c r="AH872" s="55"/>
      <c r="AI872" s="177"/>
      <c r="AJ872" s="55"/>
      <c r="AK872" s="55"/>
      <c r="AL872" s="55"/>
    </row>
    <row r="873" spans="1:38">
      <c r="A873" s="55"/>
      <c r="B873" s="55"/>
      <c r="C873" s="55"/>
      <c r="D873" s="177"/>
      <c r="E873" s="177"/>
      <c r="F873" s="177"/>
      <c r="G873" s="55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55"/>
      <c r="AH873" s="55"/>
      <c r="AI873" s="177"/>
      <c r="AJ873" s="55"/>
      <c r="AK873" s="55"/>
      <c r="AL873" s="55"/>
    </row>
    <row r="874" spans="1:38">
      <c r="A874" s="55"/>
      <c r="B874" s="55"/>
      <c r="C874" s="55"/>
      <c r="D874" s="177"/>
      <c r="E874" s="177"/>
      <c r="F874" s="177"/>
      <c r="G874" s="55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55"/>
      <c r="AH874" s="55"/>
      <c r="AI874" s="177"/>
      <c r="AJ874" s="55"/>
      <c r="AK874" s="55"/>
      <c r="AL874" s="55"/>
    </row>
    <row r="875" spans="1:38">
      <c r="A875" s="55"/>
      <c r="B875" s="55"/>
      <c r="C875" s="55"/>
      <c r="D875" s="177"/>
      <c r="E875" s="177"/>
      <c r="F875" s="177"/>
      <c r="G875" s="55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55"/>
      <c r="AH875" s="55"/>
      <c r="AI875" s="177"/>
      <c r="AJ875" s="55"/>
      <c r="AK875" s="55"/>
      <c r="AL875" s="55"/>
    </row>
    <row r="876" spans="1:38">
      <c r="A876" s="55"/>
      <c r="B876" s="55"/>
      <c r="C876" s="55"/>
      <c r="D876" s="177"/>
      <c r="E876" s="177"/>
      <c r="F876" s="177"/>
      <c r="G876" s="55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55"/>
      <c r="AH876" s="55"/>
      <c r="AI876" s="177"/>
      <c r="AJ876" s="55"/>
      <c r="AK876" s="55"/>
      <c r="AL876" s="55"/>
    </row>
    <row r="877" spans="1:38">
      <c r="A877" s="55"/>
      <c r="B877" s="55"/>
      <c r="C877" s="55"/>
      <c r="D877" s="177"/>
      <c r="E877" s="177"/>
      <c r="F877" s="177"/>
      <c r="G877" s="55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55"/>
      <c r="AH877" s="55"/>
      <c r="AI877" s="177"/>
      <c r="AJ877" s="55"/>
      <c r="AK877" s="55"/>
      <c r="AL877" s="55"/>
    </row>
    <row r="878" spans="1:38">
      <c r="A878" s="55"/>
      <c r="B878" s="55"/>
      <c r="C878" s="55"/>
      <c r="D878" s="177"/>
      <c r="E878" s="177"/>
      <c r="F878" s="177"/>
      <c r="G878" s="55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55"/>
      <c r="AH878" s="55"/>
      <c r="AI878" s="177"/>
      <c r="AJ878" s="55"/>
      <c r="AK878" s="55"/>
      <c r="AL878" s="55"/>
    </row>
    <row r="879" spans="1:38">
      <c r="A879" s="55"/>
      <c r="B879" s="55"/>
      <c r="C879" s="55"/>
      <c r="D879" s="177"/>
      <c r="E879" s="177"/>
      <c r="F879" s="177"/>
      <c r="G879" s="55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55"/>
      <c r="AH879" s="55"/>
      <c r="AI879" s="177"/>
      <c r="AJ879" s="55"/>
      <c r="AK879" s="55"/>
      <c r="AL879" s="55"/>
    </row>
    <row r="880" spans="1:38">
      <c r="A880" s="55"/>
      <c r="B880" s="55"/>
      <c r="C880" s="55"/>
      <c r="D880" s="177"/>
      <c r="E880" s="177"/>
      <c r="F880" s="177"/>
      <c r="G880" s="55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177"/>
      <c r="AF880" s="177"/>
      <c r="AG880" s="55"/>
      <c r="AH880" s="55"/>
      <c r="AI880" s="177"/>
      <c r="AJ880" s="55"/>
      <c r="AK880" s="55"/>
      <c r="AL880" s="55"/>
    </row>
    <row r="881" spans="1:38">
      <c r="A881" s="55"/>
      <c r="B881" s="55"/>
      <c r="C881" s="55"/>
      <c r="D881" s="177"/>
      <c r="E881" s="177"/>
      <c r="F881" s="177"/>
      <c r="G881" s="55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55"/>
      <c r="AH881" s="55"/>
      <c r="AI881" s="177"/>
      <c r="AJ881" s="55"/>
      <c r="AK881" s="55"/>
      <c r="AL881" s="55"/>
    </row>
    <row r="882" spans="1:38">
      <c r="A882" s="55"/>
      <c r="B882" s="55"/>
      <c r="C882" s="55"/>
      <c r="D882" s="177"/>
      <c r="E882" s="177"/>
      <c r="F882" s="177"/>
      <c r="G882" s="55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55"/>
      <c r="AH882" s="55"/>
      <c r="AI882" s="177"/>
      <c r="AJ882" s="55"/>
      <c r="AK882" s="55"/>
      <c r="AL882" s="55"/>
    </row>
    <row r="883" spans="1:38">
      <c r="A883" s="55"/>
      <c r="B883" s="55"/>
      <c r="C883" s="55"/>
      <c r="D883" s="177"/>
      <c r="E883" s="177"/>
      <c r="F883" s="177"/>
      <c r="G883" s="55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177"/>
      <c r="AF883" s="177"/>
      <c r="AG883" s="55"/>
      <c r="AH883" s="55"/>
      <c r="AI883" s="177"/>
      <c r="AJ883" s="55"/>
      <c r="AK883" s="55"/>
      <c r="AL883" s="55"/>
    </row>
    <row r="884" spans="1:38">
      <c r="A884" s="55"/>
      <c r="B884" s="55"/>
      <c r="C884" s="55"/>
      <c r="D884" s="177"/>
      <c r="E884" s="177"/>
      <c r="F884" s="177"/>
      <c r="G884" s="55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55"/>
      <c r="AH884" s="55"/>
      <c r="AI884" s="177"/>
      <c r="AJ884" s="55"/>
      <c r="AK884" s="55"/>
      <c r="AL884" s="55"/>
    </row>
    <row r="885" spans="1:38">
      <c r="A885" s="55"/>
      <c r="B885" s="55"/>
      <c r="C885" s="55"/>
      <c r="D885" s="177"/>
      <c r="E885" s="177"/>
      <c r="F885" s="177"/>
      <c r="G885" s="55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  <c r="AA885" s="177"/>
      <c r="AB885" s="177"/>
      <c r="AC885" s="177"/>
      <c r="AD885" s="177"/>
      <c r="AE885" s="177"/>
      <c r="AF885" s="177"/>
      <c r="AG885" s="55"/>
      <c r="AH885" s="55"/>
      <c r="AI885" s="177"/>
      <c r="AJ885" s="55"/>
      <c r="AK885" s="55"/>
      <c r="AL885" s="55"/>
    </row>
    <row r="886" spans="1:38">
      <c r="A886" s="55"/>
      <c r="B886" s="55"/>
      <c r="C886" s="55"/>
      <c r="D886" s="177"/>
      <c r="E886" s="177"/>
      <c r="F886" s="177"/>
      <c r="G886" s="55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177"/>
      <c r="AF886" s="177"/>
      <c r="AG886" s="55"/>
      <c r="AH886" s="55"/>
      <c r="AI886" s="177"/>
      <c r="AJ886" s="55"/>
      <c r="AK886" s="55"/>
      <c r="AL886" s="55"/>
    </row>
    <row r="887" spans="1:38">
      <c r="A887" s="55"/>
      <c r="B887" s="55"/>
      <c r="C887" s="55"/>
      <c r="D887" s="177"/>
      <c r="E887" s="177"/>
      <c r="F887" s="177"/>
      <c r="G887" s="55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55"/>
      <c r="AH887" s="55"/>
      <c r="AI887" s="177"/>
      <c r="AJ887" s="55"/>
      <c r="AK887" s="55"/>
      <c r="AL887" s="55"/>
    </row>
    <row r="888" spans="1:38">
      <c r="A888" s="55"/>
      <c r="B888" s="55"/>
      <c r="C888" s="55"/>
      <c r="D888" s="177"/>
      <c r="E888" s="177"/>
      <c r="F888" s="177"/>
      <c r="G888" s="55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55"/>
      <c r="AH888" s="55"/>
      <c r="AI888" s="177"/>
      <c r="AJ888" s="55"/>
      <c r="AK888" s="55"/>
      <c r="AL888" s="55"/>
    </row>
    <row r="889" spans="1:38">
      <c r="A889" s="55"/>
      <c r="B889" s="55"/>
      <c r="C889" s="55"/>
      <c r="D889" s="177"/>
      <c r="E889" s="177"/>
      <c r="F889" s="177"/>
      <c r="G889" s="55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55"/>
      <c r="AH889" s="55"/>
      <c r="AI889" s="177"/>
      <c r="AJ889" s="55"/>
      <c r="AK889" s="55"/>
      <c r="AL889" s="55"/>
    </row>
    <row r="890" spans="1:38">
      <c r="A890" s="55"/>
      <c r="B890" s="55"/>
      <c r="C890" s="55"/>
      <c r="D890" s="177"/>
      <c r="E890" s="177"/>
      <c r="F890" s="177"/>
      <c r="G890" s="55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55"/>
      <c r="AH890" s="55"/>
      <c r="AI890" s="177"/>
      <c r="AJ890" s="55"/>
      <c r="AK890" s="55"/>
      <c r="AL890" s="55"/>
    </row>
    <row r="891" spans="1:38">
      <c r="A891" s="55"/>
      <c r="B891" s="55"/>
      <c r="C891" s="55"/>
      <c r="D891" s="177"/>
      <c r="E891" s="177"/>
      <c r="F891" s="177"/>
      <c r="G891" s="55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55"/>
      <c r="AH891" s="55"/>
      <c r="AI891" s="177"/>
      <c r="AJ891" s="55"/>
      <c r="AK891" s="55"/>
      <c r="AL891" s="55"/>
    </row>
    <row r="892" spans="1:38">
      <c r="A892" s="55"/>
      <c r="B892" s="55"/>
      <c r="C892" s="55"/>
      <c r="D892" s="177"/>
      <c r="E892" s="177"/>
      <c r="F892" s="177"/>
      <c r="G892" s="55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55"/>
      <c r="AH892" s="55"/>
      <c r="AI892" s="177"/>
      <c r="AJ892" s="55"/>
      <c r="AK892" s="55"/>
      <c r="AL892" s="55"/>
    </row>
    <row r="893" spans="1:38">
      <c r="A893" s="55"/>
      <c r="B893" s="55"/>
      <c r="C893" s="55"/>
      <c r="D893" s="177"/>
      <c r="E893" s="177"/>
      <c r="F893" s="177"/>
      <c r="G893" s="55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55"/>
      <c r="AH893" s="55"/>
      <c r="AI893" s="177"/>
      <c r="AJ893" s="55"/>
      <c r="AK893" s="55"/>
      <c r="AL893" s="55"/>
    </row>
    <row r="894" spans="1:38">
      <c r="A894" s="55"/>
      <c r="B894" s="55"/>
      <c r="C894" s="55"/>
      <c r="D894" s="177"/>
      <c r="E894" s="177"/>
      <c r="F894" s="177"/>
      <c r="G894" s="55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55"/>
      <c r="AH894" s="55"/>
      <c r="AI894" s="177"/>
      <c r="AJ894" s="55"/>
      <c r="AK894" s="55"/>
      <c r="AL894" s="55"/>
    </row>
    <row r="895" spans="1:38">
      <c r="A895" s="55"/>
      <c r="B895" s="55"/>
      <c r="C895" s="55"/>
      <c r="D895" s="177"/>
      <c r="E895" s="177"/>
      <c r="F895" s="177"/>
      <c r="G895" s="55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55"/>
      <c r="AH895" s="55"/>
      <c r="AI895" s="177"/>
      <c r="AJ895" s="55"/>
      <c r="AK895" s="55"/>
      <c r="AL895" s="55"/>
    </row>
    <row r="896" spans="1:38">
      <c r="A896" s="55"/>
      <c r="B896" s="55"/>
      <c r="C896" s="55"/>
      <c r="D896" s="177"/>
      <c r="E896" s="177"/>
      <c r="F896" s="177"/>
      <c r="G896" s="55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55"/>
      <c r="AH896" s="55"/>
      <c r="AI896" s="177"/>
      <c r="AJ896" s="55"/>
      <c r="AK896" s="55"/>
      <c r="AL896" s="55"/>
    </row>
    <row r="897" spans="1:38">
      <c r="A897" s="55"/>
      <c r="B897" s="55"/>
      <c r="C897" s="55"/>
      <c r="D897" s="177"/>
      <c r="E897" s="177"/>
      <c r="F897" s="177"/>
      <c r="G897" s="55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55"/>
      <c r="AH897" s="55"/>
      <c r="AI897" s="177"/>
      <c r="AJ897" s="55"/>
      <c r="AK897" s="55"/>
      <c r="AL897" s="55"/>
    </row>
    <row r="898" spans="1:38">
      <c r="A898" s="55"/>
      <c r="B898" s="55"/>
      <c r="C898" s="55"/>
      <c r="D898" s="177"/>
      <c r="E898" s="177"/>
      <c r="F898" s="177"/>
      <c r="G898" s="55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55"/>
      <c r="AH898" s="55"/>
      <c r="AI898" s="177"/>
      <c r="AJ898" s="55"/>
      <c r="AK898" s="55"/>
      <c r="AL898" s="55"/>
    </row>
    <row r="899" spans="1:38">
      <c r="A899" s="55"/>
      <c r="B899" s="55"/>
      <c r="C899" s="55"/>
      <c r="D899" s="177"/>
      <c r="E899" s="177"/>
      <c r="F899" s="177"/>
      <c r="G899" s="55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55"/>
      <c r="AH899" s="55"/>
      <c r="AI899" s="177"/>
      <c r="AJ899" s="55"/>
      <c r="AK899" s="55"/>
      <c r="AL899" s="55"/>
    </row>
    <row r="900" spans="1:38">
      <c r="A900" s="55"/>
      <c r="B900" s="55"/>
      <c r="C900" s="55"/>
      <c r="D900" s="177"/>
      <c r="E900" s="177"/>
      <c r="F900" s="177"/>
      <c r="G900" s="55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55"/>
      <c r="AH900" s="55"/>
      <c r="AI900" s="177"/>
      <c r="AJ900" s="55"/>
      <c r="AK900" s="55"/>
      <c r="AL900" s="55"/>
    </row>
    <row r="901" spans="1:38">
      <c r="A901" s="55"/>
      <c r="B901" s="55"/>
      <c r="C901" s="55"/>
      <c r="D901" s="177"/>
      <c r="E901" s="177"/>
      <c r="F901" s="177"/>
      <c r="G901" s="55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55"/>
      <c r="AH901" s="55"/>
      <c r="AI901" s="177"/>
      <c r="AJ901" s="55"/>
      <c r="AK901" s="55"/>
      <c r="AL901" s="55"/>
    </row>
    <row r="902" spans="1:38">
      <c r="A902" s="55"/>
      <c r="B902" s="55"/>
      <c r="C902" s="55"/>
      <c r="D902" s="177"/>
      <c r="E902" s="177"/>
      <c r="F902" s="177"/>
      <c r="G902" s="55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55"/>
      <c r="AH902" s="55"/>
      <c r="AI902" s="177"/>
      <c r="AJ902" s="55"/>
      <c r="AK902" s="55"/>
      <c r="AL902" s="55"/>
    </row>
    <row r="903" spans="1:38">
      <c r="A903" s="55"/>
      <c r="B903" s="55"/>
      <c r="C903" s="55"/>
      <c r="D903" s="177"/>
      <c r="E903" s="177"/>
      <c r="F903" s="177"/>
      <c r="G903" s="55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55"/>
      <c r="AH903" s="55"/>
      <c r="AI903" s="177"/>
      <c r="AJ903" s="55"/>
      <c r="AK903" s="55"/>
      <c r="AL903" s="55"/>
    </row>
    <row r="904" spans="1:38">
      <c r="A904" s="55"/>
      <c r="B904" s="55"/>
      <c r="C904" s="55"/>
      <c r="D904" s="177"/>
      <c r="E904" s="177"/>
      <c r="F904" s="177"/>
      <c r="G904" s="55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55"/>
      <c r="AH904" s="55"/>
      <c r="AI904" s="177"/>
      <c r="AJ904" s="55"/>
      <c r="AK904" s="55"/>
      <c r="AL904" s="55"/>
    </row>
    <row r="905" spans="1:38">
      <c r="A905" s="55"/>
      <c r="B905" s="55"/>
      <c r="C905" s="55"/>
      <c r="D905" s="177"/>
      <c r="E905" s="177"/>
      <c r="F905" s="177"/>
      <c r="G905" s="55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55"/>
      <c r="AH905" s="55"/>
      <c r="AI905" s="177"/>
      <c r="AJ905" s="55"/>
      <c r="AK905" s="55"/>
      <c r="AL905" s="55"/>
    </row>
    <row r="906" spans="1:38">
      <c r="A906" s="55"/>
      <c r="B906" s="55"/>
      <c r="C906" s="55"/>
      <c r="D906" s="177"/>
      <c r="E906" s="177"/>
      <c r="F906" s="177"/>
      <c r="G906" s="55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177"/>
      <c r="AF906" s="177"/>
      <c r="AG906" s="55"/>
      <c r="AH906" s="55"/>
      <c r="AI906" s="177"/>
      <c r="AJ906" s="55"/>
      <c r="AK906" s="55"/>
      <c r="AL906" s="55"/>
    </row>
    <row r="907" spans="1:38">
      <c r="A907" s="55"/>
      <c r="B907" s="55"/>
      <c r="C907" s="55"/>
      <c r="D907" s="177"/>
      <c r="E907" s="177"/>
      <c r="F907" s="177"/>
      <c r="G907" s="55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55"/>
      <c r="AH907" s="55"/>
      <c r="AI907" s="177"/>
      <c r="AJ907" s="55"/>
      <c r="AK907" s="55"/>
      <c r="AL907" s="55"/>
    </row>
    <row r="908" spans="1:38">
      <c r="A908" s="55"/>
      <c r="B908" s="55"/>
      <c r="C908" s="55"/>
      <c r="D908" s="177"/>
      <c r="E908" s="177"/>
      <c r="F908" s="177"/>
      <c r="G908" s="55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55"/>
      <c r="AH908" s="55"/>
      <c r="AI908" s="177"/>
      <c r="AJ908" s="55"/>
      <c r="AK908" s="55"/>
      <c r="AL908" s="55"/>
    </row>
    <row r="909" spans="1:38">
      <c r="A909" s="55"/>
      <c r="B909" s="55"/>
      <c r="C909" s="55"/>
      <c r="D909" s="177"/>
      <c r="E909" s="177"/>
      <c r="F909" s="177"/>
      <c r="G909" s="55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55"/>
      <c r="AH909" s="55"/>
      <c r="AI909" s="177"/>
      <c r="AJ909" s="55"/>
      <c r="AK909" s="55"/>
      <c r="AL909" s="55"/>
    </row>
    <row r="910" spans="1:38">
      <c r="A910" s="55"/>
      <c r="B910" s="55"/>
      <c r="C910" s="55"/>
      <c r="D910" s="177"/>
      <c r="E910" s="177"/>
      <c r="F910" s="177"/>
      <c r="G910" s="55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55"/>
      <c r="AH910" s="55"/>
      <c r="AI910" s="177"/>
      <c r="AJ910" s="55"/>
      <c r="AK910" s="55"/>
      <c r="AL910" s="55"/>
    </row>
    <row r="911" spans="1:38">
      <c r="A911" s="55"/>
      <c r="B911" s="55"/>
      <c r="C911" s="55"/>
      <c r="D911" s="177"/>
      <c r="E911" s="177"/>
      <c r="F911" s="177"/>
      <c r="G911" s="55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55"/>
      <c r="AH911" s="55"/>
      <c r="AI911" s="177"/>
      <c r="AJ911" s="55"/>
      <c r="AK911" s="55"/>
      <c r="AL911" s="55"/>
    </row>
    <row r="912" spans="1:38">
      <c r="A912" s="55"/>
      <c r="B912" s="55"/>
      <c r="C912" s="55"/>
      <c r="D912" s="177"/>
      <c r="E912" s="177"/>
      <c r="F912" s="177"/>
      <c r="G912" s="55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55"/>
      <c r="AH912" s="55"/>
      <c r="AI912" s="177"/>
      <c r="AJ912" s="55"/>
      <c r="AK912" s="55"/>
      <c r="AL912" s="55"/>
    </row>
    <row r="913" spans="1:38">
      <c r="A913" s="55"/>
      <c r="B913" s="55"/>
      <c r="C913" s="55"/>
      <c r="D913" s="177"/>
      <c r="E913" s="177"/>
      <c r="F913" s="177"/>
      <c r="G913" s="55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55"/>
      <c r="AH913" s="55"/>
      <c r="AI913" s="177"/>
      <c r="AJ913" s="55"/>
      <c r="AK913" s="55"/>
      <c r="AL913" s="55"/>
    </row>
    <row r="914" spans="1:38">
      <c r="A914" s="55"/>
      <c r="B914" s="55"/>
      <c r="C914" s="55"/>
      <c r="D914" s="177"/>
      <c r="E914" s="177"/>
      <c r="F914" s="177"/>
      <c r="G914" s="55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55"/>
      <c r="AH914" s="55"/>
      <c r="AI914" s="177"/>
      <c r="AJ914" s="55"/>
      <c r="AK914" s="55"/>
      <c r="AL914" s="55"/>
    </row>
    <row r="915" spans="1:38">
      <c r="A915" s="55"/>
      <c r="B915" s="55"/>
      <c r="C915" s="55"/>
      <c r="D915" s="177"/>
      <c r="E915" s="177"/>
      <c r="F915" s="177"/>
      <c r="G915" s="55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55"/>
      <c r="AH915" s="55"/>
      <c r="AI915" s="177"/>
      <c r="AJ915" s="55"/>
      <c r="AK915" s="55"/>
      <c r="AL915" s="55"/>
    </row>
    <row r="916" spans="1:38">
      <c r="A916" s="55"/>
      <c r="B916" s="55"/>
      <c r="C916" s="55"/>
      <c r="D916" s="177"/>
      <c r="E916" s="177"/>
      <c r="F916" s="177"/>
      <c r="G916" s="55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7"/>
      <c r="AG916" s="55"/>
      <c r="AH916" s="55"/>
      <c r="AI916" s="177"/>
      <c r="AJ916" s="55"/>
      <c r="AK916" s="55"/>
      <c r="AL916" s="55"/>
    </row>
    <row r="917" spans="1:38">
      <c r="A917" s="55"/>
      <c r="B917" s="55"/>
      <c r="C917" s="55"/>
      <c r="D917" s="177"/>
      <c r="E917" s="177"/>
      <c r="F917" s="177"/>
      <c r="G917" s="55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177"/>
      <c r="AF917" s="177"/>
      <c r="AG917" s="55"/>
      <c r="AH917" s="55"/>
      <c r="AI917" s="177"/>
      <c r="AJ917" s="55"/>
      <c r="AK917" s="55"/>
      <c r="AL917" s="55"/>
    </row>
    <row r="918" spans="1:38">
      <c r="A918" s="55"/>
      <c r="B918" s="55"/>
      <c r="C918" s="55"/>
      <c r="D918" s="177"/>
      <c r="E918" s="177"/>
      <c r="F918" s="177"/>
      <c r="G918" s="55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177"/>
      <c r="AF918" s="177"/>
      <c r="AG918" s="55"/>
      <c r="AH918" s="55"/>
      <c r="AI918" s="177"/>
      <c r="AJ918" s="55"/>
      <c r="AK918" s="55"/>
      <c r="AL918" s="55"/>
    </row>
    <row r="919" spans="1:38">
      <c r="A919" s="55"/>
      <c r="B919" s="55"/>
      <c r="C919" s="55"/>
      <c r="D919" s="177"/>
      <c r="E919" s="177"/>
      <c r="F919" s="177"/>
      <c r="G919" s="55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177"/>
      <c r="AF919" s="177"/>
      <c r="AG919" s="55"/>
      <c r="AH919" s="55"/>
      <c r="AI919" s="177"/>
      <c r="AJ919" s="55"/>
      <c r="AK919" s="55"/>
      <c r="AL919" s="55"/>
    </row>
    <row r="920" spans="1:38">
      <c r="A920" s="55"/>
      <c r="B920" s="55"/>
      <c r="C920" s="55"/>
      <c r="D920" s="177"/>
      <c r="E920" s="177"/>
      <c r="F920" s="177"/>
      <c r="G920" s="55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55"/>
      <c r="AH920" s="55"/>
      <c r="AI920" s="177"/>
      <c r="AJ920" s="55"/>
      <c r="AK920" s="55"/>
      <c r="AL920" s="55"/>
    </row>
    <row r="921" spans="1:38">
      <c r="A921" s="55"/>
      <c r="B921" s="55"/>
      <c r="C921" s="55"/>
      <c r="D921" s="177"/>
      <c r="E921" s="177"/>
      <c r="F921" s="177"/>
      <c r="G921" s="55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177"/>
      <c r="AF921" s="177"/>
      <c r="AG921" s="55"/>
      <c r="AH921" s="55"/>
      <c r="AI921" s="177"/>
      <c r="AJ921" s="55"/>
      <c r="AK921" s="55"/>
      <c r="AL921" s="55"/>
    </row>
    <row r="922" spans="1:38">
      <c r="A922" s="55"/>
      <c r="B922" s="55"/>
      <c r="C922" s="55"/>
      <c r="D922" s="177"/>
      <c r="E922" s="177"/>
      <c r="F922" s="177"/>
      <c r="G922" s="55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55"/>
      <c r="AH922" s="55"/>
      <c r="AI922" s="177"/>
      <c r="AJ922" s="55"/>
      <c r="AK922" s="55"/>
      <c r="AL922" s="55"/>
    </row>
    <row r="923" spans="1:38">
      <c r="A923" s="55"/>
      <c r="B923" s="55"/>
      <c r="C923" s="55"/>
      <c r="D923" s="177"/>
      <c r="E923" s="177"/>
      <c r="F923" s="177"/>
      <c r="G923" s="55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177"/>
      <c r="AE923" s="177"/>
      <c r="AF923" s="177"/>
      <c r="AG923" s="55"/>
      <c r="AH923" s="55"/>
      <c r="AI923" s="177"/>
      <c r="AJ923" s="55"/>
      <c r="AK923" s="55"/>
      <c r="AL923" s="55"/>
    </row>
    <row r="924" spans="1:38">
      <c r="A924" s="55"/>
      <c r="B924" s="55"/>
      <c r="C924" s="55"/>
      <c r="D924" s="177"/>
      <c r="E924" s="177"/>
      <c r="F924" s="177"/>
      <c r="G924" s="55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177"/>
      <c r="AE924" s="177"/>
      <c r="AF924" s="177"/>
      <c r="AG924" s="55"/>
      <c r="AH924" s="55"/>
      <c r="AI924" s="177"/>
      <c r="AJ924" s="55"/>
      <c r="AK924" s="55"/>
      <c r="AL924" s="55"/>
    </row>
    <row r="925" spans="1:38">
      <c r="A925" s="55"/>
      <c r="B925" s="55"/>
      <c r="C925" s="55"/>
      <c r="D925" s="177"/>
      <c r="E925" s="177"/>
      <c r="F925" s="177"/>
      <c r="G925" s="55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177"/>
      <c r="AE925" s="177"/>
      <c r="AF925" s="177"/>
      <c r="AG925" s="55"/>
      <c r="AH925" s="55"/>
      <c r="AI925" s="177"/>
      <c r="AJ925" s="55"/>
      <c r="AK925" s="55"/>
      <c r="AL925" s="55"/>
    </row>
    <row r="926" spans="1:38">
      <c r="A926" s="55"/>
      <c r="B926" s="55"/>
      <c r="C926" s="55"/>
      <c r="D926" s="177"/>
      <c r="E926" s="177"/>
      <c r="F926" s="177"/>
      <c r="G926" s="55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177"/>
      <c r="AF926" s="177"/>
      <c r="AG926" s="55"/>
      <c r="AH926" s="55"/>
      <c r="AI926" s="177"/>
      <c r="AJ926" s="55"/>
      <c r="AK926" s="55"/>
      <c r="AL926" s="55"/>
    </row>
    <row r="927" spans="1:38">
      <c r="A927" s="55"/>
      <c r="B927" s="55"/>
      <c r="C927" s="55"/>
      <c r="D927" s="177"/>
      <c r="E927" s="177"/>
      <c r="F927" s="177"/>
      <c r="G927" s="55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  <c r="AA927" s="177"/>
      <c r="AB927" s="177"/>
      <c r="AC927" s="177"/>
      <c r="AD927" s="177"/>
      <c r="AE927" s="177"/>
      <c r="AF927" s="177"/>
      <c r="AG927" s="55"/>
      <c r="AH927" s="55"/>
      <c r="AI927" s="177"/>
      <c r="AJ927" s="55"/>
      <c r="AK927" s="55"/>
      <c r="AL927" s="55"/>
    </row>
    <row r="928" spans="1:38">
      <c r="A928" s="55"/>
      <c r="B928" s="55"/>
      <c r="C928" s="55"/>
      <c r="D928" s="177"/>
      <c r="E928" s="177"/>
      <c r="F928" s="177"/>
      <c r="G928" s="55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55"/>
      <c r="AH928" s="55"/>
      <c r="AI928" s="177"/>
      <c r="AJ928" s="55"/>
      <c r="AK928" s="55"/>
      <c r="AL928" s="55"/>
    </row>
    <row r="929" spans="1:38">
      <c r="A929" s="55"/>
      <c r="B929" s="55"/>
      <c r="C929" s="55"/>
      <c r="D929" s="177"/>
      <c r="E929" s="177"/>
      <c r="F929" s="177"/>
      <c r="G929" s="55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55"/>
      <c r="AH929" s="55"/>
      <c r="AI929" s="177"/>
      <c r="AJ929" s="55"/>
      <c r="AK929" s="55"/>
      <c r="AL929" s="55"/>
    </row>
    <row r="930" spans="1:38">
      <c r="A930" s="55"/>
      <c r="B930" s="55"/>
      <c r="C930" s="55"/>
      <c r="D930" s="177"/>
      <c r="E930" s="177"/>
      <c r="F930" s="177"/>
      <c r="G930" s="55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55"/>
      <c r="AH930" s="55"/>
      <c r="AI930" s="177"/>
      <c r="AJ930" s="55"/>
      <c r="AK930" s="55"/>
      <c r="AL930" s="55"/>
    </row>
    <row r="931" spans="1:38">
      <c r="A931" s="55"/>
      <c r="B931" s="55"/>
      <c r="C931" s="55"/>
      <c r="D931" s="177"/>
      <c r="E931" s="177"/>
      <c r="F931" s="177"/>
      <c r="G931" s="55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55"/>
      <c r="AH931" s="55"/>
      <c r="AI931" s="177"/>
      <c r="AJ931" s="55"/>
      <c r="AK931" s="55"/>
      <c r="AL931" s="55"/>
    </row>
    <row r="932" spans="1:38">
      <c r="A932" s="55"/>
      <c r="B932" s="55"/>
      <c r="C932" s="55"/>
      <c r="D932" s="177"/>
      <c r="E932" s="177"/>
      <c r="F932" s="177"/>
      <c r="G932" s="55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  <c r="AA932" s="177"/>
      <c r="AB932" s="177"/>
      <c r="AC932" s="177"/>
      <c r="AD932" s="177"/>
      <c r="AE932" s="177"/>
      <c r="AF932" s="177"/>
      <c r="AG932" s="55"/>
      <c r="AH932" s="55"/>
      <c r="AI932" s="177"/>
      <c r="AJ932" s="55"/>
      <c r="AK932" s="55"/>
      <c r="AL932" s="55"/>
    </row>
    <row r="933" spans="1:38">
      <c r="A933" s="55"/>
      <c r="B933" s="55"/>
      <c r="C933" s="55"/>
      <c r="D933" s="177"/>
      <c r="E933" s="177"/>
      <c r="F933" s="177"/>
      <c r="G933" s="55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55"/>
      <c r="AH933" s="55"/>
      <c r="AI933" s="177"/>
      <c r="AJ933" s="55"/>
      <c r="AK933" s="55"/>
      <c r="AL933" s="55"/>
    </row>
    <row r="934" spans="1:38">
      <c r="A934" s="55"/>
      <c r="B934" s="55"/>
      <c r="C934" s="55"/>
      <c r="D934" s="177"/>
      <c r="E934" s="177"/>
      <c r="F934" s="177"/>
      <c r="G934" s="55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55"/>
      <c r="AH934" s="55"/>
      <c r="AI934" s="177"/>
      <c r="AJ934" s="55"/>
      <c r="AK934" s="55"/>
      <c r="AL934" s="55"/>
    </row>
    <row r="935" spans="1:38">
      <c r="A935" s="55"/>
      <c r="B935" s="55"/>
      <c r="C935" s="55"/>
      <c r="D935" s="177"/>
      <c r="E935" s="177"/>
      <c r="F935" s="177"/>
      <c r="G935" s="55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  <c r="AA935" s="177"/>
      <c r="AB935" s="177"/>
      <c r="AC935" s="177"/>
      <c r="AD935" s="177"/>
      <c r="AE935" s="177"/>
      <c r="AF935" s="177"/>
      <c r="AG935" s="55"/>
      <c r="AH935" s="55"/>
      <c r="AI935" s="177"/>
      <c r="AJ935" s="55"/>
      <c r="AK935" s="55"/>
      <c r="AL935" s="55"/>
    </row>
    <row r="936" spans="1:38">
      <c r="A936" s="55"/>
      <c r="B936" s="55"/>
      <c r="C936" s="55"/>
      <c r="D936" s="177"/>
      <c r="E936" s="177"/>
      <c r="F936" s="177"/>
      <c r="G936" s="55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177"/>
      <c r="AF936" s="177"/>
      <c r="AG936" s="55"/>
      <c r="AH936" s="55"/>
      <c r="AI936" s="177"/>
      <c r="AJ936" s="55"/>
      <c r="AK936" s="55"/>
      <c r="AL936" s="55"/>
    </row>
    <row r="937" spans="1:38">
      <c r="A937" s="55"/>
      <c r="B937" s="55"/>
      <c r="C937" s="55"/>
      <c r="D937" s="177"/>
      <c r="E937" s="177"/>
      <c r="F937" s="177"/>
      <c r="G937" s="55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  <c r="AC937" s="177"/>
      <c r="AD937" s="177"/>
      <c r="AE937" s="177"/>
      <c r="AF937" s="177"/>
      <c r="AG937" s="55"/>
      <c r="AH937" s="55"/>
      <c r="AI937" s="177"/>
      <c r="AJ937" s="55"/>
      <c r="AK937" s="55"/>
      <c r="AL937" s="55"/>
    </row>
    <row r="938" spans="1:38">
      <c r="A938" s="55"/>
      <c r="B938" s="55"/>
      <c r="C938" s="55"/>
      <c r="D938" s="177"/>
      <c r="E938" s="177"/>
      <c r="F938" s="177"/>
      <c r="G938" s="55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  <c r="AC938" s="177"/>
      <c r="AD938" s="177"/>
      <c r="AE938" s="177"/>
      <c r="AF938" s="177"/>
      <c r="AG938" s="55"/>
      <c r="AH938" s="55"/>
      <c r="AI938" s="177"/>
      <c r="AJ938" s="55"/>
      <c r="AK938" s="55"/>
      <c r="AL938" s="55"/>
    </row>
    <row r="939" spans="1:38">
      <c r="A939" s="55"/>
      <c r="B939" s="55"/>
      <c r="C939" s="55"/>
      <c r="D939" s="177"/>
      <c r="E939" s="177"/>
      <c r="F939" s="177"/>
      <c r="G939" s="55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  <c r="AC939" s="177"/>
      <c r="AD939" s="177"/>
      <c r="AE939" s="177"/>
      <c r="AF939" s="177"/>
      <c r="AG939" s="55"/>
      <c r="AH939" s="55"/>
      <c r="AI939" s="177"/>
      <c r="AJ939" s="55"/>
      <c r="AK939" s="55"/>
      <c r="AL939" s="55"/>
    </row>
    <row r="940" spans="1:38">
      <c r="A940" s="55"/>
      <c r="B940" s="55"/>
      <c r="C940" s="55"/>
      <c r="D940" s="177"/>
      <c r="E940" s="177"/>
      <c r="F940" s="177"/>
      <c r="G940" s="55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  <c r="AC940" s="177"/>
      <c r="AD940" s="177"/>
      <c r="AE940" s="177"/>
      <c r="AF940" s="177"/>
      <c r="AG940" s="55"/>
      <c r="AH940" s="55"/>
      <c r="AI940" s="177"/>
      <c r="AJ940" s="55"/>
      <c r="AK940" s="55"/>
      <c r="AL940" s="55"/>
    </row>
    <row r="941" spans="1:38">
      <c r="A941" s="55"/>
      <c r="B941" s="55"/>
      <c r="C941" s="55"/>
      <c r="D941" s="177"/>
      <c r="E941" s="177"/>
      <c r="F941" s="177"/>
      <c r="G941" s="55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177"/>
      <c r="AF941" s="177"/>
      <c r="AG941" s="55"/>
      <c r="AH941" s="55"/>
      <c r="AI941" s="177"/>
      <c r="AJ941" s="55"/>
      <c r="AK941" s="55"/>
      <c r="AL941" s="55"/>
    </row>
    <row r="942" spans="1:38">
      <c r="A942" s="55"/>
      <c r="B942" s="55"/>
      <c r="C942" s="55"/>
      <c r="D942" s="177"/>
      <c r="E942" s="177"/>
      <c r="F942" s="177"/>
      <c r="G942" s="55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55"/>
      <c r="AH942" s="55"/>
      <c r="AI942" s="177"/>
      <c r="AJ942" s="55"/>
      <c r="AK942" s="55"/>
      <c r="AL942" s="55"/>
    </row>
    <row r="943" spans="1:38">
      <c r="A943" s="55"/>
      <c r="B943" s="55"/>
      <c r="C943" s="55"/>
      <c r="D943" s="177"/>
      <c r="E943" s="177"/>
      <c r="F943" s="177"/>
      <c r="G943" s="55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55"/>
      <c r="AH943" s="55"/>
      <c r="AI943" s="177"/>
      <c r="AJ943" s="55"/>
      <c r="AK943" s="55"/>
      <c r="AL943" s="55"/>
    </row>
    <row r="944" spans="1:38">
      <c r="A944" s="55"/>
      <c r="B944" s="55"/>
      <c r="C944" s="55"/>
      <c r="D944" s="177"/>
      <c r="E944" s="177"/>
      <c r="F944" s="177"/>
      <c r="G944" s="55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55"/>
      <c r="AH944" s="55"/>
      <c r="AI944" s="177"/>
      <c r="AJ944" s="55"/>
      <c r="AK944" s="55"/>
      <c r="AL944" s="55"/>
    </row>
    <row r="945" spans="1:38">
      <c r="A945" s="55"/>
      <c r="B945" s="55"/>
      <c r="C945" s="55"/>
      <c r="D945" s="177"/>
      <c r="E945" s="177"/>
      <c r="F945" s="177"/>
      <c r="G945" s="55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55"/>
      <c r="AH945" s="55"/>
      <c r="AI945" s="177"/>
      <c r="AJ945" s="55"/>
      <c r="AK945" s="55"/>
      <c r="AL945" s="55"/>
    </row>
    <row r="946" spans="1:38">
      <c r="A946" s="55"/>
      <c r="B946" s="55"/>
      <c r="C946" s="55"/>
      <c r="D946" s="177"/>
      <c r="E946" s="177"/>
      <c r="F946" s="177"/>
      <c r="G946" s="55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55"/>
      <c r="AH946" s="55"/>
      <c r="AI946" s="177"/>
      <c r="AJ946" s="55"/>
      <c r="AK946" s="55"/>
      <c r="AL946" s="55"/>
    </row>
    <row r="947" spans="1:38">
      <c r="A947" s="55"/>
      <c r="B947" s="55"/>
      <c r="C947" s="55"/>
      <c r="D947" s="177"/>
      <c r="E947" s="177"/>
      <c r="F947" s="177"/>
      <c r="G947" s="55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55"/>
      <c r="AH947" s="55"/>
      <c r="AI947" s="177"/>
      <c r="AJ947" s="55"/>
      <c r="AK947" s="55"/>
      <c r="AL947" s="55"/>
    </row>
    <row r="948" spans="1:38">
      <c r="A948" s="55"/>
      <c r="B948" s="55"/>
      <c r="C948" s="55"/>
      <c r="D948" s="177"/>
      <c r="E948" s="177"/>
      <c r="F948" s="177"/>
      <c r="G948" s="55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55"/>
      <c r="AH948" s="55"/>
      <c r="AI948" s="177"/>
      <c r="AJ948" s="55"/>
      <c r="AK948" s="55"/>
      <c r="AL948" s="55"/>
    </row>
    <row r="949" spans="1:38">
      <c r="A949" s="55"/>
      <c r="B949" s="55"/>
      <c r="C949" s="55"/>
      <c r="D949" s="177"/>
      <c r="E949" s="177"/>
      <c r="F949" s="177"/>
      <c r="G949" s="55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177"/>
      <c r="AF949" s="177"/>
      <c r="AG949" s="55"/>
      <c r="AH949" s="55"/>
      <c r="AI949" s="177"/>
      <c r="AJ949" s="55"/>
      <c r="AK949" s="55"/>
      <c r="AL949" s="55"/>
    </row>
    <row r="950" spans="1:38">
      <c r="A950" s="55"/>
      <c r="B950" s="55"/>
      <c r="C950" s="55"/>
      <c r="D950" s="177"/>
      <c r="E950" s="177"/>
      <c r="F950" s="177"/>
      <c r="G950" s="55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177"/>
      <c r="AF950" s="177"/>
      <c r="AG950" s="55"/>
      <c r="AH950" s="55"/>
      <c r="AI950" s="177"/>
      <c r="AJ950" s="55"/>
      <c r="AK950" s="55"/>
      <c r="AL950" s="55"/>
    </row>
    <row r="951" spans="1:38">
      <c r="A951" s="55"/>
      <c r="B951" s="55"/>
      <c r="C951" s="55"/>
      <c r="D951" s="177"/>
      <c r="E951" s="177"/>
      <c r="F951" s="177"/>
      <c r="G951" s="55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  <c r="AC951" s="177"/>
      <c r="AD951" s="177"/>
      <c r="AE951" s="177"/>
      <c r="AF951" s="177"/>
      <c r="AG951" s="55"/>
      <c r="AH951" s="55"/>
      <c r="AI951" s="177"/>
      <c r="AJ951" s="55"/>
      <c r="AK951" s="55"/>
      <c r="AL951" s="55"/>
    </row>
    <row r="952" spans="1:38">
      <c r="A952" s="55"/>
      <c r="B952" s="55"/>
      <c r="C952" s="55"/>
      <c r="D952" s="177"/>
      <c r="E952" s="177"/>
      <c r="F952" s="177"/>
      <c r="G952" s="55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  <c r="AC952" s="177"/>
      <c r="AD952" s="177"/>
      <c r="AE952" s="177"/>
      <c r="AF952" s="177"/>
      <c r="AG952" s="55"/>
      <c r="AH952" s="55"/>
      <c r="AI952" s="177"/>
      <c r="AJ952" s="55"/>
      <c r="AK952" s="55"/>
      <c r="AL952" s="55"/>
    </row>
    <row r="953" spans="1:38">
      <c r="A953" s="55"/>
      <c r="B953" s="55"/>
      <c r="C953" s="55"/>
      <c r="D953" s="177"/>
      <c r="E953" s="177"/>
      <c r="F953" s="177"/>
      <c r="G953" s="55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  <c r="AC953" s="177"/>
      <c r="AD953" s="177"/>
      <c r="AE953" s="177"/>
      <c r="AF953" s="177"/>
      <c r="AG953" s="55"/>
      <c r="AH953" s="55"/>
      <c r="AI953" s="177"/>
      <c r="AJ953" s="55"/>
      <c r="AK953" s="55"/>
      <c r="AL953" s="55"/>
    </row>
    <row r="954" spans="1:38">
      <c r="A954" s="55"/>
      <c r="B954" s="55"/>
      <c r="C954" s="55"/>
      <c r="D954" s="177"/>
      <c r="E954" s="177"/>
      <c r="F954" s="177"/>
      <c r="G954" s="55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177"/>
      <c r="AF954" s="177"/>
      <c r="AG954" s="55"/>
      <c r="AH954" s="55"/>
      <c r="AI954" s="177"/>
      <c r="AJ954" s="55"/>
      <c r="AK954" s="55"/>
      <c r="AL954" s="55"/>
    </row>
    <row r="955" spans="1:38">
      <c r="A955" s="55"/>
      <c r="B955" s="55"/>
      <c r="C955" s="55"/>
      <c r="D955" s="177"/>
      <c r="E955" s="177"/>
      <c r="F955" s="177"/>
      <c r="G955" s="55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  <c r="AC955" s="177"/>
      <c r="AD955" s="177"/>
      <c r="AE955" s="177"/>
      <c r="AF955" s="177"/>
      <c r="AG955" s="55"/>
      <c r="AH955" s="55"/>
      <c r="AI955" s="177"/>
      <c r="AJ955" s="55"/>
      <c r="AK955" s="55"/>
      <c r="AL955" s="55"/>
    </row>
    <row r="956" spans="1:38">
      <c r="A956" s="55"/>
      <c r="B956" s="55"/>
      <c r="C956" s="55"/>
      <c r="D956" s="177"/>
      <c r="E956" s="177"/>
      <c r="F956" s="177"/>
      <c r="G956" s="55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  <c r="AC956" s="177"/>
      <c r="AD956" s="177"/>
      <c r="AE956" s="177"/>
      <c r="AF956" s="177"/>
      <c r="AG956" s="55"/>
      <c r="AH956" s="55"/>
      <c r="AI956" s="177"/>
      <c r="AJ956" s="55"/>
      <c r="AK956" s="55"/>
      <c r="AL956" s="55"/>
    </row>
    <row r="957" spans="1:38">
      <c r="A957" s="55"/>
      <c r="B957" s="55"/>
      <c r="C957" s="55"/>
      <c r="D957" s="177"/>
      <c r="E957" s="177"/>
      <c r="F957" s="177"/>
      <c r="G957" s="55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  <c r="AC957" s="177"/>
      <c r="AD957" s="177"/>
      <c r="AE957" s="177"/>
      <c r="AF957" s="177"/>
      <c r="AG957" s="55"/>
      <c r="AH957" s="55"/>
      <c r="AI957" s="177"/>
      <c r="AJ957" s="55"/>
      <c r="AK957" s="55"/>
      <c r="AL957" s="55"/>
    </row>
    <row r="958" spans="1:38">
      <c r="A958" s="55"/>
      <c r="B958" s="55"/>
      <c r="C958" s="55"/>
      <c r="D958" s="177"/>
      <c r="E958" s="177"/>
      <c r="F958" s="177"/>
      <c r="G958" s="55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  <c r="AA958" s="177"/>
      <c r="AB958" s="177"/>
      <c r="AC958" s="177"/>
      <c r="AD958" s="177"/>
      <c r="AE958" s="177"/>
      <c r="AF958" s="177"/>
      <c r="AG958" s="55"/>
      <c r="AH958" s="55"/>
      <c r="AI958" s="177"/>
      <c r="AJ958" s="55"/>
      <c r="AK958" s="55"/>
      <c r="AL958" s="55"/>
    </row>
    <row r="959" spans="1:38">
      <c r="A959" s="55"/>
      <c r="B959" s="55"/>
      <c r="C959" s="55"/>
      <c r="D959" s="177"/>
      <c r="E959" s="177"/>
      <c r="F959" s="177"/>
      <c r="G959" s="55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177"/>
      <c r="AF959" s="177"/>
      <c r="AG959" s="55"/>
      <c r="AH959" s="55"/>
      <c r="AI959" s="177"/>
      <c r="AJ959" s="55"/>
      <c r="AK959" s="55"/>
      <c r="AL959" s="55"/>
    </row>
    <row r="960" spans="1:38">
      <c r="A960" s="55"/>
      <c r="B960" s="55"/>
      <c r="C960" s="55"/>
      <c r="D960" s="177"/>
      <c r="E960" s="177"/>
      <c r="F960" s="177"/>
      <c r="G960" s="55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177"/>
      <c r="AF960" s="177"/>
      <c r="AG960" s="55"/>
      <c r="AH960" s="55"/>
      <c r="AI960" s="177"/>
      <c r="AJ960" s="55"/>
      <c r="AK960" s="55"/>
      <c r="AL960" s="55"/>
    </row>
    <row r="961" spans="1:38">
      <c r="A961" s="55"/>
      <c r="B961" s="55"/>
      <c r="C961" s="55"/>
      <c r="D961" s="177"/>
      <c r="E961" s="177"/>
      <c r="F961" s="177"/>
      <c r="G961" s="55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55"/>
      <c r="AH961" s="55"/>
      <c r="AI961" s="177"/>
      <c r="AJ961" s="55"/>
      <c r="AK961" s="55"/>
      <c r="AL961" s="55"/>
    </row>
    <row r="962" spans="1:38">
      <c r="A962" s="55"/>
      <c r="B962" s="55"/>
      <c r="C962" s="55"/>
      <c r="D962" s="177"/>
      <c r="E962" s="177"/>
      <c r="F962" s="177"/>
      <c r="G962" s="55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55"/>
      <c r="AH962" s="55"/>
      <c r="AI962" s="177"/>
      <c r="AJ962" s="55"/>
      <c r="AK962" s="55"/>
      <c r="AL962" s="55"/>
    </row>
    <row r="963" spans="1:38">
      <c r="A963" s="55"/>
      <c r="B963" s="55"/>
      <c r="C963" s="55"/>
      <c r="D963" s="177"/>
      <c r="E963" s="177"/>
      <c r="F963" s="177"/>
      <c r="G963" s="55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177"/>
      <c r="AF963" s="177"/>
      <c r="AG963" s="55"/>
      <c r="AH963" s="55"/>
      <c r="AI963" s="177"/>
      <c r="AJ963" s="55"/>
      <c r="AK963" s="55"/>
      <c r="AL963" s="55"/>
    </row>
    <row r="964" spans="1:38">
      <c r="A964" s="55"/>
      <c r="B964" s="55"/>
      <c r="C964" s="55"/>
      <c r="D964" s="177"/>
      <c r="E964" s="177"/>
      <c r="F964" s="177"/>
      <c r="G964" s="55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55"/>
      <c r="AH964" s="55"/>
      <c r="AI964" s="177"/>
      <c r="AJ964" s="55"/>
      <c r="AK964" s="55"/>
      <c r="AL964" s="55"/>
    </row>
    <row r="965" spans="1:38">
      <c r="A965" s="55"/>
      <c r="B965" s="55"/>
      <c r="C965" s="55"/>
      <c r="D965" s="177"/>
      <c r="E965" s="177"/>
      <c r="F965" s="177"/>
      <c r="G965" s="55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55"/>
      <c r="AH965" s="55"/>
      <c r="AI965" s="177"/>
      <c r="AJ965" s="55"/>
      <c r="AK965" s="55"/>
      <c r="AL965" s="55"/>
    </row>
    <row r="966" spans="1:38">
      <c r="A966" s="55"/>
      <c r="B966" s="55"/>
      <c r="C966" s="55"/>
      <c r="D966" s="177"/>
      <c r="E966" s="177"/>
      <c r="F966" s="177"/>
      <c r="G966" s="55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55"/>
      <c r="AH966" s="55"/>
      <c r="AI966" s="177"/>
      <c r="AJ966" s="55"/>
      <c r="AK966" s="55"/>
      <c r="AL966" s="55"/>
    </row>
    <row r="967" spans="1:38">
      <c r="A967" s="55"/>
      <c r="B967" s="55"/>
      <c r="C967" s="55"/>
      <c r="D967" s="177"/>
      <c r="E967" s="177"/>
      <c r="F967" s="177"/>
      <c r="G967" s="55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55"/>
      <c r="AH967" s="55"/>
      <c r="AI967" s="177"/>
      <c r="AJ967" s="55"/>
      <c r="AK967" s="55"/>
      <c r="AL967" s="55"/>
    </row>
    <row r="968" spans="1:38">
      <c r="A968" s="55"/>
      <c r="B968" s="55"/>
      <c r="C968" s="55"/>
      <c r="D968" s="177"/>
      <c r="E968" s="177"/>
      <c r="F968" s="177"/>
      <c r="G968" s="55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55"/>
      <c r="AH968" s="55"/>
      <c r="AI968" s="177"/>
      <c r="AJ968" s="55"/>
      <c r="AK968" s="55"/>
      <c r="AL968" s="55"/>
    </row>
    <row r="969" spans="1:38">
      <c r="A969" s="55"/>
      <c r="B969" s="55"/>
      <c r="C969" s="55"/>
      <c r="D969" s="177"/>
      <c r="E969" s="177"/>
      <c r="F969" s="177"/>
      <c r="G969" s="55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55"/>
      <c r="AH969" s="55"/>
      <c r="AI969" s="177"/>
      <c r="AJ969" s="55"/>
      <c r="AK969" s="55"/>
      <c r="AL969" s="55"/>
    </row>
    <row r="970" spans="1:38">
      <c r="A970" s="55"/>
      <c r="B970" s="55"/>
      <c r="C970" s="55"/>
      <c r="D970" s="177"/>
      <c r="E970" s="177"/>
      <c r="F970" s="177"/>
      <c r="G970" s="55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55"/>
      <c r="AH970" s="55"/>
      <c r="AI970" s="177"/>
      <c r="AJ970" s="55"/>
      <c r="AK970" s="55"/>
      <c r="AL970" s="55"/>
    </row>
    <row r="971" spans="1:38">
      <c r="A971" s="55"/>
      <c r="B971" s="55"/>
      <c r="C971" s="55"/>
      <c r="D971" s="177"/>
      <c r="E971" s="177"/>
      <c r="F971" s="177"/>
      <c r="G971" s="55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177"/>
      <c r="AF971" s="177"/>
      <c r="AG971" s="55"/>
      <c r="AH971" s="55"/>
      <c r="AI971" s="177"/>
      <c r="AJ971" s="55"/>
      <c r="AK971" s="55"/>
      <c r="AL971" s="55"/>
    </row>
    <row r="972" spans="1:38">
      <c r="A972" s="55"/>
      <c r="B972" s="55"/>
      <c r="C972" s="55"/>
      <c r="D972" s="177"/>
      <c r="E972" s="177"/>
      <c r="F972" s="177"/>
      <c r="G972" s="55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55"/>
      <c r="AH972" s="55"/>
      <c r="AI972" s="177"/>
      <c r="AJ972" s="55"/>
      <c r="AK972" s="55"/>
      <c r="AL972" s="55"/>
    </row>
    <row r="973" spans="1:38">
      <c r="A973" s="55"/>
      <c r="B973" s="55"/>
      <c r="C973" s="55"/>
      <c r="D973" s="177"/>
      <c r="E973" s="177"/>
      <c r="F973" s="177"/>
      <c r="G973" s="55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55"/>
      <c r="AH973" s="55"/>
      <c r="AI973" s="177"/>
      <c r="AJ973" s="55"/>
      <c r="AK973" s="55"/>
      <c r="AL973" s="55"/>
    </row>
    <row r="974" spans="1:38">
      <c r="A974" s="55"/>
      <c r="B974" s="55"/>
      <c r="C974" s="55"/>
      <c r="D974" s="177"/>
      <c r="E974" s="177"/>
      <c r="F974" s="177"/>
      <c r="G974" s="55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55"/>
      <c r="AH974" s="55"/>
      <c r="AI974" s="177"/>
      <c r="AJ974" s="55"/>
      <c r="AK974" s="55"/>
      <c r="AL974" s="55"/>
    </row>
    <row r="975" spans="1:38">
      <c r="A975" s="55"/>
      <c r="B975" s="55"/>
      <c r="C975" s="55"/>
      <c r="D975" s="177"/>
      <c r="E975" s="177"/>
      <c r="F975" s="177"/>
      <c r="G975" s="55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177"/>
      <c r="AF975" s="177"/>
      <c r="AG975" s="55"/>
      <c r="AH975" s="55"/>
      <c r="AI975" s="177"/>
      <c r="AJ975" s="55"/>
      <c r="AK975" s="55"/>
      <c r="AL975" s="55"/>
    </row>
    <row r="976" spans="1:38">
      <c r="A976" s="55"/>
      <c r="B976" s="55"/>
      <c r="C976" s="55"/>
      <c r="D976" s="177"/>
      <c r="E976" s="177"/>
      <c r="F976" s="177"/>
      <c r="G976" s="55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177"/>
      <c r="AF976" s="177"/>
      <c r="AG976" s="55"/>
      <c r="AH976" s="55"/>
      <c r="AI976" s="177"/>
      <c r="AJ976" s="55"/>
      <c r="AK976" s="55"/>
      <c r="AL976" s="55"/>
    </row>
    <row r="977" spans="1:38">
      <c r="A977" s="55"/>
      <c r="B977" s="55"/>
      <c r="C977" s="55"/>
      <c r="D977" s="177"/>
      <c r="E977" s="177"/>
      <c r="F977" s="177"/>
      <c r="G977" s="55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  <c r="AA977" s="177"/>
      <c r="AB977" s="177"/>
      <c r="AC977" s="177"/>
      <c r="AD977" s="177"/>
      <c r="AE977" s="177"/>
      <c r="AF977" s="177"/>
      <c r="AG977" s="55"/>
      <c r="AH977" s="55"/>
      <c r="AI977" s="177"/>
      <c r="AJ977" s="55"/>
      <c r="AK977" s="55"/>
      <c r="AL977" s="55"/>
    </row>
    <row r="978" spans="1:38">
      <c r="A978" s="55"/>
      <c r="B978" s="55"/>
      <c r="C978" s="55"/>
      <c r="D978" s="177"/>
      <c r="E978" s="177"/>
      <c r="F978" s="177"/>
      <c r="G978" s="55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55"/>
      <c r="AH978" s="55"/>
      <c r="AI978" s="177"/>
      <c r="AJ978" s="55"/>
      <c r="AK978" s="55"/>
      <c r="AL978" s="55"/>
    </row>
    <row r="979" spans="1:38">
      <c r="A979" s="55"/>
      <c r="B979" s="55"/>
      <c r="C979" s="55"/>
      <c r="D979" s="177"/>
      <c r="E979" s="177"/>
      <c r="F979" s="177"/>
      <c r="G979" s="55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55"/>
      <c r="AH979" s="55"/>
      <c r="AI979" s="177"/>
      <c r="AJ979" s="55"/>
      <c r="AK979" s="55"/>
      <c r="AL979" s="55"/>
    </row>
    <row r="980" spans="1:38">
      <c r="A980" s="55"/>
      <c r="B980" s="55"/>
      <c r="C980" s="55"/>
      <c r="D980" s="177"/>
      <c r="E980" s="177"/>
      <c r="F980" s="177"/>
      <c r="G980" s="55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55"/>
      <c r="AH980" s="55"/>
      <c r="AI980" s="177"/>
      <c r="AJ980" s="55"/>
      <c r="AK980" s="55"/>
      <c r="AL980" s="55"/>
    </row>
    <row r="981" spans="1:38">
      <c r="A981" s="55"/>
      <c r="B981" s="55"/>
      <c r="C981" s="55"/>
      <c r="D981" s="177"/>
      <c r="E981" s="177"/>
      <c r="F981" s="177"/>
      <c r="G981" s="55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55"/>
      <c r="AH981" s="55"/>
      <c r="AI981" s="177"/>
      <c r="AJ981" s="55"/>
      <c r="AK981" s="55"/>
      <c r="AL981" s="55"/>
    </row>
    <row r="982" spans="1:38">
      <c r="A982" s="55"/>
      <c r="B982" s="55"/>
      <c r="C982" s="55"/>
      <c r="D982" s="177"/>
      <c r="E982" s="177"/>
      <c r="F982" s="177"/>
      <c r="G982" s="55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55"/>
      <c r="AH982" s="55"/>
      <c r="AI982" s="177"/>
      <c r="AJ982" s="55"/>
      <c r="AK982" s="55"/>
      <c r="AL982" s="55"/>
    </row>
    <row r="983" spans="1:38">
      <c r="A983" s="55"/>
      <c r="B983" s="55"/>
      <c r="C983" s="55"/>
      <c r="D983" s="177"/>
      <c r="E983" s="177"/>
      <c r="F983" s="177"/>
      <c r="G983" s="55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55"/>
      <c r="AH983" s="55"/>
      <c r="AI983" s="177"/>
      <c r="AJ983" s="55"/>
      <c r="AK983" s="55"/>
      <c r="AL983" s="55"/>
    </row>
    <row r="984" spans="1:38">
      <c r="A984" s="55"/>
      <c r="B984" s="55"/>
      <c r="C984" s="55"/>
      <c r="D984" s="177"/>
      <c r="E984" s="177"/>
      <c r="F984" s="177"/>
      <c r="G984" s="55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55"/>
      <c r="AH984" s="55"/>
      <c r="AI984" s="177"/>
      <c r="AJ984" s="55"/>
      <c r="AK984" s="55"/>
      <c r="AL984" s="55"/>
    </row>
    <row r="985" spans="1:38">
      <c r="A985" s="55"/>
      <c r="B985" s="55"/>
      <c r="C985" s="55"/>
      <c r="D985" s="177"/>
      <c r="E985" s="177"/>
      <c r="F985" s="177"/>
      <c r="G985" s="55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55"/>
      <c r="AH985" s="55"/>
      <c r="AI985" s="177"/>
      <c r="AJ985" s="55"/>
      <c r="AK985" s="55"/>
      <c r="AL985" s="55"/>
    </row>
    <row r="986" spans="1:38">
      <c r="A986" s="55"/>
      <c r="B986" s="55"/>
      <c r="C986" s="55"/>
      <c r="D986" s="177"/>
      <c r="E986" s="177"/>
      <c r="F986" s="177"/>
      <c r="G986" s="55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55"/>
      <c r="AH986" s="55"/>
      <c r="AI986" s="177"/>
      <c r="AJ986" s="55"/>
      <c r="AK986" s="55"/>
      <c r="AL986" s="55"/>
    </row>
    <row r="987" spans="1:38">
      <c r="A987" s="55"/>
      <c r="B987" s="55"/>
      <c r="C987" s="55"/>
      <c r="D987" s="177"/>
      <c r="E987" s="177"/>
      <c r="F987" s="177"/>
      <c r="G987" s="55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177"/>
      <c r="AF987" s="177"/>
      <c r="AG987" s="55"/>
      <c r="AH987" s="55"/>
      <c r="AI987" s="177"/>
      <c r="AJ987" s="55"/>
      <c r="AK987" s="55"/>
      <c r="AL987" s="55"/>
    </row>
    <row r="988" spans="1:38">
      <c r="A988" s="55"/>
      <c r="B988" s="55"/>
      <c r="C988" s="55"/>
      <c r="D988" s="177"/>
      <c r="E988" s="177"/>
      <c r="F988" s="177"/>
      <c r="G988" s="55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  <c r="AC988" s="177"/>
      <c r="AD988" s="177"/>
      <c r="AE988" s="177"/>
      <c r="AF988" s="177"/>
      <c r="AG988" s="55"/>
      <c r="AH988" s="55"/>
      <c r="AI988" s="177"/>
      <c r="AJ988" s="55"/>
      <c r="AK988" s="55"/>
      <c r="AL988" s="55"/>
    </row>
    <row r="989" spans="1:38">
      <c r="A989" s="55"/>
      <c r="B989" s="55"/>
      <c r="C989" s="55"/>
      <c r="D989" s="177"/>
      <c r="E989" s="177"/>
      <c r="F989" s="177"/>
      <c r="G989" s="55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  <c r="AC989" s="177"/>
      <c r="AD989" s="177"/>
      <c r="AE989" s="177"/>
      <c r="AF989" s="177"/>
      <c r="AG989" s="55"/>
      <c r="AH989" s="55"/>
      <c r="AI989" s="177"/>
      <c r="AJ989" s="55"/>
      <c r="AK989" s="55"/>
      <c r="AL989" s="55"/>
    </row>
    <row r="990" spans="1:38">
      <c r="A990" s="55"/>
      <c r="B990" s="55"/>
      <c r="C990" s="55"/>
      <c r="D990" s="177"/>
      <c r="E990" s="177"/>
      <c r="F990" s="177"/>
      <c r="G990" s="55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  <c r="AC990" s="177"/>
      <c r="AD990" s="177"/>
      <c r="AE990" s="177"/>
      <c r="AF990" s="177"/>
      <c r="AG990" s="55"/>
      <c r="AH990" s="55"/>
      <c r="AI990" s="177"/>
      <c r="AJ990" s="55"/>
      <c r="AK990" s="55"/>
      <c r="AL990" s="55"/>
    </row>
    <row r="991" spans="1:38">
      <c r="A991" s="55"/>
      <c r="B991" s="55"/>
      <c r="C991" s="55"/>
      <c r="D991" s="177"/>
      <c r="E991" s="177"/>
      <c r="F991" s="177"/>
      <c r="G991" s="55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55"/>
      <c r="AH991" s="55"/>
      <c r="AI991" s="177"/>
      <c r="AJ991" s="55"/>
      <c r="AK991" s="55"/>
      <c r="AL991" s="55"/>
    </row>
    <row r="992" spans="1:38">
      <c r="A992" s="55"/>
      <c r="B992" s="55"/>
      <c r="C992" s="55"/>
      <c r="D992" s="177"/>
      <c r="E992" s="177"/>
      <c r="F992" s="177"/>
      <c r="G992" s="55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55"/>
      <c r="AH992" s="55"/>
      <c r="AI992" s="177"/>
      <c r="AJ992" s="55"/>
      <c r="AK992" s="55"/>
      <c r="AL992" s="55"/>
    </row>
    <row r="993" spans="1:38">
      <c r="A993" s="55"/>
      <c r="B993" s="55"/>
      <c r="C993" s="55"/>
      <c r="D993" s="177"/>
      <c r="E993" s="177"/>
      <c r="F993" s="177"/>
      <c r="G993" s="55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177"/>
      <c r="AF993" s="177"/>
      <c r="AG993" s="55"/>
      <c r="AH993" s="55"/>
      <c r="AI993" s="177"/>
      <c r="AJ993" s="55"/>
      <c r="AK993" s="55"/>
      <c r="AL993" s="55"/>
    </row>
    <row r="994" spans="1:38">
      <c r="A994" s="55"/>
      <c r="B994" s="55"/>
      <c r="C994" s="55"/>
      <c r="D994" s="177"/>
      <c r="E994" s="177"/>
      <c r="F994" s="177"/>
      <c r="G994" s="55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177"/>
      <c r="AF994" s="177"/>
      <c r="AG994" s="55"/>
      <c r="AH994" s="55"/>
      <c r="AI994" s="177"/>
      <c r="AJ994" s="55"/>
      <c r="AK994" s="55"/>
      <c r="AL994" s="55"/>
    </row>
    <row r="995" spans="1:38">
      <c r="A995" s="55"/>
      <c r="B995" s="55"/>
      <c r="C995" s="55"/>
      <c r="D995" s="177"/>
      <c r="E995" s="177"/>
      <c r="F995" s="177"/>
      <c r="G995" s="55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177"/>
      <c r="AF995" s="177"/>
      <c r="AG995" s="55"/>
      <c r="AH995" s="55"/>
      <c r="AI995" s="177"/>
      <c r="AJ995" s="55"/>
      <c r="AK995" s="55"/>
      <c r="AL995" s="55"/>
    </row>
    <row r="996" spans="1:38">
      <c r="A996" s="55"/>
      <c r="B996" s="55"/>
      <c r="C996" s="55"/>
      <c r="D996" s="177"/>
      <c r="E996" s="177"/>
      <c r="F996" s="177"/>
      <c r="G996" s="55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55"/>
      <c r="AH996" s="55"/>
      <c r="AI996" s="177"/>
      <c r="AJ996" s="55"/>
      <c r="AK996" s="55"/>
      <c r="AL996" s="55"/>
    </row>
    <row r="997" spans="1:38">
      <c r="A997" s="55"/>
      <c r="B997" s="55"/>
      <c r="C997" s="55"/>
      <c r="D997" s="177"/>
      <c r="E997" s="177"/>
      <c r="F997" s="177"/>
      <c r="G997" s="55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55"/>
      <c r="AH997" s="55"/>
      <c r="AI997" s="177"/>
      <c r="AJ997" s="55"/>
      <c r="AK997" s="55"/>
      <c r="AL997" s="55"/>
    </row>
    <row r="998" spans="1:38">
      <c r="A998" s="55"/>
      <c r="B998" s="55"/>
      <c r="C998" s="55"/>
      <c r="D998" s="177"/>
      <c r="E998" s="177"/>
      <c r="F998" s="177"/>
      <c r="G998" s="55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55"/>
      <c r="AH998" s="55"/>
      <c r="AI998" s="177"/>
      <c r="AJ998" s="55"/>
      <c r="AK998" s="55"/>
      <c r="AL998" s="55"/>
    </row>
    <row r="999" spans="1:38">
      <c r="A999" s="55"/>
      <c r="B999" s="55"/>
      <c r="C999" s="55"/>
      <c r="D999" s="177"/>
      <c r="E999" s="177"/>
      <c r="F999" s="177"/>
      <c r="G999" s="55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55"/>
      <c r="AH999" s="55"/>
      <c r="AI999" s="177"/>
      <c r="AJ999" s="55"/>
      <c r="AK999" s="55"/>
      <c r="AL999" s="55"/>
    </row>
    <row r="1000" spans="1:38">
      <c r="A1000" s="55"/>
      <c r="B1000" s="55"/>
      <c r="C1000" s="55"/>
      <c r="D1000" s="177"/>
      <c r="E1000" s="177"/>
      <c r="F1000" s="177"/>
      <c r="G1000" s="55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55"/>
      <c r="AH1000" s="55"/>
      <c r="AI1000" s="177"/>
      <c r="AJ1000" s="55"/>
      <c r="AK1000" s="55"/>
      <c r="AL1000" s="55"/>
    </row>
    <row r="1001" spans="1:38">
      <c r="A1001" s="55"/>
      <c r="B1001" s="55"/>
      <c r="C1001" s="55"/>
      <c r="D1001" s="177"/>
      <c r="E1001" s="177"/>
      <c r="F1001" s="177"/>
      <c r="G1001" s="55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  <c r="AA1001" s="177"/>
      <c r="AB1001" s="177"/>
      <c r="AC1001" s="177"/>
      <c r="AD1001" s="177"/>
      <c r="AE1001" s="177"/>
      <c r="AF1001" s="177"/>
      <c r="AG1001" s="55"/>
      <c r="AH1001" s="55"/>
      <c r="AI1001" s="177"/>
      <c r="AJ1001" s="55"/>
      <c r="AK1001" s="55"/>
      <c r="AL1001" s="55"/>
    </row>
    <row r="1002" spans="1:38">
      <c r="A1002" s="55"/>
      <c r="B1002" s="55"/>
      <c r="C1002" s="55"/>
      <c r="D1002" s="177"/>
      <c r="E1002" s="177"/>
      <c r="F1002" s="177"/>
      <c r="G1002" s="55"/>
      <c r="H1002" s="177"/>
      <c r="I1002" s="177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  <c r="AA1002" s="177"/>
      <c r="AB1002" s="177"/>
      <c r="AC1002" s="177"/>
      <c r="AD1002" s="177"/>
      <c r="AE1002" s="177"/>
      <c r="AF1002" s="177"/>
      <c r="AG1002" s="55"/>
      <c r="AH1002" s="55"/>
      <c r="AI1002" s="177"/>
      <c r="AJ1002" s="55"/>
      <c r="AK1002" s="55"/>
      <c r="AL1002" s="55"/>
    </row>
    <row r="1003" spans="1:38">
      <c r="A1003" s="55"/>
      <c r="B1003" s="55"/>
      <c r="C1003" s="55"/>
      <c r="D1003" s="177"/>
      <c r="E1003" s="177"/>
      <c r="F1003" s="177"/>
      <c r="G1003" s="55"/>
      <c r="H1003" s="177"/>
      <c r="I1003" s="177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  <c r="AA1003" s="177"/>
      <c r="AB1003" s="177"/>
      <c r="AC1003" s="177"/>
      <c r="AD1003" s="177"/>
      <c r="AE1003" s="177"/>
      <c r="AF1003" s="177"/>
      <c r="AG1003" s="55"/>
      <c r="AH1003" s="55"/>
      <c r="AI1003" s="177"/>
      <c r="AJ1003" s="55"/>
      <c r="AK1003" s="55"/>
      <c r="AL1003" s="55"/>
    </row>
    <row r="1004" spans="1:38">
      <c r="A1004" s="55"/>
      <c r="B1004" s="55"/>
      <c r="C1004" s="55"/>
      <c r="D1004" s="177"/>
      <c r="E1004" s="177"/>
      <c r="F1004" s="177"/>
      <c r="G1004" s="55"/>
      <c r="H1004" s="177"/>
      <c r="I1004" s="177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  <c r="AA1004" s="177"/>
      <c r="AB1004" s="177"/>
      <c r="AC1004" s="177"/>
      <c r="AD1004" s="177"/>
      <c r="AE1004" s="177"/>
      <c r="AF1004" s="177"/>
      <c r="AG1004" s="55"/>
      <c r="AH1004" s="55"/>
      <c r="AI1004" s="177"/>
      <c r="AJ1004" s="55"/>
      <c r="AK1004" s="55"/>
      <c r="AL1004" s="55"/>
    </row>
    <row r="1005" spans="1:38">
      <c r="A1005" s="55"/>
      <c r="B1005" s="55"/>
      <c r="C1005" s="55"/>
      <c r="D1005" s="177"/>
      <c r="E1005" s="177"/>
      <c r="F1005" s="177"/>
      <c r="G1005" s="55"/>
      <c r="H1005" s="177"/>
      <c r="I1005" s="177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  <c r="AA1005" s="177"/>
      <c r="AB1005" s="177"/>
      <c r="AC1005" s="177"/>
      <c r="AD1005" s="177"/>
      <c r="AE1005" s="177"/>
      <c r="AF1005" s="177"/>
      <c r="AG1005" s="55"/>
      <c r="AH1005" s="55"/>
      <c r="AI1005" s="177"/>
      <c r="AJ1005" s="55"/>
      <c r="AK1005" s="55"/>
      <c r="AL1005" s="55"/>
    </row>
    <row r="1006" spans="1:38">
      <c r="A1006" s="55"/>
      <c r="B1006" s="55"/>
      <c r="C1006" s="55"/>
      <c r="D1006" s="177"/>
      <c r="E1006" s="177"/>
      <c r="F1006" s="177"/>
      <c r="G1006" s="55"/>
      <c r="H1006" s="177"/>
      <c r="I1006" s="177"/>
      <c r="J1006" s="177"/>
      <c r="K1006" s="177"/>
      <c r="L1006" s="177"/>
      <c r="M1006" s="177"/>
      <c r="N1006" s="177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  <c r="Y1006" s="177"/>
      <c r="Z1006" s="177"/>
      <c r="AA1006" s="177"/>
      <c r="AB1006" s="177"/>
      <c r="AC1006" s="177"/>
      <c r="AD1006" s="177"/>
      <c r="AE1006" s="177"/>
      <c r="AF1006" s="177"/>
      <c r="AG1006" s="55"/>
      <c r="AH1006" s="55"/>
      <c r="AI1006" s="177"/>
      <c r="AJ1006" s="55"/>
      <c r="AK1006" s="55"/>
      <c r="AL1006" s="55"/>
    </row>
    <row r="1007" spans="1:38">
      <c r="A1007" s="55"/>
      <c r="B1007" s="55"/>
      <c r="C1007" s="55"/>
      <c r="D1007" s="177"/>
      <c r="E1007" s="177"/>
      <c r="F1007" s="177"/>
      <c r="G1007" s="55"/>
      <c r="H1007" s="177"/>
      <c r="I1007" s="177"/>
      <c r="J1007" s="177"/>
      <c r="K1007" s="177"/>
      <c r="L1007" s="177"/>
      <c r="M1007" s="177"/>
      <c r="N1007" s="177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  <c r="Y1007" s="177"/>
      <c r="Z1007" s="177"/>
      <c r="AA1007" s="177"/>
      <c r="AB1007" s="177"/>
      <c r="AC1007" s="177"/>
      <c r="AD1007" s="177"/>
      <c r="AE1007" s="177"/>
      <c r="AF1007" s="177"/>
      <c r="AG1007" s="55"/>
      <c r="AH1007" s="55"/>
      <c r="AI1007" s="177"/>
      <c r="AJ1007" s="55"/>
      <c r="AK1007" s="55"/>
      <c r="AL1007" s="55"/>
    </row>
    <row r="1008" spans="1:38">
      <c r="A1008" s="55"/>
      <c r="B1008" s="55"/>
      <c r="C1008" s="55"/>
      <c r="D1008" s="177"/>
      <c r="E1008" s="177"/>
      <c r="F1008" s="177"/>
      <c r="G1008" s="55"/>
      <c r="H1008" s="177"/>
      <c r="I1008" s="177"/>
      <c r="J1008" s="177"/>
      <c r="K1008" s="177"/>
      <c r="L1008" s="177"/>
      <c r="M1008" s="177"/>
      <c r="N1008" s="177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  <c r="Y1008" s="177"/>
      <c r="Z1008" s="177"/>
      <c r="AA1008" s="177"/>
      <c r="AB1008" s="177"/>
      <c r="AC1008" s="177"/>
      <c r="AD1008" s="177"/>
      <c r="AE1008" s="177"/>
      <c r="AF1008" s="177"/>
      <c r="AG1008" s="55"/>
      <c r="AH1008" s="55"/>
      <c r="AI1008" s="177"/>
      <c r="AJ1008" s="55"/>
      <c r="AK1008" s="55"/>
      <c r="AL1008" s="55"/>
    </row>
    <row r="1009" spans="1:38">
      <c r="A1009" s="55"/>
      <c r="B1009" s="55"/>
      <c r="C1009" s="55"/>
      <c r="D1009" s="177"/>
      <c r="E1009" s="177"/>
      <c r="F1009" s="177"/>
      <c r="G1009" s="55"/>
      <c r="H1009" s="177"/>
      <c r="I1009" s="177"/>
      <c r="J1009" s="177"/>
      <c r="K1009" s="177"/>
      <c r="L1009" s="177"/>
      <c r="M1009" s="177"/>
      <c r="N1009" s="177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  <c r="Y1009" s="177"/>
      <c r="Z1009" s="177"/>
      <c r="AA1009" s="177"/>
      <c r="AB1009" s="177"/>
      <c r="AC1009" s="177"/>
      <c r="AD1009" s="177"/>
      <c r="AE1009" s="177"/>
      <c r="AF1009" s="177"/>
      <c r="AG1009" s="55"/>
      <c r="AH1009" s="55"/>
      <c r="AI1009" s="177"/>
      <c r="AJ1009" s="55"/>
      <c r="AK1009" s="55"/>
      <c r="AL1009" s="55"/>
    </row>
    <row r="1010" spans="1:38">
      <c r="A1010" s="55"/>
      <c r="B1010" s="55"/>
      <c r="C1010" s="55"/>
      <c r="D1010" s="177"/>
      <c r="E1010" s="177"/>
      <c r="F1010" s="177"/>
      <c r="G1010" s="55"/>
      <c r="H1010" s="177"/>
      <c r="I1010" s="177"/>
      <c r="J1010" s="177"/>
      <c r="K1010" s="177"/>
      <c r="L1010" s="177"/>
      <c r="M1010" s="177"/>
      <c r="N1010" s="177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  <c r="Y1010" s="177"/>
      <c r="Z1010" s="177"/>
      <c r="AA1010" s="177"/>
      <c r="AB1010" s="177"/>
      <c r="AC1010" s="177"/>
      <c r="AD1010" s="177"/>
      <c r="AE1010" s="177"/>
      <c r="AF1010" s="177"/>
      <c r="AG1010" s="55"/>
      <c r="AH1010" s="55"/>
      <c r="AI1010" s="177"/>
      <c r="AJ1010" s="55"/>
      <c r="AK1010" s="55"/>
      <c r="AL1010" s="55"/>
    </row>
    <row r="1011" spans="1:38">
      <c r="A1011" s="55"/>
      <c r="B1011" s="55"/>
      <c r="C1011" s="55"/>
      <c r="D1011" s="177"/>
      <c r="E1011" s="177"/>
      <c r="F1011" s="177"/>
      <c r="G1011" s="55"/>
      <c r="H1011" s="177"/>
      <c r="I1011" s="177"/>
      <c r="J1011" s="177"/>
      <c r="K1011" s="177"/>
      <c r="L1011" s="177"/>
      <c r="M1011" s="177"/>
      <c r="N1011" s="177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  <c r="Y1011" s="177"/>
      <c r="Z1011" s="177"/>
      <c r="AA1011" s="177"/>
      <c r="AB1011" s="177"/>
      <c r="AC1011" s="177"/>
      <c r="AD1011" s="177"/>
      <c r="AE1011" s="177"/>
      <c r="AF1011" s="177"/>
      <c r="AG1011" s="55"/>
      <c r="AH1011" s="55"/>
      <c r="AI1011" s="177"/>
      <c r="AJ1011" s="55"/>
      <c r="AK1011" s="55"/>
      <c r="AL1011" s="55"/>
    </row>
    <row r="1012" spans="1:38">
      <c r="A1012" s="55"/>
      <c r="B1012" s="55"/>
      <c r="C1012" s="55"/>
      <c r="D1012" s="177"/>
      <c r="E1012" s="177"/>
      <c r="F1012" s="177"/>
      <c r="G1012" s="55"/>
      <c r="H1012" s="177"/>
      <c r="I1012" s="177"/>
      <c r="J1012" s="177"/>
      <c r="K1012" s="177"/>
      <c r="L1012" s="177"/>
      <c r="M1012" s="177"/>
      <c r="N1012" s="177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  <c r="Y1012" s="177"/>
      <c r="Z1012" s="177"/>
      <c r="AA1012" s="177"/>
      <c r="AB1012" s="177"/>
      <c r="AC1012" s="177"/>
      <c r="AD1012" s="177"/>
      <c r="AE1012" s="177"/>
      <c r="AF1012" s="177"/>
      <c r="AG1012" s="55"/>
      <c r="AH1012" s="55"/>
      <c r="AI1012" s="177"/>
      <c r="AJ1012" s="55"/>
      <c r="AK1012" s="55"/>
      <c r="AL1012" s="55"/>
    </row>
    <row r="1013" spans="1:38">
      <c r="A1013" s="55"/>
      <c r="B1013" s="55"/>
      <c r="C1013" s="55"/>
      <c r="D1013" s="177"/>
      <c r="E1013" s="177"/>
      <c r="F1013" s="177"/>
      <c r="G1013" s="55"/>
      <c r="H1013" s="177"/>
      <c r="I1013" s="177"/>
      <c r="J1013" s="177"/>
      <c r="K1013" s="177"/>
      <c r="L1013" s="177"/>
      <c r="M1013" s="177"/>
      <c r="N1013" s="177"/>
      <c r="O1013" s="177"/>
      <c r="P1013" s="177"/>
      <c r="Q1013" s="177"/>
      <c r="R1013" s="177"/>
      <c r="S1013" s="177"/>
      <c r="T1013" s="177"/>
      <c r="U1013" s="177"/>
      <c r="V1013" s="177"/>
      <c r="W1013" s="177"/>
      <c r="X1013" s="177"/>
      <c r="Y1013" s="177"/>
      <c r="Z1013" s="177"/>
      <c r="AA1013" s="177"/>
      <c r="AB1013" s="177"/>
      <c r="AC1013" s="177"/>
      <c r="AD1013" s="177"/>
      <c r="AE1013" s="177"/>
      <c r="AF1013" s="177"/>
      <c r="AG1013" s="55"/>
      <c r="AH1013" s="55"/>
      <c r="AI1013" s="177"/>
      <c r="AJ1013" s="55"/>
      <c r="AK1013" s="55"/>
      <c r="AL1013" s="55"/>
    </row>
    <row r="1014" spans="1:38">
      <c r="A1014" s="55"/>
      <c r="B1014" s="55"/>
      <c r="C1014" s="55"/>
      <c r="D1014" s="177"/>
      <c r="E1014" s="177"/>
      <c r="F1014" s="177"/>
      <c r="G1014" s="55"/>
      <c r="H1014" s="177"/>
      <c r="I1014" s="177"/>
      <c r="J1014" s="177"/>
      <c r="K1014" s="177"/>
      <c r="L1014" s="177"/>
      <c r="M1014" s="177"/>
      <c r="N1014" s="177"/>
      <c r="O1014" s="177"/>
      <c r="P1014" s="177"/>
      <c r="Q1014" s="177"/>
      <c r="R1014" s="177"/>
      <c r="S1014" s="177"/>
      <c r="T1014" s="177"/>
      <c r="U1014" s="177"/>
      <c r="V1014" s="177"/>
      <c r="W1014" s="177"/>
      <c r="X1014" s="177"/>
      <c r="Y1014" s="177"/>
      <c r="Z1014" s="177"/>
      <c r="AA1014" s="177"/>
      <c r="AB1014" s="177"/>
      <c r="AC1014" s="177"/>
      <c r="AD1014" s="177"/>
      <c r="AE1014" s="177"/>
      <c r="AF1014" s="177"/>
      <c r="AG1014" s="55"/>
      <c r="AH1014" s="55"/>
      <c r="AI1014" s="177"/>
      <c r="AJ1014" s="55"/>
      <c r="AK1014" s="55"/>
      <c r="AL1014" s="55"/>
    </row>
    <row r="1015" spans="1:38">
      <c r="A1015" s="55"/>
      <c r="B1015" s="55"/>
      <c r="C1015" s="55"/>
      <c r="D1015" s="177"/>
      <c r="E1015" s="177"/>
      <c r="F1015" s="177"/>
      <c r="G1015" s="55"/>
      <c r="H1015" s="177"/>
      <c r="I1015" s="177"/>
      <c r="J1015" s="177"/>
      <c r="K1015" s="177"/>
      <c r="L1015" s="177"/>
      <c r="M1015" s="177"/>
      <c r="N1015" s="177"/>
      <c r="O1015" s="177"/>
      <c r="P1015" s="177"/>
      <c r="Q1015" s="177"/>
      <c r="R1015" s="177"/>
      <c r="S1015" s="177"/>
      <c r="T1015" s="177"/>
      <c r="U1015" s="177"/>
      <c r="V1015" s="177"/>
      <c r="W1015" s="177"/>
      <c r="X1015" s="177"/>
      <c r="Y1015" s="177"/>
      <c r="Z1015" s="177"/>
      <c r="AA1015" s="177"/>
      <c r="AB1015" s="177"/>
      <c r="AC1015" s="177"/>
      <c r="AD1015" s="177"/>
      <c r="AE1015" s="177"/>
      <c r="AF1015" s="177"/>
      <c r="AG1015" s="55"/>
      <c r="AH1015" s="55"/>
      <c r="AI1015" s="177"/>
      <c r="AJ1015" s="55"/>
      <c r="AK1015" s="55"/>
      <c r="AL1015" s="55"/>
    </row>
    <row r="1016" spans="1:38">
      <c r="A1016" s="55"/>
      <c r="B1016" s="55"/>
      <c r="C1016" s="55"/>
      <c r="D1016" s="177"/>
      <c r="E1016" s="177"/>
      <c r="F1016" s="177"/>
      <c r="G1016" s="55"/>
      <c r="H1016" s="177"/>
      <c r="I1016" s="177"/>
      <c r="J1016" s="177"/>
      <c r="K1016" s="177"/>
      <c r="L1016" s="177"/>
      <c r="M1016" s="177"/>
      <c r="N1016" s="177"/>
      <c r="O1016" s="177"/>
      <c r="P1016" s="177"/>
      <c r="Q1016" s="177"/>
      <c r="R1016" s="177"/>
      <c r="S1016" s="177"/>
      <c r="T1016" s="177"/>
      <c r="U1016" s="177"/>
      <c r="V1016" s="177"/>
      <c r="W1016" s="177"/>
      <c r="X1016" s="177"/>
      <c r="Y1016" s="177"/>
      <c r="Z1016" s="177"/>
      <c r="AA1016" s="177"/>
      <c r="AB1016" s="177"/>
      <c r="AC1016" s="177"/>
      <c r="AD1016" s="177"/>
      <c r="AE1016" s="177"/>
      <c r="AF1016" s="177"/>
      <c r="AG1016" s="55"/>
      <c r="AH1016" s="55"/>
      <c r="AI1016" s="177"/>
      <c r="AJ1016" s="55"/>
      <c r="AK1016" s="55"/>
      <c r="AL1016" s="55"/>
    </row>
    <row r="1017" spans="1:38">
      <c r="A1017" s="55"/>
      <c r="B1017" s="55"/>
      <c r="C1017" s="55"/>
      <c r="D1017" s="177"/>
      <c r="E1017" s="177"/>
      <c r="F1017" s="177"/>
      <c r="G1017" s="55"/>
      <c r="H1017" s="177"/>
      <c r="I1017" s="177"/>
      <c r="J1017" s="177"/>
      <c r="K1017" s="177"/>
      <c r="L1017" s="177"/>
      <c r="M1017" s="177"/>
      <c r="N1017" s="177"/>
      <c r="O1017" s="177"/>
      <c r="P1017" s="177"/>
      <c r="Q1017" s="177"/>
      <c r="R1017" s="177"/>
      <c r="S1017" s="177"/>
      <c r="T1017" s="177"/>
      <c r="U1017" s="177"/>
      <c r="V1017" s="177"/>
      <c r="W1017" s="177"/>
      <c r="X1017" s="177"/>
      <c r="Y1017" s="177"/>
      <c r="Z1017" s="177"/>
      <c r="AA1017" s="177"/>
      <c r="AB1017" s="177"/>
      <c r="AC1017" s="177"/>
      <c r="AD1017" s="177"/>
      <c r="AE1017" s="177"/>
      <c r="AF1017" s="177"/>
      <c r="AG1017" s="55"/>
      <c r="AH1017" s="55"/>
      <c r="AI1017" s="177"/>
      <c r="AJ1017" s="55"/>
      <c r="AK1017" s="55"/>
      <c r="AL1017" s="55"/>
    </row>
    <row r="1018" spans="1:38">
      <c r="A1018" s="55"/>
      <c r="B1018" s="55"/>
      <c r="C1018" s="55"/>
      <c r="D1018" s="177"/>
      <c r="E1018" s="177"/>
      <c r="F1018" s="177"/>
      <c r="G1018" s="55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  <c r="Y1018" s="177"/>
      <c r="Z1018" s="177"/>
      <c r="AA1018" s="177"/>
      <c r="AB1018" s="177"/>
      <c r="AC1018" s="177"/>
      <c r="AD1018" s="177"/>
      <c r="AE1018" s="177"/>
      <c r="AF1018" s="177"/>
      <c r="AG1018" s="55"/>
      <c r="AH1018" s="55"/>
      <c r="AI1018" s="177"/>
      <c r="AJ1018" s="55"/>
      <c r="AK1018" s="55"/>
      <c r="AL1018" s="55"/>
    </row>
    <row r="1019" spans="1:38">
      <c r="A1019" s="55"/>
      <c r="B1019" s="55"/>
      <c r="C1019" s="55"/>
      <c r="D1019" s="177"/>
      <c r="E1019" s="177"/>
      <c r="F1019" s="177"/>
      <c r="G1019" s="55"/>
      <c r="H1019" s="177"/>
      <c r="I1019" s="177"/>
      <c r="J1019" s="177"/>
      <c r="K1019" s="177"/>
      <c r="L1019" s="177"/>
      <c r="M1019" s="177"/>
      <c r="N1019" s="177"/>
      <c r="O1019" s="177"/>
      <c r="P1019" s="177"/>
      <c r="Q1019" s="177"/>
      <c r="R1019" s="177"/>
      <c r="S1019" s="177"/>
      <c r="T1019" s="177"/>
      <c r="U1019" s="177"/>
      <c r="V1019" s="177"/>
      <c r="W1019" s="177"/>
      <c r="X1019" s="177"/>
      <c r="Y1019" s="177"/>
      <c r="Z1019" s="177"/>
      <c r="AA1019" s="177"/>
      <c r="AB1019" s="177"/>
      <c r="AC1019" s="177"/>
      <c r="AD1019" s="177"/>
      <c r="AE1019" s="177"/>
      <c r="AF1019" s="177"/>
      <c r="AG1019" s="55"/>
      <c r="AH1019" s="55"/>
      <c r="AI1019" s="177"/>
      <c r="AJ1019" s="55"/>
      <c r="AK1019" s="55"/>
      <c r="AL1019" s="55"/>
    </row>
    <row r="1020" spans="1:38">
      <c r="A1020" s="55"/>
      <c r="B1020" s="55"/>
      <c r="C1020" s="55"/>
      <c r="D1020" s="177"/>
      <c r="E1020" s="177"/>
      <c r="F1020" s="177"/>
      <c r="G1020" s="55"/>
      <c r="H1020" s="177"/>
      <c r="I1020" s="177"/>
      <c r="J1020" s="177"/>
      <c r="K1020" s="177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  <c r="AA1020" s="177"/>
      <c r="AB1020" s="177"/>
      <c r="AC1020" s="177"/>
      <c r="AD1020" s="177"/>
      <c r="AE1020" s="177"/>
      <c r="AF1020" s="177"/>
      <c r="AG1020" s="55"/>
      <c r="AH1020" s="55"/>
      <c r="AI1020" s="177"/>
      <c r="AJ1020" s="55"/>
      <c r="AK1020" s="55"/>
      <c r="AL1020" s="55"/>
    </row>
    <row r="1021" spans="1:38">
      <c r="A1021" s="55"/>
      <c r="B1021" s="55"/>
      <c r="C1021" s="55"/>
      <c r="D1021" s="177"/>
      <c r="E1021" s="177"/>
      <c r="F1021" s="177"/>
      <c r="G1021" s="55"/>
      <c r="H1021" s="177"/>
      <c r="I1021" s="177"/>
      <c r="J1021" s="177"/>
      <c r="K1021" s="177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  <c r="AA1021" s="177"/>
      <c r="AB1021" s="177"/>
      <c r="AC1021" s="177"/>
      <c r="AD1021" s="177"/>
      <c r="AE1021" s="177"/>
      <c r="AF1021" s="177"/>
      <c r="AG1021" s="55"/>
      <c r="AH1021" s="55"/>
      <c r="AI1021" s="177"/>
      <c r="AJ1021" s="55"/>
      <c r="AK1021" s="55"/>
      <c r="AL1021" s="55"/>
    </row>
    <row r="1022" spans="1:38">
      <c r="A1022" s="55"/>
      <c r="B1022" s="55"/>
      <c r="C1022" s="55"/>
      <c r="D1022" s="177"/>
      <c r="E1022" s="177"/>
      <c r="F1022" s="177"/>
      <c r="G1022" s="55"/>
      <c r="H1022" s="177"/>
      <c r="I1022" s="177"/>
      <c r="J1022" s="177"/>
      <c r="K1022" s="177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  <c r="AA1022" s="177"/>
      <c r="AB1022" s="177"/>
      <c r="AC1022" s="177"/>
      <c r="AD1022" s="177"/>
      <c r="AE1022" s="177"/>
      <c r="AF1022" s="177"/>
      <c r="AG1022" s="55"/>
      <c r="AH1022" s="55"/>
      <c r="AI1022" s="177"/>
      <c r="AJ1022" s="55"/>
      <c r="AK1022" s="55"/>
      <c r="AL1022" s="55"/>
    </row>
    <row r="1023" spans="1:38">
      <c r="A1023" s="55"/>
      <c r="B1023" s="55"/>
      <c r="C1023" s="55"/>
      <c r="D1023" s="177"/>
      <c r="E1023" s="177"/>
      <c r="F1023" s="177"/>
      <c r="G1023" s="55"/>
      <c r="H1023" s="177"/>
      <c r="I1023" s="177"/>
      <c r="J1023" s="177"/>
      <c r="K1023" s="177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  <c r="AA1023" s="177"/>
      <c r="AB1023" s="177"/>
      <c r="AC1023" s="177"/>
      <c r="AD1023" s="177"/>
      <c r="AE1023" s="177"/>
      <c r="AF1023" s="177"/>
      <c r="AG1023" s="55"/>
      <c r="AH1023" s="55"/>
      <c r="AI1023" s="177"/>
      <c r="AJ1023" s="55"/>
      <c r="AK1023" s="55"/>
      <c r="AL1023" s="55"/>
    </row>
    <row r="1024" spans="1:38">
      <c r="A1024" s="55"/>
      <c r="B1024" s="55"/>
      <c r="C1024" s="55"/>
      <c r="D1024" s="177"/>
      <c r="E1024" s="177"/>
      <c r="F1024" s="177"/>
      <c r="G1024" s="55"/>
      <c r="H1024" s="177"/>
      <c r="I1024" s="177"/>
      <c r="J1024" s="177"/>
      <c r="K1024" s="177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  <c r="AA1024" s="177"/>
      <c r="AB1024" s="177"/>
      <c r="AC1024" s="177"/>
      <c r="AD1024" s="177"/>
      <c r="AE1024" s="177"/>
      <c r="AF1024" s="177"/>
      <c r="AG1024" s="55"/>
      <c r="AH1024" s="55"/>
      <c r="AI1024" s="177"/>
      <c r="AJ1024" s="55"/>
      <c r="AK1024" s="55"/>
      <c r="AL1024" s="55"/>
    </row>
    <row r="1025" spans="1:38">
      <c r="A1025" s="55"/>
      <c r="B1025" s="55"/>
      <c r="C1025" s="55"/>
      <c r="D1025" s="177"/>
      <c r="E1025" s="177"/>
      <c r="F1025" s="177"/>
      <c r="G1025" s="55"/>
      <c r="H1025" s="177"/>
      <c r="I1025" s="177"/>
      <c r="J1025" s="177"/>
      <c r="K1025" s="177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  <c r="AA1025" s="177"/>
      <c r="AB1025" s="177"/>
      <c r="AC1025" s="177"/>
      <c r="AD1025" s="177"/>
      <c r="AE1025" s="177"/>
      <c r="AF1025" s="177"/>
      <c r="AG1025" s="55"/>
      <c r="AH1025" s="55"/>
      <c r="AI1025" s="177"/>
      <c r="AJ1025" s="55"/>
      <c r="AK1025" s="55"/>
      <c r="AL1025" s="55"/>
    </row>
    <row r="1026" spans="1:38">
      <c r="A1026" s="55"/>
      <c r="B1026" s="55"/>
      <c r="C1026" s="55"/>
      <c r="D1026" s="177"/>
      <c r="E1026" s="177"/>
      <c r="F1026" s="177"/>
      <c r="G1026" s="55"/>
      <c r="H1026" s="177"/>
      <c r="I1026" s="177"/>
      <c r="J1026" s="177"/>
      <c r="K1026" s="177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  <c r="AA1026" s="177"/>
      <c r="AB1026" s="177"/>
      <c r="AC1026" s="177"/>
      <c r="AD1026" s="177"/>
      <c r="AE1026" s="177"/>
      <c r="AF1026" s="177"/>
      <c r="AG1026" s="55"/>
      <c r="AH1026" s="55"/>
      <c r="AI1026" s="177"/>
      <c r="AJ1026" s="55"/>
      <c r="AK1026" s="55"/>
      <c r="AL1026" s="55"/>
    </row>
    <row r="1027" spans="1:38">
      <c r="A1027" s="55"/>
      <c r="B1027" s="55"/>
      <c r="C1027" s="55"/>
      <c r="D1027" s="177"/>
      <c r="E1027" s="177"/>
      <c r="F1027" s="177"/>
      <c r="G1027" s="55"/>
      <c r="H1027" s="177"/>
      <c r="I1027" s="177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  <c r="AA1027" s="177"/>
      <c r="AB1027" s="177"/>
      <c r="AC1027" s="177"/>
      <c r="AD1027" s="177"/>
      <c r="AE1027" s="177"/>
      <c r="AF1027" s="177"/>
      <c r="AG1027" s="55"/>
      <c r="AH1027" s="55"/>
      <c r="AI1027" s="177"/>
      <c r="AJ1027" s="55"/>
      <c r="AK1027" s="55"/>
      <c r="AL1027" s="55"/>
    </row>
    <row r="1028" spans="1:38">
      <c r="A1028" s="55"/>
      <c r="B1028" s="55"/>
      <c r="C1028" s="55"/>
      <c r="D1028" s="177"/>
      <c r="E1028" s="177"/>
      <c r="F1028" s="177"/>
      <c r="G1028" s="55"/>
      <c r="H1028" s="177"/>
      <c r="I1028" s="177"/>
      <c r="J1028" s="177"/>
      <c r="K1028" s="177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  <c r="AA1028" s="177"/>
      <c r="AB1028" s="177"/>
      <c r="AC1028" s="177"/>
      <c r="AD1028" s="177"/>
      <c r="AE1028" s="177"/>
      <c r="AF1028" s="177"/>
      <c r="AG1028" s="55"/>
      <c r="AH1028" s="55"/>
      <c r="AI1028" s="177"/>
      <c r="AJ1028" s="55"/>
      <c r="AK1028" s="55"/>
      <c r="AL1028" s="55"/>
    </row>
    <row r="1029" spans="1:38">
      <c r="A1029" s="55"/>
      <c r="B1029" s="55"/>
      <c r="C1029" s="55"/>
      <c r="D1029" s="177"/>
      <c r="E1029" s="177"/>
      <c r="F1029" s="177"/>
      <c r="G1029" s="55"/>
      <c r="H1029" s="177"/>
      <c r="I1029" s="177"/>
      <c r="J1029" s="177"/>
      <c r="K1029" s="177"/>
      <c r="L1029" s="177"/>
      <c r="M1029" s="177"/>
      <c r="N1029" s="177"/>
      <c r="O1029" s="177"/>
      <c r="P1029" s="177"/>
      <c r="Q1029" s="177"/>
      <c r="R1029" s="177"/>
      <c r="S1029" s="177"/>
      <c r="T1029" s="177"/>
      <c r="U1029" s="177"/>
      <c r="V1029" s="177"/>
      <c r="W1029" s="177"/>
      <c r="X1029" s="177"/>
      <c r="Y1029" s="177"/>
      <c r="Z1029" s="177"/>
      <c r="AA1029" s="177"/>
      <c r="AB1029" s="177"/>
      <c r="AC1029" s="177"/>
      <c r="AD1029" s="177"/>
      <c r="AE1029" s="177"/>
      <c r="AF1029" s="177"/>
      <c r="AG1029" s="55"/>
      <c r="AH1029" s="55"/>
      <c r="AI1029" s="177"/>
      <c r="AJ1029" s="55"/>
      <c r="AK1029" s="55"/>
      <c r="AL1029" s="55"/>
    </row>
    <row r="1030" spans="1:38">
      <c r="A1030" s="55"/>
      <c r="B1030" s="55"/>
      <c r="C1030" s="55"/>
      <c r="D1030" s="177"/>
      <c r="E1030" s="177"/>
      <c r="F1030" s="177"/>
      <c r="G1030" s="55"/>
      <c r="H1030" s="177"/>
      <c r="I1030" s="177"/>
      <c r="J1030" s="177"/>
      <c r="K1030" s="177"/>
      <c r="L1030" s="177"/>
      <c r="M1030" s="177"/>
      <c r="N1030" s="177"/>
      <c r="O1030" s="177"/>
      <c r="P1030" s="177"/>
      <c r="Q1030" s="177"/>
      <c r="R1030" s="177"/>
      <c r="S1030" s="177"/>
      <c r="T1030" s="177"/>
      <c r="U1030" s="177"/>
      <c r="V1030" s="177"/>
      <c r="W1030" s="177"/>
      <c r="X1030" s="177"/>
      <c r="Y1030" s="177"/>
      <c r="Z1030" s="177"/>
      <c r="AA1030" s="177"/>
      <c r="AB1030" s="177"/>
      <c r="AC1030" s="177"/>
      <c r="AD1030" s="177"/>
      <c r="AE1030" s="177"/>
      <c r="AF1030" s="177"/>
      <c r="AG1030" s="55"/>
      <c r="AH1030" s="55"/>
      <c r="AI1030" s="177"/>
      <c r="AJ1030" s="55"/>
      <c r="AK1030" s="55"/>
      <c r="AL1030" s="55"/>
    </row>
    <row r="1031" spans="1:38">
      <c r="A1031" s="55"/>
      <c r="B1031" s="55"/>
      <c r="C1031" s="55"/>
      <c r="D1031" s="177"/>
      <c r="E1031" s="177"/>
      <c r="F1031" s="177"/>
      <c r="G1031" s="55"/>
      <c r="H1031" s="177"/>
      <c r="I1031" s="177"/>
      <c r="J1031" s="177"/>
      <c r="K1031" s="177"/>
      <c r="L1031" s="177"/>
      <c r="M1031" s="177"/>
      <c r="N1031" s="177"/>
      <c r="O1031" s="177"/>
      <c r="P1031" s="177"/>
      <c r="Q1031" s="177"/>
      <c r="R1031" s="177"/>
      <c r="S1031" s="177"/>
      <c r="T1031" s="177"/>
      <c r="U1031" s="177"/>
      <c r="V1031" s="177"/>
      <c r="W1031" s="177"/>
      <c r="X1031" s="177"/>
      <c r="Y1031" s="177"/>
      <c r="Z1031" s="177"/>
      <c r="AA1031" s="177"/>
      <c r="AB1031" s="177"/>
      <c r="AC1031" s="177"/>
      <c r="AD1031" s="177"/>
      <c r="AE1031" s="177"/>
      <c r="AF1031" s="177"/>
      <c r="AG1031" s="55"/>
      <c r="AH1031" s="55"/>
      <c r="AI1031" s="177"/>
      <c r="AJ1031" s="55"/>
      <c r="AK1031" s="55"/>
      <c r="AL1031" s="55"/>
    </row>
    <row r="1032" spans="1:38">
      <c r="A1032" s="55"/>
      <c r="B1032" s="55"/>
      <c r="C1032" s="55"/>
      <c r="D1032" s="177"/>
      <c r="E1032" s="177"/>
      <c r="F1032" s="177"/>
      <c r="G1032" s="55"/>
      <c r="H1032" s="177"/>
      <c r="I1032" s="177"/>
      <c r="J1032" s="177"/>
      <c r="K1032" s="177"/>
      <c r="L1032" s="177"/>
      <c r="M1032" s="177"/>
      <c r="N1032" s="177"/>
      <c r="O1032" s="177"/>
      <c r="P1032" s="177"/>
      <c r="Q1032" s="177"/>
      <c r="R1032" s="177"/>
      <c r="S1032" s="177"/>
      <c r="T1032" s="177"/>
      <c r="U1032" s="177"/>
      <c r="V1032" s="177"/>
      <c r="W1032" s="177"/>
      <c r="X1032" s="177"/>
      <c r="Y1032" s="177"/>
      <c r="Z1032" s="177"/>
      <c r="AA1032" s="177"/>
      <c r="AB1032" s="177"/>
      <c r="AC1032" s="177"/>
      <c r="AD1032" s="177"/>
      <c r="AE1032" s="177"/>
      <c r="AF1032" s="177"/>
      <c r="AG1032" s="55"/>
      <c r="AH1032" s="55"/>
      <c r="AI1032" s="177"/>
      <c r="AJ1032" s="55"/>
      <c r="AK1032" s="55"/>
      <c r="AL1032" s="55"/>
    </row>
    <row r="1033" spans="1:38">
      <c r="A1033" s="55"/>
      <c r="B1033" s="55"/>
      <c r="C1033" s="55"/>
      <c r="D1033" s="177"/>
      <c r="E1033" s="177"/>
      <c r="F1033" s="177"/>
      <c r="G1033" s="55"/>
      <c r="H1033" s="177"/>
      <c r="I1033" s="177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  <c r="Y1033" s="177"/>
      <c r="Z1033" s="177"/>
      <c r="AA1033" s="177"/>
      <c r="AB1033" s="177"/>
      <c r="AC1033" s="177"/>
      <c r="AD1033" s="177"/>
      <c r="AE1033" s="177"/>
      <c r="AF1033" s="177"/>
      <c r="AG1033" s="55"/>
      <c r="AH1033" s="55"/>
      <c r="AI1033" s="177"/>
      <c r="AJ1033" s="55"/>
      <c r="AK1033" s="55"/>
      <c r="AL1033" s="55"/>
    </row>
    <row r="1034" spans="1:38">
      <c r="A1034" s="55"/>
      <c r="B1034" s="55"/>
      <c r="C1034" s="55"/>
      <c r="D1034" s="177"/>
      <c r="E1034" s="177"/>
      <c r="F1034" s="177"/>
      <c r="G1034" s="55"/>
      <c r="H1034" s="177"/>
      <c r="I1034" s="177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  <c r="Y1034" s="177"/>
      <c r="Z1034" s="177"/>
      <c r="AA1034" s="177"/>
      <c r="AB1034" s="177"/>
      <c r="AC1034" s="177"/>
      <c r="AD1034" s="177"/>
      <c r="AE1034" s="177"/>
      <c r="AF1034" s="177"/>
      <c r="AG1034" s="55"/>
      <c r="AH1034" s="55"/>
      <c r="AI1034" s="177"/>
      <c r="AJ1034" s="55"/>
      <c r="AK1034" s="55"/>
      <c r="AL1034" s="55"/>
    </row>
    <row r="1035" spans="1:38">
      <c r="A1035" s="55"/>
      <c r="B1035" s="55"/>
      <c r="C1035" s="55"/>
      <c r="D1035" s="177"/>
      <c r="E1035" s="177"/>
      <c r="F1035" s="177"/>
      <c r="G1035" s="55"/>
      <c r="H1035" s="177"/>
      <c r="I1035" s="177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  <c r="Y1035" s="177"/>
      <c r="Z1035" s="177"/>
      <c r="AA1035" s="177"/>
      <c r="AB1035" s="177"/>
      <c r="AC1035" s="177"/>
      <c r="AD1035" s="177"/>
      <c r="AE1035" s="177"/>
      <c r="AF1035" s="177"/>
      <c r="AG1035" s="55"/>
      <c r="AH1035" s="55"/>
      <c r="AI1035" s="177"/>
      <c r="AJ1035" s="55"/>
      <c r="AK1035" s="55"/>
      <c r="AL1035" s="55"/>
    </row>
    <row r="1036" spans="1:38">
      <c r="A1036" s="55"/>
      <c r="B1036" s="55"/>
      <c r="C1036" s="55"/>
      <c r="D1036" s="177"/>
      <c r="E1036" s="177"/>
      <c r="F1036" s="177"/>
      <c r="G1036" s="55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55"/>
      <c r="AH1036" s="55"/>
      <c r="AI1036" s="177"/>
      <c r="AJ1036" s="55"/>
      <c r="AK1036" s="55"/>
      <c r="AL1036" s="55"/>
    </row>
    <row r="1037" spans="1:38">
      <c r="A1037" s="55"/>
      <c r="B1037" s="55"/>
      <c r="C1037" s="55"/>
      <c r="D1037" s="177"/>
      <c r="E1037" s="177"/>
      <c r="F1037" s="177"/>
      <c r="G1037" s="55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55"/>
      <c r="AH1037" s="55"/>
      <c r="AI1037" s="177"/>
      <c r="AJ1037" s="55"/>
      <c r="AK1037" s="55"/>
      <c r="AL1037" s="55"/>
    </row>
    <row r="1038" spans="1:38">
      <c r="A1038" s="55"/>
      <c r="B1038" s="55"/>
      <c r="C1038" s="55"/>
      <c r="D1038" s="177"/>
      <c r="E1038" s="177"/>
      <c r="F1038" s="177"/>
      <c r="G1038" s="55"/>
      <c r="H1038" s="177"/>
      <c r="I1038" s="177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  <c r="Y1038" s="177"/>
      <c r="Z1038" s="177"/>
      <c r="AA1038" s="177"/>
      <c r="AB1038" s="177"/>
      <c r="AC1038" s="177"/>
      <c r="AD1038" s="177"/>
      <c r="AE1038" s="177"/>
      <c r="AF1038" s="177"/>
      <c r="AG1038" s="55"/>
      <c r="AH1038" s="55"/>
      <c r="AI1038" s="177"/>
      <c r="AJ1038" s="55"/>
      <c r="AK1038" s="55"/>
      <c r="AL1038" s="55"/>
    </row>
    <row r="1039" spans="1:38">
      <c r="A1039" s="55"/>
      <c r="B1039" s="55"/>
      <c r="C1039" s="55"/>
      <c r="D1039" s="177"/>
      <c r="E1039" s="177"/>
      <c r="F1039" s="177"/>
      <c r="G1039" s="55"/>
      <c r="H1039" s="177"/>
      <c r="I1039" s="177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  <c r="Y1039" s="177"/>
      <c r="Z1039" s="177"/>
      <c r="AA1039" s="177"/>
      <c r="AB1039" s="177"/>
      <c r="AC1039" s="177"/>
      <c r="AD1039" s="177"/>
      <c r="AE1039" s="177"/>
      <c r="AF1039" s="177"/>
      <c r="AG1039" s="55"/>
      <c r="AH1039" s="55"/>
      <c r="AI1039" s="177"/>
      <c r="AJ1039" s="55"/>
      <c r="AK1039" s="55"/>
      <c r="AL1039" s="55"/>
    </row>
    <row r="1040" spans="1:38">
      <c r="A1040" s="55"/>
      <c r="B1040" s="55"/>
      <c r="C1040" s="55"/>
      <c r="D1040" s="177"/>
      <c r="E1040" s="177"/>
      <c r="F1040" s="177"/>
      <c r="G1040" s="55"/>
      <c r="H1040" s="177"/>
      <c r="I1040" s="177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  <c r="Y1040" s="177"/>
      <c r="Z1040" s="177"/>
      <c r="AA1040" s="177"/>
      <c r="AB1040" s="177"/>
      <c r="AC1040" s="177"/>
      <c r="AD1040" s="177"/>
      <c r="AE1040" s="177"/>
      <c r="AF1040" s="177"/>
      <c r="AG1040" s="55"/>
      <c r="AH1040" s="55"/>
      <c r="AI1040" s="177"/>
      <c r="AJ1040" s="55"/>
      <c r="AK1040" s="55"/>
      <c r="AL1040" s="55"/>
    </row>
    <row r="1041" spans="1:38">
      <c r="A1041" s="55"/>
      <c r="B1041" s="55"/>
      <c r="C1041" s="55"/>
      <c r="D1041" s="177"/>
      <c r="E1041" s="177"/>
      <c r="F1041" s="177"/>
      <c r="G1041" s="55"/>
      <c r="H1041" s="177"/>
      <c r="I1041" s="177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  <c r="Y1041" s="177"/>
      <c r="Z1041" s="177"/>
      <c r="AA1041" s="177"/>
      <c r="AB1041" s="177"/>
      <c r="AC1041" s="177"/>
      <c r="AD1041" s="177"/>
      <c r="AE1041" s="177"/>
      <c r="AF1041" s="177"/>
      <c r="AG1041" s="55"/>
      <c r="AH1041" s="55"/>
      <c r="AI1041" s="177"/>
      <c r="AJ1041" s="55"/>
      <c r="AK1041" s="55"/>
      <c r="AL1041" s="55"/>
    </row>
    <row r="1042" spans="1:38">
      <c r="A1042" s="55"/>
      <c r="B1042" s="55"/>
      <c r="C1042" s="55"/>
      <c r="D1042" s="177"/>
      <c r="E1042" s="177"/>
      <c r="F1042" s="177"/>
      <c r="G1042" s="55"/>
      <c r="H1042" s="177"/>
      <c r="I1042" s="177"/>
      <c r="J1042" s="177"/>
      <c r="K1042" s="177"/>
      <c r="L1042" s="177"/>
      <c r="M1042" s="177"/>
      <c r="N1042" s="177"/>
      <c r="O1042" s="177"/>
      <c r="P1042" s="177"/>
      <c r="Q1042" s="177"/>
      <c r="R1042" s="177"/>
      <c r="S1042" s="177"/>
      <c r="T1042" s="177"/>
      <c r="U1042" s="177"/>
      <c r="V1042" s="177"/>
      <c r="W1042" s="177"/>
      <c r="X1042" s="177"/>
      <c r="Y1042" s="177"/>
      <c r="Z1042" s="177"/>
      <c r="AA1042" s="177"/>
      <c r="AB1042" s="177"/>
      <c r="AC1042" s="177"/>
      <c r="AD1042" s="177"/>
      <c r="AE1042" s="177"/>
      <c r="AF1042" s="177"/>
      <c r="AG1042" s="55"/>
      <c r="AH1042" s="55"/>
      <c r="AI1042" s="177"/>
      <c r="AJ1042" s="55"/>
      <c r="AK1042" s="55"/>
      <c r="AL1042" s="55"/>
    </row>
    <row r="1043" spans="1:38">
      <c r="A1043" s="55"/>
      <c r="B1043" s="55"/>
      <c r="C1043" s="55"/>
      <c r="D1043" s="177"/>
      <c r="E1043" s="177"/>
      <c r="F1043" s="177"/>
      <c r="G1043" s="55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  <c r="Y1043" s="177"/>
      <c r="Z1043" s="177"/>
      <c r="AA1043" s="177"/>
      <c r="AB1043" s="177"/>
      <c r="AC1043" s="177"/>
      <c r="AD1043" s="177"/>
      <c r="AE1043" s="177"/>
      <c r="AF1043" s="177"/>
      <c r="AG1043" s="55"/>
      <c r="AH1043" s="55"/>
      <c r="AI1043" s="177"/>
      <c r="AJ1043" s="55"/>
      <c r="AK1043" s="55"/>
      <c r="AL1043" s="55"/>
    </row>
    <row r="1044" spans="1:38">
      <c r="A1044" s="55"/>
      <c r="B1044" s="55"/>
      <c r="C1044" s="55"/>
      <c r="D1044" s="177"/>
      <c r="E1044" s="177"/>
      <c r="F1044" s="177"/>
      <c r="G1044" s="55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  <c r="Y1044" s="177"/>
      <c r="Z1044" s="177"/>
      <c r="AA1044" s="177"/>
      <c r="AB1044" s="177"/>
      <c r="AC1044" s="177"/>
      <c r="AD1044" s="177"/>
      <c r="AE1044" s="177"/>
      <c r="AF1044" s="177"/>
      <c r="AG1044" s="55"/>
      <c r="AH1044" s="55"/>
      <c r="AI1044" s="177"/>
      <c r="AJ1044" s="55"/>
      <c r="AK1044" s="55"/>
      <c r="AL1044" s="55"/>
    </row>
    <row r="1045" spans="1:38">
      <c r="A1045" s="55"/>
      <c r="B1045" s="55"/>
      <c r="C1045" s="55"/>
      <c r="D1045" s="177"/>
      <c r="E1045" s="177"/>
      <c r="F1045" s="177"/>
      <c r="G1045" s="55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  <c r="Y1045" s="177"/>
      <c r="Z1045" s="177"/>
      <c r="AA1045" s="177"/>
      <c r="AB1045" s="177"/>
      <c r="AC1045" s="177"/>
      <c r="AD1045" s="177"/>
      <c r="AE1045" s="177"/>
      <c r="AF1045" s="177"/>
      <c r="AG1045" s="55"/>
      <c r="AH1045" s="55"/>
      <c r="AI1045" s="177"/>
      <c r="AJ1045" s="55"/>
      <c r="AK1045" s="55"/>
      <c r="AL1045" s="55"/>
    </row>
    <row r="1046" spans="1:38">
      <c r="A1046" s="55"/>
      <c r="B1046" s="55"/>
      <c r="C1046" s="55"/>
      <c r="D1046" s="177"/>
      <c r="E1046" s="177"/>
      <c r="F1046" s="177"/>
      <c r="G1046" s="55"/>
      <c r="H1046" s="177"/>
      <c r="I1046" s="177"/>
      <c r="J1046" s="177"/>
      <c r="K1046" s="177"/>
      <c r="L1046" s="177"/>
      <c r="M1046" s="177"/>
      <c r="N1046" s="177"/>
      <c r="O1046" s="177"/>
      <c r="P1046" s="177"/>
      <c r="Q1046" s="177"/>
      <c r="R1046" s="177"/>
      <c r="S1046" s="177"/>
      <c r="T1046" s="177"/>
      <c r="U1046" s="177"/>
      <c r="V1046" s="177"/>
      <c r="W1046" s="177"/>
      <c r="X1046" s="177"/>
      <c r="Y1046" s="177"/>
      <c r="Z1046" s="177"/>
      <c r="AA1046" s="177"/>
      <c r="AB1046" s="177"/>
      <c r="AC1046" s="177"/>
      <c r="AD1046" s="177"/>
      <c r="AE1046" s="177"/>
      <c r="AF1046" s="177"/>
      <c r="AG1046" s="55"/>
      <c r="AH1046" s="55"/>
      <c r="AI1046" s="177"/>
      <c r="AJ1046" s="55"/>
      <c r="AK1046" s="55"/>
      <c r="AL1046" s="55"/>
    </row>
    <row r="1047" spans="1:38">
      <c r="A1047" s="55"/>
      <c r="B1047" s="55"/>
      <c r="C1047" s="55"/>
      <c r="D1047" s="177"/>
      <c r="E1047" s="177"/>
      <c r="F1047" s="177"/>
      <c r="G1047" s="55"/>
      <c r="H1047" s="177"/>
      <c r="I1047" s="177"/>
      <c r="J1047" s="177"/>
      <c r="K1047" s="177"/>
      <c r="L1047" s="177"/>
      <c r="M1047" s="177"/>
      <c r="N1047" s="177"/>
      <c r="O1047" s="177"/>
      <c r="P1047" s="177"/>
      <c r="Q1047" s="177"/>
      <c r="R1047" s="177"/>
      <c r="S1047" s="177"/>
      <c r="T1047" s="177"/>
      <c r="U1047" s="177"/>
      <c r="V1047" s="177"/>
      <c r="W1047" s="177"/>
      <c r="X1047" s="177"/>
      <c r="Y1047" s="177"/>
      <c r="Z1047" s="177"/>
      <c r="AA1047" s="177"/>
      <c r="AB1047" s="177"/>
      <c r="AC1047" s="177"/>
      <c r="AD1047" s="177"/>
      <c r="AE1047" s="177"/>
      <c r="AF1047" s="177"/>
      <c r="AG1047" s="55"/>
      <c r="AH1047" s="55"/>
      <c r="AI1047" s="177"/>
      <c r="AJ1047" s="55"/>
      <c r="AK1047" s="55"/>
      <c r="AL1047" s="55"/>
    </row>
    <row r="1048" spans="1:38">
      <c r="A1048" s="55"/>
      <c r="B1048" s="55"/>
      <c r="C1048" s="55"/>
      <c r="D1048" s="177"/>
      <c r="E1048" s="177"/>
      <c r="F1048" s="177"/>
      <c r="G1048" s="55"/>
      <c r="H1048" s="177"/>
      <c r="I1048" s="177"/>
      <c r="J1048" s="177"/>
      <c r="K1048" s="177"/>
      <c r="L1048" s="177"/>
      <c r="M1048" s="177"/>
      <c r="N1048" s="177"/>
      <c r="O1048" s="177"/>
      <c r="P1048" s="177"/>
      <c r="Q1048" s="177"/>
      <c r="R1048" s="177"/>
      <c r="S1048" s="177"/>
      <c r="T1048" s="177"/>
      <c r="U1048" s="177"/>
      <c r="V1048" s="177"/>
      <c r="W1048" s="177"/>
      <c r="X1048" s="177"/>
      <c r="Y1048" s="177"/>
      <c r="Z1048" s="177"/>
      <c r="AA1048" s="177"/>
      <c r="AB1048" s="177"/>
      <c r="AC1048" s="177"/>
      <c r="AD1048" s="177"/>
      <c r="AE1048" s="177"/>
      <c r="AF1048" s="177"/>
      <c r="AG1048" s="55"/>
      <c r="AH1048" s="55"/>
      <c r="AI1048" s="177"/>
      <c r="AJ1048" s="55"/>
      <c r="AK1048" s="55"/>
      <c r="AL1048" s="55"/>
    </row>
    <row r="1049" spans="1:38">
      <c r="A1049" s="55"/>
      <c r="B1049" s="55"/>
      <c r="C1049" s="55"/>
      <c r="D1049" s="177"/>
      <c r="E1049" s="177"/>
      <c r="F1049" s="177"/>
      <c r="G1049" s="55"/>
      <c r="H1049" s="177"/>
      <c r="I1049" s="177"/>
      <c r="J1049" s="177"/>
      <c r="K1049" s="177"/>
      <c r="L1049" s="177"/>
      <c r="M1049" s="177"/>
      <c r="N1049" s="177"/>
      <c r="O1049" s="177"/>
      <c r="P1049" s="177"/>
      <c r="Q1049" s="177"/>
      <c r="R1049" s="177"/>
      <c r="S1049" s="177"/>
      <c r="T1049" s="177"/>
      <c r="U1049" s="177"/>
      <c r="V1049" s="177"/>
      <c r="W1049" s="177"/>
      <c r="X1049" s="177"/>
      <c r="Y1049" s="177"/>
      <c r="Z1049" s="177"/>
      <c r="AA1049" s="177"/>
      <c r="AB1049" s="177"/>
      <c r="AC1049" s="177"/>
      <c r="AD1049" s="177"/>
      <c r="AE1049" s="177"/>
      <c r="AF1049" s="177"/>
      <c r="AG1049" s="55"/>
      <c r="AH1049" s="55"/>
      <c r="AI1049" s="177"/>
      <c r="AJ1049" s="55"/>
      <c r="AK1049" s="55"/>
      <c r="AL1049" s="55"/>
    </row>
    <row r="1050" spans="1:38">
      <c r="A1050" s="55"/>
      <c r="B1050" s="55"/>
      <c r="C1050" s="55"/>
      <c r="D1050" s="177"/>
      <c r="E1050" s="177"/>
      <c r="F1050" s="177"/>
      <c r="G1050" s="55"/>
      <c r="H1050" s="177"/>
      <c r="I1050" s="177"/>
      <c r="J1050" s="177"/>
      <c r="K1050" s="177"/>
      <c r="L1050" s="177"/>
      <c r="M1050" s="177"/>
      <c r="N1050" s="177"/>
      <c r="O1050" s="177"/>
      <c r="P1050" s="177"/>
      <c r="Q1050" s="177"/>
      <c r="R1050" s="177"/>
      <c r="S1050" s="177"/>
      <c r="T1050" s="177"/>
      <c r="U1050" s="177"/>
      <c r="V1050" s="177"/>
      <c r="W1050" s="177"/>
      <c r="X1050" s="177"/>
      <c r="Y1050" s="177"/>
      <c r="Z1050" s="177"/>
      <c r="AA1050" s="177"/>
      <c r="AB1050" s="177"/>
      <c r="AC1050" s="177"/>
      <c r="AD1050" s="177"/>
      <c r="AE1050" s="177"/>
      <c r="AF1050" s="177"/>
      <c r="AG1050" s="55"/>
      <c r="AH1050" s="55"/>
      <c r="AI1050" s="177"/>
      <c r="AJ1050" s="55"/>
      <c r="AK1050" s="55"/>
      <c r="AL1050" s="55"/>
    </row>
    <row r="1051" spans="1:38">
      <c r="A1051" s="55"/>
      <c r="B1051" s="55"/>
      <c r="C1051" s="55"/>
      <c r="D1051" s="177"/>
      <c r="E1051" s="177"/>
      <c r="F1051" s="177"/>
      <c r="G1051" s="55"/>
      <c r="H1051" s="177"/>
      <c r="I1051" s="177"/>
      <c r="J1051" s="177"/>
      <c r="K1051" s="177"/>
      <c r="L1051" s="177"/>
      <c r="M1051" s="177"/>
      <c r="N1051" s="177"/>
      <c r="O1051" s="177"/>
      <c r="P1051" s="177"/>
      <c r="Q1051" s="177"/>
      <c r="R1051" s="177"/>
      <c r="S1051" s="177"/>
      <c r="T1051" s="177"/>
      <c r="U1051" s="177"/>
      <c r="V1051" s="177"/>
      <c r="W1051" s="177"/>
      <c r="X1051" s="177"/>
      <c r="Y1051" s="177"/>
      <c r="Z1051" s="177"/>
      <c r="AA1051" s="177"/>
      <c r="AB1051" s="177"/>
      <c r="AC1051" s="177"/>
      <c r="AD1051" s="177"/>
      <c r="AE1051" s="177"/>
      <c r="AF1051" s="177"/>
      <c r="AG1051" s="55"/>
      <c r="AH1051" s="55"/>
      <c r="AI1051" s="177"/>
      <c r="AJ1051" s="55"/>
      <c r="AK1051" s="55"/>
      <c r="AL1051" s="55"/>
    </row>
    <row r="1052" spans="1:38">
      <c r="A1052" s="55"/>
      <c r="B1052" s="55"/>
      <c r="C1052" s="55"/>
      <c r="D1052" s="177"/>
      <c r="E1052" s="177"/>
      <c r="F1052" s="177"/>
      <c r="G1052" s="55"/>
      <c r="H1052" s="177"/>
      <c r="I1052" s="177"/>
      <c r="J1052" s="177"/>
      <c r="K1052" s="177"/>
      <c r="L1052" s="177"/>
      <c r="M1052" s="177"/>
      <c r="N1052" s="177"/>
      <c r="O1052" s="177"/>
      <c r="P1052" s="177"/>
      <c r="Q1052" s="177"/>
      <c r="R1052" s="177"/>
      <c r="S1052" s="177"/>
      <c r="T1052" s="177"/>
      <c r="U1052" s="177"/>
      <c r="V1052" s="177"/>
      <c r="W1052" s="177"/>
      <c r="X1052" s="177"/>
      <c r="Y1052" s="177"/>
      <c r="Z1052" s="177"/>
      <c r="AA1052" s="177"/>
      <c r="AB1052" s="177"/>
      <c r="AC1052" s="177"/>
      <c r="AD1052" s="177"/>
      <c r="AE1052" s="177"/>
      <c r="AF1052" s="177"/>
      <c r="AG1052" s="55"/>
      <c r="AH1052" s="55"/>
      <c r="AI1052" s="177"/>
      <c r="AJ1052" s="55"/>
      <c r="AK1052" s="55"/>
      <c r="AL1052" s="55"/>
    </row>
    <row r="1053" spans="1:38">
      <c r="A1053" s="55"/>
      <c r="B1053" s="55"/>
      <c r="C1053" s="55"/>
      <c r="D1053" s="177"/>
      <c r="E1053" s="177"/>
      <c r="F1053" s="177"/>
      <c r="G1053" s="55"/>
      <c r="H1053" s="177"/>
      <c r="I1053" s="177"/>
      <c r="J1053" s="177"/>
      <c r="K1053" s="177"/>
      <c r="L1053" s="177"/>
      <c r="M1053" s="177"/>
      <c r="N1053" s="177"/>
      <c r="O1053" s="177"/>
      <c r="P1053" s="177"/>
      <c r="Q1053" s="177"/>
      <c r="R1053" s="177"/>
      <c r="S1053" s="177"/>
      <c r="T1053" s="177"/>
      <c r="U1053" s="177"/>
      <c r="V1053" s="177"/>
      <c r="W1053" s="177"/>
      <c r="X1053" s="177"/>
      <c r="Y1053" s="177"/>
      <c r="Z1053" s="177"/>
      <c r="AA1053" s="177"/>
      <c r="AB1053" s="177"/>
      <c r="AC1053" s="177"/>
      <c r="AD1053" s="177"/>
      <c r="AE1053" s="177"/>
      <c r="AF1053" s="177"/>
      <c r="AG1053" s="55"/>
      <c r="AH1053" s="55"/>
      <c r="AI1053" s="177"/>
      <c r="AJ1053" s="55"/>
      <c r="AK1053" s="55"/>
      <c r="AL1053" s="55"/>
    </row>
    <row r="1054" spans="1:38">
      <c r="A1054" s="55"/>
      <c r="B1054" s="55"/>
      <c r="C1054" s="55"/>
      <c r="D1054" s="177"/>
      <c r="E1054" s="177"/>
      <c r="F1054" s="177"/>
      <c r="G1054" s="55"/>
      <c r="H1054" s="177"/>
      <c r="I1054" s="177"/>
      <c r="J1054" s="177"/>
      <c r="K1054" s="177"/>
      <c r="L1054" s="177"/>
      <c r="M1054" s="177"/>
      <c r="N1054" s="177"/>
      <c r="O1054" s="177"/>
      <c r="P1054" s="177"/>
      <c r="Q1054" s="177"/>
      <c r="R1054" s="177"/>
      <c r="S1054" s="177"/>
      <c r="T1054" s="177"/>
      <c r="U1054" s="177"/>
      <c r="V1054" s="177"/>
      <c r="W1054" s="177"/>
      <c r="X1054" s="177"/>
      <c r="Y1054" s="177"/>
      <c r="Z1054" s="177"/>
      <c r="AA1054" s="177"/>
      <c r="AB1054" s="177"/>
      <c r="AC1054" s="177"/>
      <c r="AD1054" s="177"/>
      <c r="AE1054" s="177"/>
      <c r="AF1054" s="177"/>
      <c r="AG1054" s="55"/>
      <c r="AH1054" s="55"/>
      <c r="AI1054" s="177"/>
      <c r="AJ1054" s="55"/>
      <c r="AK1054" s="55"/>
      <c r="AL1054" s="55"/>
    </row>
    <row r="1055" spans="1:38">
      <c r="A1055" s="55"/>
      <c r="B1055" s="55"/>
      <c r="C1055" s="55"/>
      <c r="D1055" s="177"/>
      <c r="E1055" s="177"/>
      <c r="F1055" s="177"/>
      <c r="G1055" s="55"/>
      <c r="H1055" s="177"/>
      <c r="I1055" s="177"/>
      <c r="J1055" s="177"/>
      <c r="K1055" s="177"/>
      <c r="L1055" s="177"/>
      <c r="M1055" s="177"/>
      <c r="N1055" s="177"/>
      <c r="O1055" s="177"/>
      <c r="P1055" s="177"/>
      <c r="Q1055" s="177"/>
      <c r="R1055" s="177"/>
      <c r="S1055" s="177"/>
      <c r="T1055" s="177"/>
      <c r="U1055" s="177"/>
      <c r="V1055" s="177"/>
      <c r="W1055" s="177"/>
      <c r="X1055" s="177"/>
      <c r="Y1055" s="177"/>
      <c r="Z1055" s="177"/>
      <c r="AA1055" s="177"/>
      <c r="AB1055" s="177"/>
      <c r="AC1055" s="177"/>
      <c r="AD1055" s="177"/>
      <c r="AE1055" s="177"/>
      <c r="AF1055" s="177"/>
      <c r="AG1055" s="55"/>
      <c r="AH1055" s="55"/>
      <c r="AI1055" s="177"/>
      <c r="AJ1055" s="55"/>
      <c r="AK1055" s="55"/>
      <c r="AL1055" s="55"/>
    </row>
    <row r="1056" spans="1:38">
      <c r="A1056" s="55"/>
      <c r="B1056" s="55"/>
      <c r="C1056" s="55"/>
      <c r="D1056" s="177"/>
      <c r="E1056" s="177"/>
      <c r="F1056" s="177"/>
      <c r="G1056" s="55"/>
      <c r="H1056" s="177"/>
      <c r="I1056" s="177"/>
      <c r="J1056" s="177"/>
      <c r="K1056" s="177"/>
      <c r="L1056" s="177"/>
      <c r="M1056" s="177"/>
      <c r="N1056" s="177"/>
      <c r="O1056" s="177"/>
      <c r="P1056" s="177"/>
      <c r="Q1056" s="177"/>
      <c r="R1056" s="177"/>
      <c r="S1056" s="177"/>
      <c r="T1056" s="177"/>
      <c r="U1056" s="177"/>
      <c r="V1056" s="177"/>
      <c r="W1056" s="177"/>
      <c r="X1056" s="177"/>
      <c r="Y1056" s="177"/>
      <c r="Z1056" s="177"/>
      <c r="AA1056" s="177"/>
      <c r="AB1056" s="177"/>
      <c r="AC1056" s="177"/>
      <c r="AD1056" s="177"/>
      <c r="AE1056" s="177"/>
      <c r="AF1056" s="177"/>
      <c r="AG1056" s="55"/>
      <c r="AH1056" s="55"/>
      <c r="AI1056" s="177"/>
      <c r="AJ1056" s="55"/>
      <c r="AK1056" s="55"/>
      <c r="AL1056" s="55"/>
    </row>
    <row r="1057" spans="1:38">
      <c r="A1057" s="55"/>
      <c r="B1057" s="55"/>
      <c r="C1057" s="55"/>
      <c r="D1057" s="177"/>
      <c r="E1057" s="177"/>
      <c r="F1057" s="177"/>
      <c r="G1057" s="55"/>
      <c r="H1057" s="177"/>
      <c r="I1057" s="177"/>
      <c r="J1057" s="177"/>
      <c r="K1057" s="177"/>
      <c r="L1057" s="177"/>
      <c r="M1057" s="177"/>
      <c r="N1057" s="177"/>
      <c r="O1057" s="177"/>
      <c r="P1057" s="177"/>
      <c r="Q1057" s="177"/>
      <c r="R1057" s="177"/>
      <c r="S1057" s="177"/>
      <c r="T1057" s="177"/>
      <c r="U1057" s="177"/>
      <c r="V1057" s="177"/>
      <c r="W1057" s="177"/>
      <c r="X1057" s="177"/>
      <c r="Y1057" s="177"/>
      <c r="Z1057" s="177"/>
      <c r="AA1057" s="177"/>
      <c r="AB1057" s="177"/>
      <c r="AC1057" s="177"/>
      <c r="AD1057" s="177"/>
      <c r="AE1057" s="177"/>
      <c r="AF1057" s="177"/>
      <c r="AG1057" s="55"/>
      <c r="AH1057" s="55"/>
      <c r="AI1057" s="177"/>
      <c r="AJ1057" s="55"/>
      <c r="AK1057" s="55"/>
      <c r="AL1057" s="55"/>
    </row>
    <row r="1058" spans="1:38">
      <c r="A1058" s="55"/>
      <c r="B1058" s="55"/>
      <c r="C1058" s="55"/>
      <c r="D1058" s="177"/>
      <c r="E1058" s="177"/>
      <c r="F1058" s="177"/>
      <c r="G1058" s="55"/>
      <c r="H1058" s="177"/>
      <c r="I1058" s="177"/>
      <c r="J1058" s="177"/>
      <c r="K1058" s="177"/>
      <c r="L1058" s="177"/>
      <c r="M1058" s="177"/>
      <c r="N1058" s="177"/>
      <c r="O1058" s="177"/>
      <c r="P1058" s="177"/>
      <c r="Q1058" s="177"/>
      <c r="R1058" s="177"/>
      <c r="S1058" s="177"/>
      <c r="T1058" s="177"/>
      <c r="U1058" s="177"/>
      <c r="V1058" s="177"/>
      <c r="W1058" s="177"/>
      <c r="X1058" s="177"/>
      <c r="Y1058" s="177"/>
      <c r="Z1058" s="177"/>
      <c r="AA1058" s="177"/>
      <c r="AB1058" s="177"/>
      <c r="AC1058" s="177"/>
      <c r="AD1058" s="177"/>
      <c r="AE1058" s="177"/>
      <c r="AF1058" s="177"/>
      <c r="AG1058" s="55"/>
      <c r="AH1058" s="55"/>
      <c r="AI1058" s="177"/>
      <c r="AJ1058" s="55"/>
      <c r="AK1058" s="55"/>
      <c r="AL1058" s="55"/>
    </row>
    <row r="1059" spans="1:38">
      <c r="A1059" s="55"/>
      <c r="B1059" s="55"/>
      <c r="C1059" s="55"/>
      <c r="D1059" s="177"/>
      <c r="E1059" s="177"/>
      <c r="F1059" s="177"/>
      <c r="G1059" s="55"/>
      <c r="H1059" s="177"/>
      <c r="I1059" s="177"/>
      <c r="J1059" s="177"/>
      <c r="K1059" s="177"/>
      <c r="L1059" s="177"/>
      <c r="M1059" s="177"/>
      <c r="N1059" s="177"/>
      <c r="O1059" s="177"/>
      <c r="P1059" s="177"/>
      <c r="Q1059" s="177"/>
      <c r="R1059" s="177"/>
      <c r="S1059" s="177"/>
      <c r="T1059" s="177"/>
      <c r="U1059" s="177"/>
      <c r="V1059" s="177"/>
      <c r="W1059" s="177"/>
      <c r="X1059" s="177"/>
      <c r="Y1059" s="177"/>
      <c r="Z1059" s="177"/>
      <c r="AA1059" s="177"/>
      <c r="AB1059" s="177"/>
      <c r="AC1059" s="177"/>
      <c r="AD1059" s="177"/>
      <c r="AE1059" s="177"/>
      <c r="AF1059" s="177"/>
      <c r="AG1059" s="55"/>
      <c r="AH1059" s="55"/>
      <c r="AI1059" s="177"/>
      <c r="AJ1059" s="55"/>
      <c r="AK1059" s="55"/>
      <c r="AL1059" s="55"/>
    </row>
    <row r="1060" spans="1:38">
      <c r="A1060" s="55"/>
      <c r="B1060" s="55"/>
      <c r="C1060" s="55"/>
      <c r="D1060" s="177"/>
      <c r="E1060" s="177"/>
      <c r="F1060" s="177"/>
      <c r="G1060" s="55"/>
      <c r="H1060" s="177"/>
      <c r="I1060" s="177"/>
      <c r="J1060" s="177"/>
      <c r="K1060" s="177"/>
      <c r="L1060" s="177"/>
      <c r="M1060" s="177"/>
      <c r="N1060" s="177"/>
      <c r="O1060" s="177"/>
      <c r="P1060" s="177"/>
      <c r="Q1060" s="177"/>
      <c r="R1060" s="177"/>
      <c r="S1060" s="177"/>
      <c r="T1060" s="177"/>
      <c r="U1060" s="177"/>
      <c r="V1060" s="177"/>
      <c r="W1060" s="177"/>
      <c r="X1060" s="177"/>
      <c r="Y1060" s="177"/>
      <c r="Z1060" s="177"/>
      <c r="AA1060" s="177"/>
      <c r="AB1060" s="177"/>
      <c r="AC1060" s="177"/>
      <c r="AD1060" s="177"/>
      <c r="AE1060" s="177"/>
      <c r="AF1060" s="177"/>
      <c r="AG1060" s="55"/>
      <c r="AH1060" s="55"/>
      <c r="AI1060" s="177"/>
      <c r="AJ1060" s="55"/>
      <c r="AK1060" s="55"/>
      <c r="AL1060" s="55"/>
    </row>
    <row r="1061" spans="1:38">
      <c r="A1061" s="55"/>
      <c r="B1061" s="55"/>
      <c r="C1061" s="55"/>
      <c r="D1061" s="177"/>
      <c r="E1061" s="177"/>
      <c r="F1061" s="177"/>
      <c r="G1061" s="55"/>
      <c r="H1061" s="177"/>
      <c r="I1061" s="177"/>
      <c r="J1061" s="177"/>
      <c r="K1061" s="177"/>
      <c r="L1061" s="177"/>
      <c r="M1061" s="177"/>
      <c r="N1061" s="177"/>
      <c r="O1061" s="177"/>
      <c r="P1061" s="177"/>
      <c r="Q1061" s="177"/>
      <c r="R1061" s="177"/>
      <c r="S1061" s="177"/>
      <c r="T1061" s="177"/>
      <c r="U1061" s="177"/>
      <c r="V1061" s="177"/>
      <c r="W1061" s="177"/>
      <c r="X1061" s="177"/>
      <c r="Y1061" s="177"/>
      <c r="Z1061" s="177"/>
      <c r="AA1061" s="177"/>
      <c r="AB1061" s="177"/>
      <c r="AC1061" s="177"/>
      <c r="AD1061" s="177"/>
      <c r="AE1061" s="177"/>
      <c r="AF1061" s="177"/>
      <c r="AG1061" s="55"/>
      <c r="AH1061" s="55"/>
      <c r="AI1061" s="177"/>
      <c r="AJ1061" s="55"/>
      <c r="AK1061" s="55"/>
      <c r="AL1061" s="55"/>
    </row>
    <row r="1062" spans="1:38">
      <c r="A1062" s="55"/>
      <c r="B1062" s="55"/>
      <c r="C1062" s="55"/>
      <c r="D1062" s="177"/>
      <c r="E1062" s="177"/>
      <c r="F1062" s="177"/>
      <c r="G1062" s="55"/>
      <c r="H1062" s="177"/>
      <c r="I1062" s="177"/>
      <c r="J1062" s="177"/>
      <c r="K1062" s="177"/>
      <c r="L1062" s="177"/>
      <c r="M1062" s="177"/>
      <c r="N1062" s="177"/>
      <c r="O1062" s="177"/>
      <c r="P1062" s="177"/>
      <c r="Q1062" s="177"/>
      <c r="R1062" s="177"/>
      <c r="S1062" s="177"/>
      <c r="T1062" s="177"/>
      <c r="U1062" s="177"/>
      <c r="V1062" s="177"/>
      <c r="W1062" s="177"/>
      <c r="X1062" s="177"/>
      <c r="Y1062" s="177"/>
      <c r="Z1062" s="177"/>
      <c r="AA1062" s="177"/>
      <c r="AB1062" s="177"/>
      <c r="AC1062" s="177"/>
      <c r="AD1062" s="177"/>
      <c r="AE1062" s="177"/>
      <c r="AF1062" s="177"/>
      <c r="AG1062" s="55"/>
      <c r="AH1062" s="55"/>
      <c r="AI1062" s="177"/>
      <c r="AJ1062" s="55"/>
      <c r="AK1062" s="55"/>
      <c r="AL1062" s="55"/>
    </row>
    <row r="1063" spans="1:38">
      <c r="A1063" s="55"/>
      <c r="B1063" s="55"/>
      <c r="C1063" s="55"/>
      <c r="D1063" s="177"/>
      <c r="E1063" s="177"/>
      <c r="F1063" s="177"/>
      <c r="G1063" s="55"/>
      <c r="H1063" s="177"/>
      <c r="I1063" s="177"/>
      <c r="J1063" s="177"/>
      <c r="K1063" s="177"/>
      <c r="L1063" s="177"/>
      <c r="M1063" s="177"/>
      <c r="N1063" s="177"/>
      <c r="O1063" s="177"/>
      <c r="P1063" s="177"/>
      <c r="Q1063" s="177"/>
      <c r="R1063" s="177"/>
      <c r="S1063" s="177"/>
      <c r="T1063" s="177"/>
      <c r="U1063" s="177"/>
      <c r="V1063" s="177"/>
      <c r="W1063" s="177"/>
      <c r="X1063" s="177"/>
      <c r="Y1063" s="177"/>
      <c r="Z1063" s="177"/>
      <c r="AA1063" s="177"/>
      <c r="AB1063" s="177"/>
      <c r="AC1063" s="177"/>
      <c r="AD1063" s="177"/>
      <c r="AE1063" s="177"/>
      <c r="AF1063" s="177"/>
      <c r="AG1063" s="55"/>
      <c r="AH1063" s="55"/>
      <c r="AI1063" s="177"/>
      <c r="AJ1063" s="55"/>
      <c r="AK1063" s="55"/>
      <c r="AL1063" s="55"/>
    </row>
    <row r="1064" spans="1:38">
      <c r="A1064" s="55"/>
      <c r="B1064" s="55"/>
      <c r="C1064" s="55"/>
      <c r="D1064" s="177"/>
      <c r="E1064" s="177"/>
      <c r="F1064" s="177"/>
      <c r="G1064" s="55"/>
      <c r="H1064" s="177"/>
      <c r="I1064" s="177"/>
      <c r="J1064" s="177"/>
      <c r="K1064" s="177"/>
      <c r="L1064" s="177"/>
      <c r="M1064" s="177"/>
      <c r="N1064" s="177"/>
      <c r="O1064" s="177"/>
      <c r="P1064" s="177"/>
      <c r="Q1064" s="177"/>
      <c r="R1064" s="177"/>
      <c r="S1064" s="177"/>
      <c r="T1064" s="177"/>
      <c r="U1064" s="177"/>
      <c r="V1064" s="177"/>
      <c r="W1064" s="177"/>
      <c r="X1064" s="177"/>
      <c r="Y1064" s="177"/>
      <c r="Z1064" s="177"/>
      <c r="AA1064" s="177"/>
      <c r="AB1064" s="177"/>
      <c r="AC1064" s="177"/>
      <c r="AD1064" s="177"/>
      <c r="AE1064" s="177"/>
      <c r="AF1064" s="177"/>
      <c r="AG1064" s="55"/>
      <c r="AH1064" s="55"/>
      <c r="AI1064" s="177"/>
      <c r="AJ1064" s="55"/>
      <c r="AK1064" s="55"/>
      <c r="AL1064" s="55"/>
    </row>
    <row r="1065" spans="1:38">
      <c r="A1065" s="55"/>
      <c r="B1065" s="55"/>
      <c r="C1065" s="55"/>
      <c r="D1065" s="177"/>
      <c r="E1065" s="177"/>
      <c r="F1065" s="177"/>
      <c r="G1065" s="55"/>
      <c r="H1065" s="177"/>
      <c r="I1065" s="177"/>
      <c r="J1065" s="177"/>
      <c r="K1065" s="177"/>
      <c r="L1065" s="177"/>
      <c r="M1065" s="177"/>
      <c r="N1065" s="177"/>
      <c r="O1065" s="177"/>
      <c r="P1065" s="177"/>
      <c r="Q1065" s="177"/>
      <c r="R1065" s="177"/>
      <c r="S1065" s="177"/>
      <c r="T1065" s="177"/>
      <c r="U1065" s="177"/>
      <c r="V1065" s="177"/>
      <c r="W1065" s="177"/>
      <c r="X1065" s="177"/>
      <c r="Y1065" s="177"/>
      <c r="Z1065" s="177"/>
      <c r="AA1065" s="177"/>
      <c r="AB1065" s="177"/>
      <c r="AC1065" s="177"/>
      <c r="AD1065" s="177"/>
      <c r="AE1065" s="177"/>
      <c r="AF1065" s="177"/>
      <c r="AG1065" s="55"/>
      <c r="AH1065" s="55"/>
      <c r="AI1065" s="177"/>
      <c r="AJ1065" s="55"/>
      <c r="AK1065" s="55"/>
      <c r="AL1065" s="55"/>
    </row>
    <row r="1066" spans="1:38">
      <c r="A1066" s="55"/>
      <c r="B1066" s="55"/>
      <c r="C1066" s="55"/>
      <c r="D1066" s="177"/>
      <c r="E1066" s="177"/>
      <c r="F1066" s="177"/>
      <c r="G1066" s="55"/>
      <c r="H1066" s="177"/>
      <c r="I1066" s="177"/>
      <c r="J1066" s="177"/>
      <c r="K1066" s="177"/>
      <c r="L1066" s="177"/>
      <c r="M1066" s="177"/>
      <c r="N1066" s="177"/>
      <c r="O1066" s="177"/>
      <c r="P1066" s="177"/>
      <c r="Q1066" s="177"/>
      <c r="R1066" s="177"/>
      <c r="S1066" s="177"/>
      <c r="T1066" s="177"/>
      <c r="U1066" s="177"/>
      <c r="V1066" s="177"/>
      <c r="W1066" s="177"/>
      <c r="X1066" s="177"/>
      <c r="Y1066" s="177"/>
      <c r="Z1066" s="177"/>
      <c r="AA1066" s="177"/>
      <c r="AB1066" s="177"/>
      <c r="AC1066" s="177"/>
      <c r="AD1066" s="177"/>
      <c r="AE1066" s="177"/>
      <c r="AF1066" s="177"/>
      <c r="AG1066" s="55"/>
      <c r="AH1066" s="55"/>
      <c r="AI1066" s="177"/>
      <c r="AJ1066" s="55"/>
      <c r="AK1066" s="55"/>
      <c r="AL1066" s="55"/>
    </row>
    <row r="1067" spans="1:38">
      <c r="A1067" s="55"/>
      <c r="B1067" s="55"/>
      <c r="C1067" s="55"/>
      <c r="D1067" s="177"/>
      <c r="E1067" s="177"/>
      <c r="F1067" s="177"/>
      <c r="G1067" s="55"/>
      <c r="H1067" s="177"/>
      <c r="I1067" s="177"/>
      <c r="J1067" s="177"/>
      <c r="K1067" s="177"/>
      <c r="L1067" s="177"/>
      <c r="M1067" s="177"/>
      <c r="N1067" s="177"/>
      <c r="O1067" s="177"/>
      <c r="P1067" s="177"/>
      <c r="Q1067" s="177"/>
      <c r="R1067" s="177"/>
      <c r="S1067" s="177"/>
      <c r="T1067" s="177"/>
      <c r="U1067" s="177"/>
      <c r="V1067" s="177"/>
      <c r="W1067" s="177"/>
      <c r="X1067" s="177"/>
      <c r="Y1067" s="177"/>
      <c r="Z1067" s="177"/>
      <c r="AA1067" s="177"/>
      <c r="AB1067" s="177"/>
      <c r="AC1067" s="177"/>
      <c r="AD1067" s="177"/>
      <c r="AE1067" s="177"/>
      <c r="AF1067" s="177"/>
      <c r="AG1067" s="55"/>
      <c r="AH1067" s="55"/>
      <c r="AI1067" s="177"/>
      <c r="AJ1067" s="55"/>
      <c r="AK1067" s="55"/>
      <c r="AL1067" s="55"/>
    </row>
    <row r="1068" spans="1:38">
      <c r="A1068" s="55"/>
      <c r="B1068" s="55"/>
      <c r="C1068" s="55"/>
      <c r="D1068" s="177"/>
      <c r="E1068" s="177"/>
      <c r="F1068" s="177"/>
      <c r="G1068" s="55"/>
      <c r="H1068" s="177"/>
      <c r="I1068" s="177"/>
      <c r="J1068" s="177"/>
      <c r="K1068" s="177"/>
      <c r="L1068" s="177"/>
      <c r="M1068" s="177"/>
      <c r="N1068" s="177"/>
      <c r="O1068" s="177"/>
      <c r="P1068" s="177"/>
      <c r="Q1068" s="177"/>
      <c r="R1068" s="177"/>
      <c r="S1068" s="177"/>
      <c r="T1068" s="177"/>
      <c r="U1068" s="177"/>
      <c r="V1068" s="177"/>
      <c r="W1068" s="177"/>
      <c r="X1068" s="177"/>
      <c r="Y1068" s="177"/>
      <c r="Z1068" s="177"/>
      <c r="AA1068" s="177"/>
      <c r="AB1068" s="177"/>
      <c r="AC1068" s="177"/>
      <c r="AD1068" s="177"/>
      <c r="AE1068" s="177"/>
      <c r="AF1068" s="177"/>
      <c r="AG1068" s="55"/>
      <c r="AH1068" s="55"/>
      <c r="AI1068" s="177"/>
      <c r="AJ1068" s="55"/>
      <c r="AK1068" s="55"/>
      <c r="AL1068" s="55"/>
    </row>
    <row r="1069" spans="1:38">
      <c r="A1069" s="55"/>
      <c r="B1069" s="55"/>
      <c r="C1069" s="55"/>
      <c r="D1069" s="177"/>
      <c r="E1069" s="177"/>
      <c r="F1069" s="177"/>
      <c r="G1069" s="55"/>
      <c r="H1069" s="177"/>
      <c r="I1069" s="177"/>
      <c r="J1069" s="177"/>
      <c r="K1069" s="177"/>
      <c r="L1069" s="177"/>
      <c r="M1069" s="177"/>
      <c r="N1069" s="177"/>
      <c r="O1069" s="177"/>
      <c r="P1069" s="177"/>
      <c r="Q1069" s="177"/>
      <c r="R1069" s="177"/>
      <c r="S1069" s="177"/>
      <c r="T1069" s="177"/>
      <c r="U1069" s="177"/>
      <c r="V1069" s="177"/>
      <c r="W1069" s="177"/>
      <c r="X1069" s="177"/>
      <c r="Y1069" s="177"/>
      <c r="Z1069" s="177"/>
      <c r="AA1069" s="177"/>
      <c r="AB1069" s="177"/>
      <c r="AC1069" s="177"/>
      <c r="AD1069" s="177"/>
      <c r="AE1069" s="177"/>
      <c r="AF1069" s="177"/>
      <c r="AG1069" s="55"/>
      <c r="AH1069" s="55"/>
      <c r="AI1069" s="177"/>
      <c r="AJ1069" s="55"/>
      <c r="AK1069" s="55"/>
      <c r="AL1069" s="55"/>
    </row>
    <row r="1070" spans="1:38">
      <c r="A1070" s="55"/>
      <c r="B1070" s="55"/>
      <c r="C1070" s="55"/>
      <c r="D1070" s="177"/>
      <c r="E1070" s="177"/>
      <c r="F1070" s="177"/>
      <c r="G1070" s="55"/>
      <c r="H1070" s="177"/>
      <c r="I1070" s="177"/>
      <c r="J1070" s="177"/>
      <c r="K1070" s="177"/>
      <c r="L1070" s="177"/>
      <c r="M1070" s="177"/>
      <c r="N1070" s="177"/>
      <c r="O1070" s="177"/>
      <c r="P1070" s="177"/>
      <c r="Q1070" s="177"/>
      <c r="R1070" s="177"/>
      <c r="S1070" s="177"/>
      <c r="T1070" s="177"/>
      <c r="U1070" s="177"/>
      <c r="V1070" s="177"/>
      <c r="W1070" s="177"/>
      <c r="X1070" s="177"/>
      <c r="Y1070" s="177"/>
      <c r="Z1070" s="177"/>
      <c r="AA1070" s="177"/>
      <c r="AB1070" s="177"/>
      <c r="AC1070" s="177"/>
      <c r="AD1070" s="177"/>
      <c r="AE1070" s="177"/>
      <c r="AF1070" s="177"/>
      <c r="AG1070" s="55"/>
      <c r="AH1070" s="55"/>
      <c r="AI1070" s="177"/>
      <c r="AJ1070" s="55"/>
      <c r="AK1070" s="55"/>
      <c r="AL1070" s="55"/>
    </row>
    <row r="1071" spans="1:38">
      <c r="A1071" s="55"/>
      <c r="B1071" s="55"/>
      <c r="C1071" s="55"/>
      <c r="D1071" s="177"/>
      <c r="E1071" s="177"/>
      <c r="F1071" s="177"/>
      <c r="G1071" s="55"/>
      <c r="H1071" s="177"/>
      <c r="I1071" s="177"/>
      <c r="J1071" s="177"/>
      <c r="K1071" s="177"/>
      <c r="L1071" s="177"/>
      <c r="M1071" s="177"/>
      <c r="N1071" s="177"/>
      <c r="O1071" s="177"/>
      <c r="P1071" s="177"/>
      <c r="Q1071" s="177"/>
      <c r="R1071" s="177"/>
      <c r="S1071" s="177"/>
      <c r="T1071" s="177"/>
      <c r="U1071" s="177"/>
      <c r="V1071" s="177"/>
      <c r="W1071" s="177"/>
      <c r="X1071" s="177"/>
      <c r="Y1071" s="177"/>
      <c r="Z1071" s="177"/>
      <c r="AA1071" s="177"/>
      <c r="AB1071" s="177"/>
      <c r="AC1071" s="177"/>
      <c r="AD1071" s="177"/>
      <c r="AE1071" s="177"/>
      <c r="AF1071" s="177"/>
      <c r="AG1071" s="55"/>
      <c r="AH1071" s="55"/>
      <c r="AI1071" s="177"/>
      <c r="AJ1071" s="55"/>
      <c r="AK1071" s="55"/>
      <c r="AL1071" s="55"/>
    </row>
    <row r="1072" spans="1:38">
      <c r="A1072" s="55"/>
      <c r="B1072" s="55"/>
      <c r="C1072" s="55"/>
      <c r="D1072" s="177"/>
      <c r="E1072" s="177"/>
      <c r="F1072" s="177"/>
      <c r="G1072" s="55"/>
      <c r="H1072" s="177"/>
      <c r="I1072" s="177"/>
      <c r="J1072" s="177"/>
      <c r="K1072" s="177"/>
      <c r="L1072" s="177"/>
      <c r="M1072" s="177"/>
      <c r="N1072" s="177"/>
      <c r="O1072" s="177"/>
      <c r="P1072" s="177"/>
      <c r="Q1072" s="177"/>
      <c r="R1072" s="177"/>
      <c r="S1072" s="177"/>
      <c r="T1072" s="177"/>
      <c r="U1072" s="177"/>
      <c r="V1072" s="177"/>
      <c r="W1072" s="177"/>
      <c r="X1072" s="177"/>
      <c r="Y1072" s="177"/>
      <c r="Z1072" s="177"/>
      <c r="AA1072" s="177"/>
      <c r="AB1072" s="177"/>
      <c r="AC1072" s="177"/>
      <c r="AD1072" s="177"/>
      <c r="AE1072" s="177"/>
      <c r="AF1072" s="177"/>
      <c r="AG1072" s="55"/>
      <c r="AH1072" s="55"/>
      <c r="AI1072" s="177"/>
      <c r="AJ1072" s="55"/>
      <c r="AK1072" s="55"/>
      <c r="AL1072" s="55"/>
    </row>
    <row r="1073" spans="1:38">
      <c r="A1073" s="55"/>
      <c r="B1073" s="55"/>
      <c r="C1073" s="55"/>
      <c r="D1073" s="177"/>
      <c r="E1073" s="177"/>
      <c r="F1073" s="177"/>
      <c r="G1073" s="55"/>
      <c r="H1073" s="177"/>
      <c r="I1073" s="177"/>
      <c r="J1073" s="177"/>
      <c r="K1073" s="177"/>
      <c r="L1073" s="177"/>
      <c r="M1073" s="177"/>
      <c r="N1073" s="177"/>
      <c r="O1073" s="177"/>
      <c r="P1073" s="177"/>
      <c r="Q1073" s="177"/>
      <c r="R1073" s="177"/>
      <c r="S1073" s="177"/>
      <c r="T1073" s="177"/>
      <c r="U1073" s="177"/>
      <c r="V1073" s="177"/>
      <c r="W1073" s="177"/>
      <c r="X1073" s="177"/>
      <c r="Y1073" s="177"/>
      <c r="Z1073" s="177"/>
      <c r="AA1073" s="177"/>
      <c r="AB1073" s="177"/>
      <c r="AC1073" s="177"/>
      <c r="AD1073" s="177"/>
      <c r="AE1073" s="177"/>
      <c r="AF1073" s="177"/>
      <c r="AG1073" s="55"/>
      <c r="AH1073" s="55"/>
      <c r="AI1073" s="177"/>
      <c r="AJ1073" s="55"/>
      <c r="AK1073" s="55"/>
      <c r="AL1073" s="55"/>
    </row>
    <row r="1074" spans="1:38">
      <c r="A1074" s="55"/>
      <c r="B1074" s="55"/>
      <c r="C1074" s="55"/>
      <c r="D1074" s="177"/>
      <c r="E1074" s="177"/>
      <c r="F1074" s="177"/>
      <c r="G1074" s="55"/>
      <c r="H1074" s="177"/>
      <c r="I1074" s="177"/>
      <c r="J1074" s="177"/>
      <c r="K1074" s="177"/>
      <c r="L1074" s="177"/>
      <c r="M1074" s="177"/>
      <c r="N1074" s="177"/>
      <c r="O1074" s="177"/>
      <c r="P1074" s="177"/>
      <c r="Q1074" s="177"/>
      <c r="R1074" s="177"/>
      <c r="S1074" s="177"/>
      <c r="T1074" s="177"/>
      <c r="U1074" s="177"/>
      <c r="V1074" s="177"/>
      <c r="W1074" s="177"/>
      <c r="X1074" s="177"/>
      <c r="Y1074" s="177"/>
      <c r="Z1074" s="177"/>
      <c r="AA1074" s="177"/>
      <c r="AB1074" s="177"/>
      <c r="AC1074" s="177"/>
      <c r="AD1074" s="177"/>
      <c r="AE1074" s="177"/>
      <c r="AF1074" s="177"/>
      <c r="AG1074" s="55"/>
      <c r="AH1074" s="55"/>
      <c r="AI1074" s="177"/>
      <c r="AJ1074" s="55"/>
      <c r="AK1074" s="55"/>
      <c r="AL1074" s="55"/>
    </row>
    <row r="1075" spans="1:38">
      <c r="A1075" s="55"/>
      <c r="B1075" s="55"/>
      <c r="C1075" s="55"/>
      <c r="D1075" s="177"/>
      <c r="E1075" s="177"/>
      <c r="F1075" s="177"/>
      <c r="G1075" s="55"/>
      <c r="H1075" s="177"/>
      <c r="I1075" s="177"/>
      <c r="J1075" s="177"/>
      <c r="K1075" s="177"/>
      <c r="L1075" s="177"/>
      <c r="M1075" s="177"/>
      <c r="N1075" s="177"/>
      <c r="O1075" s="177"/>
      <c r="P1075" s="177"/>
      <c r="Q1075" s="177"/>
      <c r="R1075" s="177"/>
      <c r="S1075" s="177"/>
      <c r="T1075" s="177"/>
      <c r="U1075" s="177"/>
      <c r="V1075" s="177"/>
      <c r="W1075" s="177"/>
      <c r="X1075" s="177"/>
      <c r="Y1075" s="177"/>
      <c r="Z1075" s="177"/>
      <c r="AA1075" s="177"/>
      <c r="AB1075" s="177"/>
      <c r="AC1075" s="177"/>
      <c r="AD1075" s="177"/>
      <c r="AE1075" s="177"/>
      <c r="AF1075" s="177"/>
      <c r="AG1075" s="55"/>
      <c r="AH1075" s="55"/>
      <c r="AI1075" s="177"/>
      <c r="AJ1075" s="55"/>
      <c r="AK1075" s="55"/>
      <c r="AL1075" s="55"/>
    </row>
    <row r="1076" spans="1:38">
      <c r="A1076" s="55"/>
      <c r="B1076" s="55"/>
      <c r="C1076" s="55"/>
      <c r="D1076" s="177"/>
      <c r="E1076" s="177"/>
      <c r="F1076" s="177"/>
      <c r="G1076" s="55"/>
      <c r="H1076" s="177"/>
      <c r="I1076" s="177"/>
      <c r="J1076" s="177"/>
      <c r="K1076" s="177"/>
      <c r="L1076" s="177"/>
      <c r="M1076" s="177"/>
      <c r="N1076" s="177"/>
      <c r="O1076" s="177"/>
      <c r="P1076" s="177"/>
      <c r="Q1076" s="177"/>
      <c r="R1076" s="177"/>
      <c r="S1076" s="177"/>
      <c r="T1076" s="177"/>
      <c r="U1076" s="177"/>
      <c r="V1076" s="177"/>
      <c r="W1076" s="177"/>
      <c r="X1076" s="177"/>
      <c r="Y1076" s="177"/>
      <c r="Z1076" s="177"/>
      <c r="AA1076" s="177"/>
      <c r="AB1076" s="177"/>
      <c r="AC1076" s="177"/>
      <c r="AD1076" s="177"/>
      <c r="AE1076" s="177"/>
      <c r="AF1076" s="177"/>
      <c r="AG1076" s="55"/>
      <c r="AH1076" s="55"/>
      <c r="AI1076" s="177"/>
      <c r="AJ1076" s="55"/>
      <c r="AK1076" s="55"/>
      <c r="AL1076" s="55"/>
    </row>
    <row r="1077" spans="1:38">
      <c r="A1077" s="55"/>
      <c r="B1077" s="55"/>
      <c r="C1077" s="55"/>
      <c r="D1077" s="177"/>
      <c r="E1077" s="177"/>
      <c r="F1077" s="177"/>
      <c r="G1077" s="55"/>
      <c r="H1077" s="177"/>
      <c r="I1077" s="177"/>
      <c r="J1077" s="177"/>
      <c r="K1077" s="177"/>
      <c r="L1077" s="177"/>
      <c r="M1077" s="177"/>
      <c r="N1077" s="177"/>
      <c r="O1077" s="177"/>
      <c r="P1077" s="177"/>
      <c r="Q1077" s="177"/>
      <c r="R1077" s="177"/>
      <c r="S1077" s="177"/>
      <c r="T1077" s="177"/>
      <c r="U1077" s="177"/>
      <c r="V1077" s="177"/>
      <c r="W1077" s="177"/>
      <c r="X1077" s="177"/>
      <c r="Y1077" s="177"/>
      <c r="Z1077" s="177"/>
      <c r="AA1077" s="177"/>
      <c r="AB1077" s="177"/>
      <c r="AC1077" s="177"/>
      <c r="AD1077" s="177"/>
      <c r="AE1077" s="177"/>
      <c r="AF1077" s="177"/>
      <c r="AG1077" s="55"/>
      <c r="AH1077" s="55"/>
      <c r="AI1077" s="177"/>
      <c r="AJ1077" s="55"/>
      <c r="AK1077" s="55"/>
      <c r="AL1077" s="55"/>
    </row>
    <row r="1078" spans="1:38">
      <c r="A1078" s="55"/>
      <c r="B1078" s="55"/>
      <c r="C1078" s="55"/>
      <c r="D1078" s="177"/>
      <c r="E1078" s="177"/>
      <c r="F1078" s="177"/>
      <c r="G1078" s="55"/>
      <c r="H1078" s="177"/>
      <c r="I1078" s="177"/>
      <c r="J1078" s="177"/>
      <c r="K1078" s="177"/>
      <c r="L1078" s="177"/>
      <c r="M1078" s="177"/>
      <c r="N1078" s="177"/>
      <c r="O1078" s="177"/>
      <c r="P1078" s="177"/>
      <c r="Q1078" s="177"/>
      <c r="R1078" s="177"/>
      <c r="S1078" s="177"/>
      <c r="T1078" s="177"/>
      <c r="U1078" s="177"/>
      <c r="V1078" s="177"/>
      <c r="W1078" s="177"/>
      <c r="X1078" s="177"/>
      <c r="Y1078" s="177"/>
      <c r="Z1078" s="177"/>
      <c r="AA1078" s="177"/>
      <c r="AB1078" s="177"/>
      <c r="AC1078" s="177"/>
      <c r="AD1078" s="177"/>
      <c r="AE1078" s="177"/>
      <c r="AF1078" s="177"/>
      <c r="AG1078" s="55"/>
      <c r="AH1078" s="55"/>
      <c r="AI1078" s="177"/>
      <c r="AJ1078" s="55"/>
      <c r="AK1078" s="55"/>
      <c r="AL1078" s="55"/>
    </row>
    <row r="1079" spans="1:38">
      <c r="A1079" s="55"/>
      <c r="B1079" s="55"/>
      <c r="C1079" s="55"/>
      <c r="D1079" s="177"/>
      <c r="E1079" s="177"/>
      <c r="F1079" s="177"/>
      <c r="G1079" s="55"/>
      <c r="H1079" s="177"/>
      <c r="I1079" s="177"/>
      <c r="J1079" s="177"/>
      <c r="K1079" s="177"/>
      <c r="L1079" s="177"/>
      <c r="M1079" s="177"/>
      <c r="N1079" s="177"/>
      <c r="O1079" s="177"/>
      <c r="P1079" s="177"/>
      <c r="Q1079" s="177"/>
      <c r="R1079" s="177"/>
      <c r="S1079" s="177"/>
      <c r="T1079" s="177"/>
      <c r="U1079" s="177"/>
      <c r="V1079" s="177"/>
      <c r="W1079" s="177"/>
      <c r="X1079" s="177"/>
      <c r="Y1079" s="177"/>
      <c r="Z1079" s="177"/>
      <c r="AA1079" s="177"/>
      <c r="AB1079" s="177"/>
      <c r="AC1079" s="177"/>
      <c r="AD1079" s="177"/>
      <c r="AE1079" s="177"/>
      <c r="AF1079" s="177"/>
      <c r="AG1079" s="55"/>
      <c r="AH1079" s="55"/>
      <c r="AI1079" s="177"/>
      <c r="AJ1079" s="55"/>
      <c r="AK1079" s="55"/>
      <c r="AL1079" s="55"/>
    </row>
    <row r="1080" spans="1:38">
      <c r="A1080" s="55"/>
      <c r="B1080" s="55"/>
      <c r="C1080" s="55"/>
      <c r="D1080" s="177"/>
      <c r="E1080" s="177"/>
      <c r="F1080" s="177"/>
      <c r="G1080" s="55"/>
      <c r="H1080" s="177"/>
      <c r="I1080" s="177"/>
      <c r="J1080" s="177"/>
      <c r="K1080" s="177"/>
      <c r="L1080" s="177"/>
      <c r="M1080" s="177"/>
      <c r="N1080" s="177"/>
      <c r="O1080" s="177"/>
      <c r="P1080" s="177"/>
      <c r="Q1080" s="177"/>
      <c r="R1080" s="177"/>
      <c r="S1080" s="177"/>
      <c r="T1080" s="177"/>
      <c r="U1080" s="177"/>
      <c r="V1080" s="177"/>
      <c r="W1080" s="177"/>
      <c r="X1080" s="177"/>
      <c r="Y1080" s="177"/>
      <c r="Z1080" s="177"/>
      <c r="AA1080" s="177"/>
      <c r="AB1080" s="177"/>
      <c r="AC1080" s="177"/>
      <c r="AD1080" s="177"/>
      <c r="AE1080" s="177"/>
      <c r="AF1080" s="177"/>
      <c r="AG1080" s="55"/>
      <c r="AH1080" s="55"/>
      <c r="AI1080" s="177"/>
      <c r="AJ1080" s="55"/>
      <c r="AK1080" s="55"/>
      <c r="AL1080" s="55"/>
    </row>
    <row r="1081" spans="1:38">
      <c r="A1081" s="55"/>
      <c r="B1081" s="55"/>
      <c r="C1081" s="55"/>
      <c r="D1081" s="177"/>
      <c r="E1081" s="177"/>
      <c r="F1081" s="177"/>
      <c r="G1081" s="55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55"/>
      <c r="AH1081" s="55"/>
      <c r="AI1081" s="177"/>
      <c r="AJ1081" s="55"/>
      <c r="AK1081" s="55"/>
      <c r="AL1081" s="55"/>
    </row>
    <row r="1082" spans="1:38">
      <c r="A1082" s="55"/>
      <c r="B1082" s="55"/>
      <c r="C1082" s="55"/>
      <c r="D1082" s="177"/>
      <c r="E1082" s="177"/>
      <c r="F1082" s="177"/>
      <c r="G1082" s="55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55"/>
      <c r="AH1082" s="55"/>
      <c r="AI1082" s="177"/>
      <c r="AJ1082" s="55"/>
      <c r="AK1082" s="55"/>
      <c r="AL1082" s="55"/>
    </row>
    <row r="1083" spans="1:38">
      <c r="A1083" s="55"/>
      <c r="B1083" s="55"/>
      <c r="C1083" s="55"/>
      <c r="D1083" s="177"/>
      <c r="E1083" s="177"/>
      <c r="F1083" s="177"/>
      <c r="G1083" s="55"/>
      <c r="H1083" s="177"/>
      <c r="I1083" s="177"/>
      <c r="J1083" s="177"/>
      <c r="K1083" s="177"/>
      <c r="L1083" s="177"/>
      <c r="M1083" s="177"/>
      <c r="N1083" s="177"/>
      <c r="O1083" s="177"/>
      <c r="P1083" s="177"/>
      <c r="Q1083" s="177"/>
      <c r="R1083" s="177"/>
      <c r="S1083" s="177"/>
      <c r="T1083" s="177"/>
      <c r="U1083" s="177"/>
      <c r="V1083" s="177"/>
      <c r="W1083" s="177"/>
      <c r="X1083" s="177"/>
      <c r="Y1083" s="177"/>
      <c r="Z1083" s="177"/>
      <c r="AA1083" s="177"/>
      <c r="AB1083" s="177"/>
      <c r="AC1083" s="177"/>
      <c r="AD1083" s="177"/>
      <c r="AE1083" s="177"/>
      <c r="AF1083" s="177"/>
      <c r="AG1083" s="55"/>
      <c r="AH1083" s="55"/>
      <c r="AI1083" s="177"/>
      <c r="AJ1083" s="55"/>
      <c r="AK1083" s="55"/>
      <c r="AL1083" s="55"/>
    </row>
    <row r="1084" spans="1:38">
      <c r="A1084" s="55"/>
      <c r="B1084" s="55"/>
      <c r="C1084" s="55"/>
      <c r="D1084" s="177"/>
      <c r="E1084" s="177"/>
      <c r="F1084" s="177"/>
      <c r="G1084" s="55"/>
      <c r="H1084" s="177"/>
      <c r="I1084" s="177"/>
      <c r="J1084" s="177"/>
      <c r="K1084" s="177"/>
      <c r="L1084" s="177"/>
      <c r="M1084" s="177"/>
      <c r="N1084" s="177"/>
      <c r="O1084" s="177"/>
      <c r="P1084" s="177"/>
      <c r="Q1084" s="177"/>
      <c r="R1084" s="177"/>
      <c r="S1084" s="177"/>
      <c r="T1084" s="177"/>
      <c r="U1084" s="177"/>
      <c r="V1084" s="177"/>
      <c r="W1084" s="177"/>
      <c r="X1084" s="177"/>
      <c r="Y1084" s="177"/>
      <c r="Z1084" s="177"/>
      <c r="AA1084" s="177"/>
      <c r="AB1084" s="177"/>
      <c r="AC1084" s="177"/>
      <c r="AD1084" s="177"/>
      <c r="AE1084" s="177"/>
      <c r="AF1084" s="177"/>
      <c r="AG1084" s="55"/>
      <c r="AH1084" s="55"/>
      <c r="AI1084" s="177"/>
      <c r="AJ1084" s="55"/>
      <c r="AK1084" s="55"/>
      <c r="AL1084" s="55"/>
    </row>
    <row r="1085" spans="1:38">
      <c r="A1085" s="55"/>
      <c r="B1085" s="55"/>
      <c r="C1085" s="55"/>
      <c r="D1085" s="177"/>
      <c r="E1085" s="177"/>
      <c r="F1085" s="177"/>
      <c r="G1085" s="55"/>
      <c r="H1085" s="177"/>
      <c r="I1085" s="177"/>
      <c r="J1085" s="177"/>
      <c r="K1085" s="177"/>
      <c r="L1085" s="177"/>
      <c r="M1085" s="177"/>
      <c r="N1085" s="177"/>
      <c r="O1085" s="177"/>
      <c r="P1085" s="177"/>
      <c r="Q1085" s="177"/>
      <c r="R1085" s="177"/>
      <c r="S1085" s="177"/>
      <c r="T1085" s="177"/>
      <c r="U1085" s="177"/>
      <c r="V1085" s="177"/>
      <c r="W1085" s="177"/>
      <c r="X1085" s="177"/>
      <c r="Y1085" s="177"/>
      <c r="Z1085" s="177"/>
      <c r="AA1085" s="177"/>
      <c r="AB1085" s="177"/>
      <c r="AC1085" s="177"/>
      <c r="AD1085" s="177"/>
      <c r="AE1085" s="177"/>
      <c r="AF1085" s="177"/>
      <c r="AG1085" s="55"/>
      <c r="AH1085" s="55"/>
      <c r="AI1085" s="177"/>
      <c r="AJ1085" s="55"/>
      <c r="AK1085" s="55"/>
      <c r="AL1085" s="55"/>
    </row>
    <row r="1086" spans="1:38">
      <c r="A1086" s="55"/>
      <c r="B1086" s="55"/>
      <c r="C1086" s="55"/>
      <c r="D1086" s="177"/>
      <c r="E1086" s="177"/>
      <c r="F1086" s="177"/>
      <c r="G1086" s="55"/>
      <c r="H1086" s="177"/>
      <c r="I1086" s="177"/>
      <c r="J1086" s="177"/>
      <c r="K1086" s="177"/>
      <c r="L1086" s="177"/>
      <c r="M1086" s="177"/>
      <c r="N1086" s="177"/>
      <c r="O1086" s="177"/>
      <c r="P1086" s="177"/>
      <c r="Q1086" s="177"/>
      <c r="R1086" s="177"/>
      <c r="S1086" s="177"/>
      <c r="T1086" s="177"/>
      <c r="U1086" s="177"/>
      <c r="V1086" s="177"/>
      <c r="W1086" s="177"/>
      <c r="X1086" s="177"/>
      <c r="Y1086" s="177"/>
      <c r="Z1086" s="177"/>
      <c r="AA1086" s="177"/>
      <c r="AB1086" s="177"/>
      <c r="AC1086" s="177"/>
      <c r="AD1086" s="177"/>
      <c r="AE1086" s="177"/>
      <c r="AF1086" s="177"/>
      <c r="AG1086" s="55"/>
      <c r="AH1086" s="55"/>
      <c r="AI1086" s="177"/>
      <c r="AJ1086" s="55"/>
      <c r="AK1086" s="55"/>
      <c r="AL1086" s="55"/>
    </row>
    <row r="1087" spans="1:38">
      <c r="A1087" s="55"/>
      <c r="B1087" s="55"/>
      <c r="C1087" s="55"/>
      <c r="D1087" s="177"/>
      <c r="E1087" s="177"/>
      <c r="F1087" s="177"/>
      <c r="G1087" s="55"/>
      <c r="H1087" s="177"/>
      <c r="I1087" s="177"/>
      <c r="J1087" s="177"/>
      <c r="K1087" s="177"/>
      <c r="L1087" s="177"/>
      <c r="M1087" s="177"/>
      <c r="N1087" s="177"/>
      <c r="O1087" s="177"/>
      <c r="P1087" s="177"/>
      <c r="Q1087" s="177"/>
      <c r="R1087" s="177"/>
      <c r="S1087" s="177"/>
      <c r="T1087" s="177"/>
      <c r="U1087" s="177"/>
      <c r="V1087" s="177"/>
      <c r="W1087" s="177"/>
      <c r="X1087" s="177"/>
      <c r="Y1087" s="177"/>
      <c r="Z1087" s="177"/>
      <c r="AA1087" s="177"/>
      <c r="AB1087" s="177"/>
      <c r="AC1087" s="177"/>
      <c r="AD1087" s="177"/>
      <c r="AE1087" s="177"/>
      <c r="AF1087" s="177"/>
      <c r="AG1087" s="55"/>
      <c r="AH1087" s="55"/>
      <c r="AI1087" s="177"/>
      <c r="AJ1087" s="55"/>
      <c r="AK1087" s="55"/>
      <c r="AL1087" s="55"/>
    </row>
    <row r="1088" spans="1:38">
      <c r="A1088" s="55"/>
      <c r="B1088" s="55"/>
      <c r="C1088" s="55"/>
      <c r="D1088" s="177"/>
      <c r="E1088" s="177"/>
      <c r="F1088" s="177"/>
      <c r="G1088" s="55"/>
      <c r="H1088" s="177"/>
      <c r="I1088" s="177"/>
      <c r="J1088" s="177"/>
      <c r="K1088" s="177"/>
      <c r="L1088" s="177"/>
      <c r="M1088" s="177"/>
      <c r="N1088" s="177"/>
      <c r="O1088" s="177"/>
      <c r="P1088" s="177"/>
      <c r="Q1088" s="177"/>
      <c r="R1088" s="177"/>
      <c r="S1088" s="177"/>
      <c r="T1088" s="177"/>
      <c r="U1088" s="177"/>
      <c r="V1088" s="177"/>
      <c r="W1088" s="177"/>
      <c r="X1088" s="177"/>
      <c r="Y1088" s="177"/>
      <c r="Z1088" s="177"/>
      <c r="AA1088" s="177"/>
      <c r="AB1088" s="177"/>
      <c r="AC1088" s="177"/>
      <c r="AD1088" s="177"/>
      <c r="AE1088" s="177"/>
      <c r="AF1088" s="177"/>
      <c r="AG1088" s="55"/>
      <c r="AH1088" s="55"/>
      <c r="AI1088" s="177"/>
      <c r="AJ1088" s="55"/>
      <c r="AK1088" s="55"/>
      <c r="AL1088" s="55"/>
    </row>
    <row r="1089" spans="1:38">
      <c r="A1089" s="55"/>
      <c r="B1089" s="55"/>
      <c r="C1089" s="55"/>
      <c r="D1089" s="177"/>
      <c r="E1089" s="177"/>
      <c r="F1089" s="177"/>
      <c r="G1089" s="55"/>
      <c r="H1089" s="177"/>
      <c r="I1089" s="177"/>
      <c r="J1089" s="177"/>
      <c r="K1089" s="177"/>
      <c r="L1089" s="177"/>
      <c r="M1089" s="177"/>
      <c r="N1089" s="177"/>
      <c r="O1089" s="177"/>
      <c r="P1089" s="177"/>
      <c r="Q1089" s="177"/>
      <c r="R1089" s="177"/>
      <c r="S1089" s="177"/>
      <c r="T1089" s="177"/>
      <c r="U1089" s="177"/>
      <c r="V1089" s="177"/>
      <c r="W1089" s="177"/>
      <c r="X1089" s="177"/>
      <c r="Y1089" s="177"/>
      <c r="Z1089" s="177"/>
      <c r="AA1089" s="177"/>
      <c r="AB1089" s="177"/>
      <c r="AC1089" s="177"/>
      <c r="AD1089" s="177"/>
      <c r="AE1089" s="177"/>
      <c r="AF1089" s="177"/>
      <c r="AG1089" s="55"/>
      <c r="AH1089" s="55"/>
      <c r="AI1089" s="177"/>
      <c r="AJ1089" s="55"/>
      <c r="AK1089" s="55"/>
      <c r="AL1089" s="55"/>
    </row>
    <row r="1090" spans="1:38">
      <c r="A1090" s="55"/>
      <c r="B1090" s="55"/>
      <c r="C1090" s="55"/>
      <c r="D1090" s="177"/>
      <c r="E1090" s="177"/>
      <c r="F1090" s="177"/>
      <c r="G1090" s="55"/>
      <c r="H1090" s="177"/>
      <c r="I1090" s="177"/>
      <c r="J1090" s="177"/>
      <c r="K1090" s="177"/>
      <c r="L1090" s="177"/>
      <c r="M1090" s="177"/>
      <c r="N1090" s="177"/>
      <c r="O1090" s="177"/>
      <c r="P1090" s="177"/>
      <c r="Q1090" s="177"/>
      <c r="R1090" s="177"/>
      <c r="S1090" s="177"/>
      <c r="T1090" s="177"/>
      <c r="U1090" s="177"/>
      <c r="V1090" s="177"/>
      <c r="W1090" s="177"/>
      <c r="X1090" s="177"/>
      <c r="Y1090" s="177"/>
      <c r="Z1090" s="177"/>
      <c r="AA1090" s="177"/>
      <c r="AB1090" s="177"/>
      <c r="AC1090" s="177"/>
      <c r="AD1090" s="177"/>
      <c r="AE1090" s="177"/>
      <c r="AF1090" s="177"/>
      <c r="AG1090" s="55"/>
      <c r="AH1090" s="55"/>
      <c r="AI1090" s="177"/>
      <c r="AJ1090" s="55"/>
      <c r="AK1090" s="55"/>
      <c r="AL1090" s="55"/>
    </row>
    <row r="1091" spans="1:38">
      <c r="A1091" s="55"/>
      <c r="B1091" s="55"/>
      <c r="C1091" s="55"/>
      <c r="D1091" s="177"/>
      <c r="E1091" s="177"/>
      <c r="F1091" s="177"/>
      <c r="G1091" s="55"/>
      <c r="H1091" s="177"/>
      <c r="I1091" s="177"/>
      <c r="J1091" s="177"/>
      <c r="K1091" s="177"/>
      <c r="L1091" s="177"/>
      <c r="M1091" s="177"/>
      <c r="N1091" s="177"/>
      <c r="O1091" s="177"/>
      <c r="P1091" s="177"/>
      <c r="Q1091" s="177"/>
      <c r="R1091" s="177"/>
      <c r="S1091" s="177"/>
      <c r="T1091" s="177"/>
      <c r="U1091" s="177"/>
      <c r="V1091" s="177"/>
      <c r="W1091" s="177"/>
      <c r="X1091" s="177"/>
      <c r="Y1091" s="177"/>
      <c r="Z1091" s="177"/>
      <c r="AA1091" s="177"/>
      <c r="AB1091" s="177"/>
      <c r="AC1091" s="177"/>
      <c r="AD1091" s="177"/>
      <c r="AE1091" s="177"/>
      <c r="AF1091" s="177"/>
      <c r="AG1091" s="55"/>
      <c r="AH1091" s="55"/>
      <c r="AI1091" s="177"/>
      <c r="AJ1091" s="55"/>
      <c r="AK1091" s="55"/>
      <c r="AL1091" s="55"/>
    </row>
    <row r="1092" spans="1:38">
      <c r="A1092" s="55"/>
      <c r="B1092" s="55"/>
      <c r="C1092" s="55"/>
      <c r="D1092" s="177"/>
      <c r="E1092" s="177"/>
      <c r="F1092" s="177"/>
      <c r="G1092" s="55"/>
      <c r="H1092" s="177"/>
      <c r="I1092" s="177"/>
      <c r="J1092" s="177"/>
      <c r="K1092" s="177"/>
      <c r="L1092" s="177"/>
      <c r="M1092" s="177"/>
      <c r="N1092" s="177"/>
      <c r="O1092" s="177"/>
      <c r="P1092" s="177"/>
      <c r="Q1092" s="177"/>
      <c r="R1092" s="177"/>
      <c r="S1092" s="177"/>
      <c r="T1092" s="177"/>
      <c r="U1092" s="177"/>
      <c r="V1092" s="177"/>
      <c r="W1092" s="177"/>
      <c r="X1092" s="177"/>
      <c r="Y1092" s="177"/>
      <c r="Z1092" s="177"/>
      <c r="AA1092" s="177"/>
      <c r="AB1092" s="177"/>
      <c r="AC1092" s="177"/>
      <c r="AD1092" s="177"/>
      <c r="AE1092" s="177"/>
      <c r="AF1092" s="177"/>
      <c r="AG1092" s="55"/>
      <c r="AH1092" s="55"/>
      <c r="AI1092" s="177"/>
      <c r="AJ1092" s="55"/>
      <c r="AK1092" s="55"/>
      <c r="AL1092" s="55"/>
    </row>
    <row r="1093" spans="1:38">
      <c r="A1093" s="55"/>
      <c r="B1093" s="55"/>
      <c r="C1093" s="55"/>
      <c r="D1093" s="177"/>
      <c r="E1093" s="177"/>
      <c r="F1093" s="177"/>
      <c r="G1093" s="55"/>
      <c r="H1093" s="177"/>
      <c r="I1093" s="177"/>
      <c r="J1093" s="177"/>
      <c r="K1093" s="177"/>
      <c r="L1093" s="177"/>
      <c r="M1093" s="177"/>
      <c r="N1093" s="177"/>
      <c r="O1093" s="177"/>
      <c r="P1093" s="177"/>
      <c r="Q1093" s="177"/>
      <c r="R1093" s="177"/>
      <c r="S1093" s="177"/>
      <c r="T1093" s="177"/>
      <c r="U1093" s="177"/>
      <c r="V1093" s="177"/>
      <c r="W1093" s="177"/>
      <c r="X1093" s="177"/>
      <c r="Y1093" s="177"/>
      <c r="Z1093" s="177"/>
      <c r="AA1093" s="177"/>
      <c r="AB1093" s="177"/>
      <c r="AC1093" s="177"/>
      <c r="AD1093" s="177"/>
      <c r="AE1093" s="177"/>
      <c r="AF1093" s="177"/>
      <c r="AG1093" s="55"/>
      <c r="AH1093" s="55"/>
      <c r="AI1093" s="177"/>
      <c r="AJ1093" s="55"/>
      <c r="AK1093" s="55"/>
      <c r="AL1093" s="55"/>
    </row>
    <row r="1094" spans="1:38">
      <c r="A1094" s="55"/>
      <c r="B1094" s="55"/>
      <c r="C1094" s="55"/>
      <c r="D1094" s="177"/>
      <c r="E1094" s="177"/>
      <c r="F1094" s="177"/>
      <c r="G1094" s="55"/>
      <c r="H1094" s="177"/>
      <c r="I1094" s="177"/>
      <c r="J1094" s="177"/>
      <c r="K1094" s="177"/>
      <c r="L1094" s="177"/>
      <c r="M1094" s="177"/>
      <c r="N1094" s="177"/>
      <c r="O1094" s="177"/>
      <c r="P1094" s="177"/>
      <c r="Q1094" s="177"/>
      <c r="R1094" s="177"/>
      <c r="S1094" s="177"/>
      <c r="T1094" s="177"/>
      <c r="U1094" s="177"/>
      <c r="V1094" s="177"/>
      <c r="W1094" s="177"/>
      <c r="X1094" s="177"/>
      <c r="Y1094" s="177"/>
      <c r="Z1094" s="177"/>
      <c r="AA1094" s="177"/>
      <c r="AB1094" s="177"/>
      <c r="AC1094" s="177"/>
      <c r="AD1094" s="177"/>
      <c r="AE1094" s="177"/>
      <c r="AF1094" s="177"/>
      <c r="AG1094" s="55"/>
      <c r="AH1094" s="55"/>
      <c r="AI1094" s="177"/>
      <c r="AJ1094" s="55"/>
      <c r="AK1094" s="55"/>
      <c r="AL1094" s="55"/>
    </row>
    <row r="1095" spans="1:38">
      <c r="A1095" s="55"/>
      <c r="B1095" s="55"/>
      <c r="C1095" s="55"/>
      <c r="D1095" s="177"/>
      <c r="E1095" s="177"/>
      <c r="F1095" s="177"/>
      <c r="G1095" s="55"/>
      <c r="H1095" s="177"/>
      <c r="I1095" s="177"/>
      <c r="J1095" s="177"/>
      <c r="K1095" s="177"/>
      <c r="L1095" s="177"/>
      <c r="M1095" s="177"/>
      <c r="N1095" s="177"/>
      <c r="O1095" s="177"/>
      <c r="P1095" s="177"/>
      <c r="Q1095" s="177"/>
      <c r="R1095" s="177"/>
      <c r="S1095" s="177"/>
      <c r="T1095" s="177"/>
      <c r="U1095" s="177"/>
      <c r="V1095" s="177"/>
      <c r="W1095" s="177"/>
      <c r="X1095" s="177"/>
      <c r="Y1095" s="177"/>
      <c r="Z1095" s="177"/>
      <c r="AA1095" s="177"/>
      <c r="AB1095" s="177"/>
      <c r="AC1095" s="177"/>
      <c r="AD1095" s="177"/>
      <c r="AE1095" s="177"/>
      <c r="AF1095" s="177"/>
      <c r="AG1095" s="55"/>
      <c r="AH1095" s="55"/>
      <c r="AI1095" s="177"/>
      <c r="AJ1095" s="55"/>
      <c r="AK1095" s="55"/>
      <c r="AL1095" s="55"/>
    </row>
    <row r="1096" spans="1:38">
      <c r="A1096" s="55"/>
      <c r="B1096" s="55"/>
      <c r="C1096" s="55"/>
      <c r="D1096" s="177"/>
      <c r="E1096" s="177"/>
      <c r="F1096" s="177"/>
      <c r="G1096" s="55"/>
      <c r="H1096" s="177"/>
      <c r="I1096" s="177"/>
      <c r="J1096" s="177"/>
      <c r="K1096" s="177"/>
      <c r="L1096" s="177"/>
      <c r="M1096" s="177"/>
      <c r="N1096" s="177"/>
      <c r="O1096" s="177"/>
      <c r="P1096" s="177"/>
      <c r="Q1096" s="177"/>
      <c r="R1096" s="177"/>
      <c r="S1096" s="177"/>
      <c r="T1096" s="177"/>
      <c r="U1096" s="177"/>
      <c r="V1096" s="177"/>
      <c r="W1096" s="177"/>
      <c r="X1096" s="177"/>
      <c r="Y1096" s="177"/>
      <c r="Z1096" s="177"/>
      <c r="AA1096" s="177"/>
      <c r="AB1096" s="177"/>
      <c r="AC1096" s="177"/>
      <c r="AD1096" s="177"/>
      <c r="AE1096" s="177"/>
      <c r="AF1096" s="177"/>
      <c r="AG1096" s="55"/>
      <c r="AH1096" s="55"/>
      <c r="AI1096" s="177"/>
      <c r="AJ1096" s="55"/>
      <c r="AK1096" s="55"/>
      <c r="AL1096" s="55"/>
    </row>
    <row r="1097" spans="1:38">
      <c r="A1097" s="55"/>
      <c r="B1097" s="55"/>
      <c r="C1097" s="55"/>
      <c r="D1097" s="177"/>
      <c r="E1097" s="177"/>
      <c r="F1097" s="177"/>
      <c r="G1097" s="55"/>
      <c r="H1097" s="177"/>
      <c r="I1097" s="177"/>
      <c r="J1097" s="177"/>
      <c r="K1097" s="177"/>
      <c r="L1097" s="177"/>
      <c r="M1097" s="177"/>
      <c r="N1097" s="177"/>
      <c r="O1097" s="177"/>
      <c r="P1097" s="177"/>
      <c r="Q1097" s="177"/>
      <c r="R1097" s="177"/>
      <c r="S1097" s="177"/>
      <c r="T1097" s="177"/>
      <c r="U1097" s="177"/>
      <c r="V1097" s="177"/>
      <c r="W1097" s="177"/>
      <c r="X1097" s="177"/>
      <c r="Y1097" s="177"/>
      <c r="Z1097" s="177"/>
      <c r="AA1097" s="177"/>
      <c r="AB1097" s="177"/>
      <c r="AC1097" s="177"/>
      <c r="AD1097" s="177"/>
      <c r="AE1097" s="177"/>
      <c r="AF1097" s="177"/>
      <c r="AG1097" s="55"/>
      <c r="AH1097" s="55"/>
      <c r="AI1097" s="177"/>
      <c r="AJ1097" s="55"/>
      <c r="AK1097" s="55"/>
      <c r="AL1097" s="55"/>
    </row>
    <row r="1098" spans="1:38">
      <c r="A1098" s="55"/>
      <c r="B1098" s="55"/>
      <c r="C1098" s="55"/>
      <c r="D1098" s="177"/>
      <c r="E1098" s="177"/>
      <c r="F1098" s="177"/>
      <c r="G1098" s="55"/>
      <c r="H1098" s="177"/>
      <c r="I1098" s="177"/>
      <c r="J1098" s="177"/>
      <c r="K1098" s="177"/>
      <c r="L1098" s="177"/>
      <c r="M1098" s="177"/>
      <c r="N1098" s="177"/>
      <c r="O1098" s="177"/>
      <c r="P1098" s="177"/>
      <c r="Q1098" s="177"/>
      <c r="R1098" s="177"/>
      <c r="S1098" s="177"/>
      <c r="T1098" s="177"/>
      <c r="U1098" s="177"/>
      <c r="V1098" s="177"/>
      <c r="W1098" s="177"/>
      <c r="X1098" s="177"/>
      <c r="Y1098" s="177"/>
      <c r="Z1098" s="177"/>
      <c r="AA1098" s="177"/>
      <c r="AB1098" s="177"/>
      <c r="AC1098" s="177"/>
      <c r="AD1098" s="177"/>
      <c r="AE1098" s="177"/>
      <c r="AF1098" s="177"/>
      <c r="AG1098" s="55"/>
      <c r="AH1098" s="55"/>
      <c r="AI1098" s="177"/>
      <c r="AJ1098" s="55"/>
      <c r="AK1098" s="55"/>
      <c r="AL1098" s="55"/>
    </row>
    <row r="1099" spans="1:38">
      <c r="A1099" s="55"/>
      <c r="B1099" s="55"/>
      <c r="C1099" s="55"/>
      <c r="D1099" s="177"/>
      <c r="E1099" s="177"/>
      <c r="F1099" s="177"/>
      <c r="G1099" s="55"/>
      <c r="H1099" s="177"/>
      <c r="I1099" s="177"/>
      <c r="J1099" s="177"/>
      <c r="K1099" s="177"/>
      <c r="L1099" s="177"/>
      <c r="M1099" s="177"/>
      <c r="N1099" s="177"/>
      <c r="O1099" s="177"/>
      <c r="P1099" s="177"/>
      <c r="Q1099" s="177"/>
      <c r="R1099" s="177"/>
      <c r="S1099" s="177"/>
      <c r="T1099" s="177"/>
      <c r="U1099" s="177"/>
      <c r="V1099" s="177"/>
      <c r="W1099" s="177"/>
      <c r="X1099" s="177"/>
      <c r="Y1099" s="177"/>
      <c r="Z1099" s="177"/>
      <c r="AA1099" s="177"/>
      <c r="AB1099" s="177"/>
      <c r="AC1099" s="177"/>
      <c r="AD1099" s="177"/>
      <c r="AE1099" s="177"/>
      <c r="AF1099" s="177"/>
      <c r="AG1099" s="55"/>
      <c r="AH1099" s="55"/>
      <c r="AI1099" s="177"/>
      <c r="AJ1099" s="55"/>
      <c r="AK1099" s="55"/>
      <c r="AL1099" s="55"/>
    </row>
    <row r="1100" spans="1:38">
      <c r="A1100" s="55"/>
      <c r="B1100" s="55"/>
      <c r="C1100" s="55"/>
      <c r="D1100" s="177"/>
      <c r="E1100" s="177"/>
      <c r="F1100" s="177"/>
      <c r="G1100" s="55"/>
      <c r="H1100" s="177"/>
      <c r="I1100" s="177"/>
      <c r="J1100" s="177"/>
      <c r="K1100" s="177"/>
      <c r="L1100" s="177"/>
      <c r="M1100" s="177"/>
      <c r="N1100" s="177"/>
      <c r="O1100" s="177"/>
      <c r="P1100" s="177"/>
      <c r="Q1100" s="177"/>
      <c r="R1100" s="177"/>
      <c r="S1100" s="177"/>
      <c r="T1100" s="177"/>
      <c r="U1100" s="177"/>
      <c r="V1100" s="177"/>
      <c r="W1100" s="177"/>
      <c r="X1100" s="177"/>
      <c r="Y1100" s="177"/>
      <c r="Z1100" s="177"/>
      <c r="AA1100" s="177"/>
      <c r="AB1100" s="177"/>
      <c r="AC1100" s="177"/>
      <c r="AD1100" s="177"/>
      <c r="AE1100" s="177"/>
      <c r="AF1100" s="177"/>
      <c r="AG1100" s="55"/>
      <c r="AH1100" s="55"/>
      <c r="AI1100" s="177"/>
      <c r="AJ1100" s="55"/>
      <c r="AK1100" s="55"/>
      <c r="AL1100" s="55"/>
    </row>
    <row r="1101" spans="1:38">
      <c r="A1101" s="55"/>
      <c r="B1101" s="55"/>
      <c r="C1101" s="55"/>
      <c r="D1101" s="177"/>
      <c r="E1101" s="177"/>
      <c r="F1101" s="177"/>
      <c r="G1101" s="55"/>
      <c r="H1101" s="177"/>
      <c r="I1101" s="177"/>
      <c r="J1101" s="177"/>
      <c r="K1101" s="177"/>
      <c r="L1101" s="177"/>
      <c r="M1101" s="177"/>
      <c r="N1101" s="177"/>
      <c r="O1101" s="177"/>
      <c r="P1101" s="177"/>
      <c r="Q1101" s="177"/>
      <c r="R1101" s="177"/>
      <c r="S1101" s="177"/>
      <c r="T1101" s="177"/>
      <c r="U1101" s="177"/>
      <c r="V1101" s="177"/>
      <c r="W1101" s="177"/>
      <c r="X1101" s="177"/>
      <c r="Y1101" s="177"/>
      <c r="Z1101" s="177"/>
      <c r="AA1101" s="177"/>
      <c r="AB1101" s="177"/>
      <c r="AC1101" s="177"/>
      <c r="AD1101" s="177"/>
      <c r="AE1101" s="177"/>
      <c r="AF1101" s="177"/>
      <c r="AG1101" s="55"/>
      <c r="AH1101" s="55"/>
      <c r="AI1101" s="177"/>
      <c r="AJ1101" s="55"/>
      <c r="AK1101" s="55"/>
      <c r="AL1101" s="55"/>
    </row>
    <row r="1102" spans="1:38">
      <c r="A1102" s="55"/>
      <c r="B1102" s="55"/>
      <c r="C1102" s="55"/>
      <c r="D1102" s="177"/>
      <c r="E1102" s="177"/>
      <c r="F1102" s="177"/>
      <c r="G1102" s="55"/>
      <c r="H1102" s="177"/>
      <c r="I1102" s="177"/>
      <c r="J1102" s="177"/>
      <c r="K1102" s="177"/>
      <c r="L1102" s="177"/>
      <c r="M1102" s="177"/>
      <c r="N1102" s="177"/>
      <c r="O1102" s="177"/>
      <c r="P1102" s="177"/>
      <c r="Q1102" s="177"/>
      <c r="R1102" s="177"/>
      <c r="S1102" s="177"/>
      <c r="T1102" s="177"/>
      <c r="U1102" s="177"/>
      <c r="V1102" s="177"/>
      <c r="W1102" s="177"/>
      <c r="X1102" s="177"/>
      <c r="Y1102" s="177"/>
      <c r="Z1102" s="177"/>
      <c r="AA1102" s="177"/>
      <c r="AB1102" s="177"/>
      <c r="AC1102" s="177"/>
      <c r="AD1102" s="177"/>
      <c r="AE1102" s="177"/>
      <c r="AF1102" s="177"/>
      <c r="AG1102" s="55"/>
      <c r="AH1102" s="55"/>
      <c r="AI1102" s="177"/>
      <c r="AJ1102" s="55"/>
      <c r="AK1102" s="55"/>
      <c r="AL1102" s="55"/>
    </row>
    <row r="1103" spans="1:38">
      <c r="A1103" s="55"/>
      <c r="B1103" s="55"/>
      <c r="C1103" s="55"/>
      <c r="D1103" s="177"/>
      <c r="E1103" s="177"/>
      <c r="F1103" s="177"/>
      <c r="G1103" s="55"/>
      <c r="H1103" s="177"/>
      <c r="I1103" s="177"/>
      <c r="J1103" s="177"/>
      <c r="K1103" s="177"/>
      <c r="L1103" s="177"/>
      <c r="M1103" s="177"/>
      <c r="N1103" s="177"/>
      <c r="O1103" s="177"/>
      <c r="P1103" s="177"/>
      <c r="Q1103" s="177"/>
      <c r="R1103" s="177"/>
      <c r="S1103" s="177"/>
      <c r="T1103" s="177"/>
      <c r="U1103" s="177"/>
      <c r="V1103" s="177"/>
      <c r="W1103" s="177"/>
      <c r="X1103" s="177"/>
      <c r="Y1103" s="177"/>
      <c r="Z1103" s="177"/>
      <c r="AA1103" s="177"/>
      <c r="AB1103" s="177"/>
      <c r="AC1103" s="177"/>
      <c r="AD1103" s="177"/>
      <c r="AE1103" s="177"/>
      <c r="AF1103" s="177"/>
      <c r="AG1103" s="55"/>
      <c r="AH1103" s="55"/>
      <c r="AI1103" s="177"/>
      <c r="AJ1103" s="55"/>
      <c r="AK1103" s="55"/>
      <c r="AL1103" s="55"/>
    </row>
    <row r="1104" spans="1:38">
      <c r="A1104" s="55"/>
      <c r="B1104" s="55"/>
      <c r="C1104" s="55"/>
      <c r="D1104" s="177"/>
      <c r="E1104" s="177"/>
      <c r="F1104" s="177"/>
      <c r="G1104" s="55"/>
      <c r="H1104" s="177"/>
      <c r="I1104" s="177"/>
      <c r="J1104" s="177"/>
      <c r="K1104" s="177"/>
      <c r="L1104" s="177"/>
      <c r="M1104" s="177"/>
      <c r="N1104" s="177"/>
      <c r="O1104" s="177"/>
      <c r="P1104" s="177"/>
      <c r="Q1104" s="177"/>
      <c r="R1104" s="177"/>
      <c r="S1104" s="177"/>
      <c r="T1104" s="177"/>
      <c r="U1104" s="177"/>
      <c r="V1104" s="177"/>
      <c r="W1104" s="177"/>
      <c r="X1104" s="177"/>
      <c r="Y1104" s="177"/>
      <c r="Z1104" s="177"/>
      <c r="AA1104" s="177"/>
      <c r="AB1104" s="177"/>
      <c r="AC1104" s="177"/>
      <c r="AD1104" s="177"/>
      <c r="AE1104" s="177"/>
      <c r="AF1104" s="177"/>
      <c r="AG1104" s="55"/>
      <c r="AH1104" s="55"/>
      <c r="AI1104" s="177"/>
      <c r="AJ1104" s="55"/>
      <c r="AK1104" s="55"/>
      <c r="AL1104" s="55"/>
    </row>
    <row r="1105" spans="1:38">
      <c r="A1105" s="55"/>
      <c r="B1105" s="55"/>
      <c r="C1105" s="55"/>
      <c r="D1105" s="177"/>
      <c r="E1105" s="177"/>
      <c r="F1105" s="177"/>
      <c r="G1105" s="55"/>
      <c r="H1105" s="177"/>
      <c r="I1105" s="177"/>
      <c r="J1105" s="177"/>
      <c r="K1105" s="177"/>
      <c r="L1105" s="177"/>
      <c r="M1105" s="177"/>
      <c r="N1105" s="177"/>
      <c r="O1105" s="177"/>
      <c r="P1105" s="177"/>
      <c r="Q1105" s="177"/>
      <c r="R1105" s="177"/>
      <c r="S1105" s="177"/>
      <c r="T1105" s="177"/>
      <c r="U1105" s="177"/>
      <c r="V1105" s="177"/>
      <c r="W1105" s="177"/>
      <c r="X1105" s="177"/>
      <c r="Y1105" s="177"/>
      <c r="Z1105" s="177"/>
      <c r="AA1105" s="177"/>
      <c r="AB1105" s="177"/>
      <c r="AC1105" s="177"/>
      <c r="AD1105" s="177"/>
      <c r="AE1105" s="177"/>
      <c r="AF1105" s="177"/>
      <c r="AG1105" s="55"/>
      <c r="AH1105" s="55"/>
      <c r="AI1105" s="177"/>
      <c r="AJ1105" s="55"/>
      <c r="AK1105" s="55"/>
      <c r="AL1105" s="55"/>
    </row>
    <row r="1106" spans="1:38">
      <c r="A1106" s="55"/>
      <c r="B1106" s="55"/>
      <c r="C1106" s="55"/>
      <c r="D1106" s="177"/>
      <c r="E1106" s="177"/>
      <c r="F1106" s="177"/>
      <c r="G1106" s="55"/>
      <c r="H1106" s="177"/>
      <c r="I1106" s="177"/>
      <c r="J1106" s="177"/>
      <c r="K1106" s="177"/>
      <c r="L1106" s="177"/>
      <c r="M1106" s="177"/>
      <c r="N1106" s="177"/>
      <c r="O1106" s="177"/>
      <c r="P1106" s="177"/>
      <c r="Q1106" s="177"/>
      <c r="R1106" s="177"/>
      <c r="S1106" s="177"/>
      <c r="T1106" s="177"/>
      <c r="U1106" s="177"/>
      <c r="V1106" s="177"/>
      <c r="W1106" s="177"/>
      <c r="X1106" s="177"/>
      <c r="Y1106" s="177"/>
      <c r="Z1106" s="177"/>
      <c r="AA1106" s="177"/>
      <c r="AB1106" s="177"/>
      <c r="AC1106" s="177"/>
      <c r="AD1106" s="177"/>
      <c r="AE1106" s="177"/>
      <c r="AF1106" s="177"/>
      <c r="AG1106" s="55"/>
      <c r="AH1106" s="55"/>
      <c r="AI1106" s="177"/>
      <c r="AJ1106" s="55"/>
      <c r="AK1106" s="55"/>
      <c r="AL1106" s="55"/>
    </row>
    <row r="1107" spans="1:38">
      <c r="A1107" s="55"/>
      <c r="B1107" s="55"/>
      <c r="C1107" s="55"/>
      <c r="D1107" s="177"/>
      <c r="E1107" s="177"/>
      <c r="F1107" s="177"/>
      <c r="G1107" s="55"/>
      <c r="H1107" s="177"/>
      <c r="I1107" s="177"/>
      <c r="J1107" s="177"/>
      <c r="K1107" s="177"/>
      <c r="L1107" s="177"/>
      <c r="M1107" s="177"/>
      <c r="N1107" s="177"/>
      <c r="O1107" s="177"/>
      <c r="P1107" s="177"/>
      <c r="Q1107" s="177"/>
      <c r="R1107" s="177"/>
      <c r="S1107" s="177"/>
      <c r="T1107" s="177"/>
      <c r="U1107" s="177"/>
      <c r="V1107" s="177"/>
      <c r="W1107" s="177"/>
      <c r="X1107" s="177"/>
      <c r="Y1107" s="177"/>
      <c r="Z1107" s="177"/>
      <c r="AA1107" s="177"/>
      <c r="AB1107" s="177"/>
      <c r="AC1107" s="177"/>
      <c r="AD1107" s="177"/>
      <c r="AE1107" s="177"/>
      <c r="AF1107" s="177"/>
      <c r="AG1107" s="55"/>
      <c r="AH1107" s="55"/>
      <c r="AI1107" s="177"/>
      <c r="AJ1107" s="55"/>
      <c r="AK1107" s="55"/>
      <c r="AL1107" s="55"/>
    </row>
    <row r="1108" spans="1:38">
      <c r="A1108" s="55"/>
      <c r="B1108" s="55"/>
      <c r="C1108" s="55"/>
      <c r="D1108" s="177"/>
      <c r="E1108" s="177"/>
      <c r="F1108" s="177"/>
      <c r="G1108" s="55"/>
      <c r="H1108" s="177"/>
      <c r="I1108" s="177"/>
      <c r="J1108" s="177"/>
      <c r="K1108" s="177"/>
      <c r="L1108" s="177"/>
      <c r="M1108" s="177"/>
      <c r="N1108" s="177"/>
      <c r="O1108" s="177"/>
      <c r="P1108" s="177"/>
      <c r="Q1108" s="177"/>
      <c r="R1108" s="177"/>
      <c r="S1108" s="177"/>
      <c r="T1108" s="177"/>
      <c r="U1108" s="177"/>
      <c r="V1108" s="177"/>
      <c r="W1108" s="177"/>
      <c r="X1108" s="177"/>
      <c r="Y1108" s="177"/>
      <c r="Z1108" s="177"/>
      <c r="AA1108" s="177"/>
      <c r="AB1108" s="177"/>
      <c r="AC1108" s="177"/>
      <c r="AD1108" s="177"/>
      <c r="AE1108" s="177"/>
      <c r="AF1108" s="177"/>
      <c r="AG1108" s="55"/>
      <c r="AH1108" s="55"/>
      <c r="AI1108" s="177"/>
      <c r="AJ1108" s="55"/>
      <c r="AK1108" s="55"/>
      <c r="AL1108" s="55"/>
    </row>
    <row r="1109" spans="1:38">
      <c r="A1109" s="55"/>
      <c r="B1109" s="55"/>
      <c r="C1109" s="55"/>
      <c r="D1109" s="177"/>
      <c r="E1109" s="177"/>
      <c r="F1109" s="177"/>
      <c r="G1109" s="55"/>
      <c r="H1109" s="177"/>
      <c r="I1109" s="177"/>
      <c r="J1109" s="177"/>
      <c r="K1109" s="177"/>
      <c r="L1109" s="177"/>
      <c r="M1109" s="177"/>
      <c r="N1109" s="177"/>
      <c r="O1109" s="177"/>
      <c r="P1109" s="177"/>
      <c r="Q1109" s="177"/>
      <c r="R1109" s="177"/>
      <c r="S1109" s="177"/>
      <c r="T1109" s="177"/>
      <c r="U1109" s="177"/>
      <c r="V1109" s="177"/>
      <c r="W1109" s="177"/>
      <c r="X1109" s="177"/>
      <c r="Y1109" s="177"/>
      <c r="Z1109" s="177"/>
      <c r="AA1109" s="177"/>
      <c r="AB1109" s="177"/>
      <c r="AC1109" s="177"/>
      <c r="AD1109" s="177"/>
      <c r="AE1109" s="177"/>
      <c r="AF1109" s="177"/>
      <c r="AG1109" s="55"/>
      <c r="AH1109" s="55"/>
      <c r="AI1109" s="177"/>
      <c r="AJ1109" s="55"/>
      <c r="AK1109" s="55"/>
      <c r="AL1109" s="55"/>
    </row>
    <row r="1110" spans="1:38">
      <c r="A1110" s="55"/>
      <c r="B1110" s="55"/>
      <c r="C1110" s="55"/>
      <c r="D1110" s="177"/>
      <c r="E1110" s="177"/>
      <c r="F1110" s="177"/>
      <c r="G1110" s="55"/>
      <c r="H1110" s="177"/>
      <c r="I1110" s="177"/>
      <c r="J1110" s="177"/>
      <c r="K1110" s="177"/>
      <c r="L1110" s="177"/>
      <c r="M1110" s="177"/>
      <c r="N1110" s="177"/>
      <c r="O1110" s="177"/>
      <c r="P1110" s="177"/>
      <c r="Q1110" s="177"/>
      <c r="R1110" s="177"/>
      <c r="S1110" s="177"/>
      <c r="T1110" s="177"/>
      <c r="U1110" s="177"/>
      <c r="V1110" s="177"/>
      <c r="W1110" s="177"/>
      <c r="X1110" s="177"/>
      <c r="Y1110" s="177"/>
      <c r="Z1110" s="177"/>
      <c r="AA1110" s="177"/>
      <c r="AB1110" s="177"/>
      <c r="AC1110" s="177"/>
      <c r="AD1110" s="177"/>
      <c r="AE1110" s="177"/>
      <c r="AF1110" s="177"/>
      <c r="AG1110" s="55"/>
      <c r="AH1110" s="55"/>
      <c r="AI1110" s="177"/>
      <c r="AJ1110" s="55"/>
      <c r="AK1110" s="55"/>
      <c r="AL1110" s="55"/>
    </row>
    <row r="1111" spans="1:38">
      <c r="A1111" s="55"/>
      <c r="B1111" s="55"/>
      <c r="C1111" s="55"/>
      <c r="D1111" s="177"/>
      <c r="E1111" s="177"/>
      <c r="F1111" s="177"/>
      <c r="G1111" s="55"/>
      <c r="H1111" s="177"/>
      <c r="I1111" s="177"/>
      <c r="J1111" s="177"/>
      <c r="K1111" s="177"/>
      <c r="L1111" s="177"/>
      <c r="M1111" s="177"/>
      <c r="N1111" s="177"/>
      <c r="O1111" s="177"/>
      <c r="P1111" s="177"/>
      <c r="Q1111" s="177"/>
      <c r="R1111" s="177"/>
      <c r="S1111" s="177"/>
      <c r="T1111" s="177"/>
      <c r="U1111" s="177"/>
      <c r="V1111" s="177"/>
      <c r="W1111" s="177"/>
      <c r="X1111" s="177"/>
      <c r="Y1111" s="177"/>
      <c r="Z1111" s="177"/>
      <c r="AA1111" s="177"/>
      <c r="AB1111" s="177"/>
      <c r="AC1111" s="177"/>
      <c r="AD1111" s="177"/>
      <c r="AE1111" s="177"/>
      <c r="AF1111" s="177"/>
      <c r="AG1111" s="55"/>
      <c r="AH1111" s="55"/>
      <c r="AI1111" s="177"/>
      <c r="AJ1111" s="55"/>
      <c r="AK1111" s="55"/>
      <c r="AL1111" s="55"/>
    </row>
    <row r="1112" spans="1:38">
      <c r="A1112" s="55"/>
      <c r="B1112" s="55"/>
      <c r="C1112" s="55"/>
      <c r="D1112" s="177"/>
      <c r="E1112" s="177"/>
      <c r="F1112" s="177"/>
      <c r="G1112" s="55"/>
      <c r="H1112" s="177"/>
      <c r="I1112" s="177"/>
      <c r="J1112" s="177"/>
      <c r="K1112" s="177"/>
      <c r="L1112" s="177"/>
      <c r="M1112" s="177"/>
      <c r="N1112" s="177"/>
      <c r="O1112" s="177"/>
      <c r="P1112" s="177"/>
      <c r="Q1112" s="177"/>
      <c r="R1112" s="177"/>
      <c r="S1112" s="177"/>
      <c r="T1112" s="177"/>
      <c r="U1112" s="177"/>
      <c r="V1112" s="177"/>
      <c r="W1112" s="177"/>
      <c r="X1112" s="177"/>
      <c r="Y1112" s="177"/>
      <c r="Z1112" s="177"/>
      <c r="AA1112" s="177"/>
      <c r="AB1112" s="177"/>
      <c r="AC1112" s="177"/>
      <c r="AD1112" s="177"/>
      <c r="AE1112" s="177"/>
      <c r="AF1112" s="177"/>
      <c r="AG1112" s="55"/>
      <c r="AH1112" s="55"/>
      <c r="AI1112" s="177"/>
      <c r="AJ1112" s="55"/>
      <c r="AK1112" s="55"/>
      <c r="AL1112" s="55"/>
    </row>
    <row r="1113" spans="1:38">
      <c r="A1113" s="55"/>
      <c r="B1113" s="55"/>
      <c r="C1113" s="55"/>
      <c r="D1113" s="177"/>
      <c r="E1113" s="177"/>
      <c r="F1113" s="177"/>
      <c r="G1113" s="55"/>
      <c r="H1113" s="177"/>
      <c r="I1113" s="177"/>
      <c r="J1113" s="177"/>
      <c r="K1113" s="177"/>
      <c r="L1113" s="177"/>
      <c r="M1113" s="177"/>
      <c r="N1113" s="177"/>
      <c r="O1113" s="177"/>
      <c r="P1113" s="177"/>
      <c r="Q1113" s="177"/>
      <c r="R1113" s="177"/>
      <c r="S1113" s="177"/>
      <c r="T1113" s="177"/>
      <c r="U1113" s="177"/>
      <c r="V1113" s="177"/>
      <c r="W1113" s="177"/>
      <c r="X1113" s="177"/>
      <c r="Y1113" s="177"/>
      <c r="Z1113" s="177"/>
      <c r="AA1113" s="177"/>
      <c r="AB1113" s="177"/>
      <c r="AC1113" s="177"/>
      <c r="AD1113" s="177"/>
      <c r="AE1113" s="177"/>
      <c r="AF1113" s="177"/>
      <c r="AG1113" s="55"/>
      <c r="AH1113" s="55"/>
      <c r="AI1113" s="177"/>
      <c r="AJ1113" s="55"/>
      <c r="AK1113" s="55"/>
      <c r="AL1113" s="55"/>
    </row>
    <row r="1114" spans="1:38">
      <c r="A1114" s="55"/>
      <c r="B1114" s="55"/>
      <c r="C1114" s="55"/>
      <c r="D1114" s="177"/>
      <c r="E1114" s="177"/>
      <c r="F1114" s="177"/>
      <c r="G1114" s="55"/>
      <c r="H1114" s="177"/>
      <c r="I1114" s="177"/>
      <c r="J1114" s="177"/>
      <c r="K1114" s="177"/>
      <c r="L1114" s="177"/>
      <c r="M1114" s="177"/>
      <c r="N1114" s="177"/>
      <c r="O1114" s="177"/>
      <c r="P1114" s="177"/>
      <c r="Q1114" s="177"/>
      <c r="R1114" s="177"/>
      <c r="S1114" s="177"/>
      <c r="T1114" s="177"/>
      <c r="U1114" s="177"/>
      <c r="V1114" s="177"/>
      <c r="W1114" s="177"/>
      <c r="X1114" s="177"/>
      <c r="Y1114" s="177"/>
      <c r="Z1114" s="177"/>
      <c r="AA1114" s="177"/>
      <c r="AB1114" s="177"/>
      <c r="AC1114" s="177"/>
      <c r="AD1114" s="177"/>
      <c r="AE1114" s="177"/>
      <c r="AF1114" s="177"/>
      <c r="AG1114" s="55"/>
      <c r="AH1114" s="55"/>
      <c r="AI1114" s="177"/>
      <c r="AJ1114" s="55"/>
      <c r="AK1114" s="55"/>
      <c r="AL1114" s="55"/>
    </row>
    <row r="1115" spans="1:38">
      <c r="A1115" s="55"/>
      <c r="B1115" s="55"/>
      <c r="C1115" s="55"/>
      <c r="D1115" s="177"/>
      <c r="E1115" s="177"/>
      <c r="F1115" s="177"/>
      <c r="G1115" s="55"/>
      <c r="H1115" s="177"/>
      <c r="I1115" s="177"/>
      <c r="J1115" s="177"/>
      <c r="K1115" s="177"/>
      <c r="L1115" s="177"/>
      <c r="M1115" s="177"/>
      <c r="N1115" s="177"/>
      <c r="O1115" s="177"/>
      <c r="P1115" s="177"/>
      <c r="Q1115" s="177"/>
      <c r="R1115" s="177"/>
      <c r="S1115" s="177"/>
      <c r="T1115" s="177"/>
      <c r="U1115" s="177"/>
      <c r="V1115" s="177"/>
      <c r="W1115" s="177"/>
      <c r="X1115" s="177"/>
      <c r="Y1115" s="177"/>
      <c r="Z1115" s="177"/>
      <c r="AA1115" s="177"/>
      <c r="AB1115" s="177"/>
      <c r="AC1115" s="177"/>
      <c r="AD1115" s="177"/>
      <c r="AE1115" s="177"/>
      <c r="AF1115" s="177"/>
      <c r="AG1115" s="55"/>
      <c r="AH1115" s="55"/>
      <c r="AI1115" s="177"/>
      <c r="AJ1115" s="55"/>
      <c r="AK1115" s="55"/>
      <c r="AL1115" s="55"/>
    </row>
    <row r="1116" spans="1:38">
      <c r="A1116" s="55"/>
      <c r="B1116" s="55"/>
      <c r="C1116" s="55"/>
      <c r="D1116" s="177"/>
      <c r="E1116" s="177"/>
      <c r="F1116" s="177"/>
      <c r="G1116" s="55"/>
      <c r="H1116" s="177"/>
      <c r="I1116" s="177"/>
      <c r="J1116" s="177"/>
      <c r="K1116" s="177"/>
      <c r="L1116" s="177"/>
      <c r="M1116" s="177"/>
      <c r="N1116" s="177"/>
      <c r="O1116" s="177"/>
      <c r="P1116" s="177"/>
      <c r="Q1116" s="177"/>
      <c r="R1116" s="177"/>
      <c r="S1116" s="177"/>
      <c r="T1116" s="177"/>
      <c r="U1116" s="177"/>
      <c r="V1116" s="177"/>
      <c r="W1116" s="177"/>
      <c r="X1116" s="177"/>
      <c r="Y1116" s="177"/>
      <c r="Z1116" s="177"/>
      <c r="AA1116" s="177"/>
      <c r="AB1116" s="177"/>
      <c r="AC1116" s="177"/>
      <c r="AD1116" s="177"/>
      <c r="AE1116" s="177"/>
      <c r="AF1116" s="177"/>
      <c r="AG1116" s="55"/>
      <c r="AH1116" s="55"/>
      <c r="AI1116" s="177"/>
      <c r="AJ1116" s="55"/>
      <c r="AK1116" s="55"/>
      <c r="AL1116" s="55"/>
    </row>
    <row r="1117" spans="1:38">
      <c r="A1117" s="55"/>
      <c r="B1117" s="55"/>
      <c r="C1117" s="55"/>
      <c r="D1117" s="177"/>
      <c r="E1117" s="177"/>
      <c r="F1117" s="177"/>
      <c r="G1117" s="55"/>
      <c r="H1117" s="177"/>
      <c r="I1117" s="177"/>
      <c r="J1117" s="177"/>
      <c r="K1117" s="177"/>
      <c r="L1117" s="177"/>
      <c r="M1117" s="177"/>
      <c r="N1117" s="177"/>
      <c r="O1117" s="177"/>
      <c r="P1117" s="177"/>
      <c r="Q1117" s="177"/>
      <c r="R1117" s="177"/>
      <c r="S1117" s="177"/>
      <c r="T1117" s="177"/>
      <c r="U1117" s="177"/>
      <c r="V1117" s="177"/>
      <c r="W1117" s="177"/>
      <c r="X1117" s="177"/>
      <c r="Y1117" s="177"/>
      <c r="Z1117" s="177"/>
      <c r="AA1117" s="177"/>
      <c r="AB1117" s="177"/>
      <c r="AC1117" s="177"/>
      <c r="AD1117" s="177"/>
      <c r="AE1117" s="177"/>
      <c r="AF1117" s="177"/>
      <c r="AG1117" s="55"/>
      <c r="AH1117" s="55"/>
      <c r="AI1117" s="177"/>
      <c r="AJ1117" s="55"/>
      <c r="AK1117" s="55"/>
      <c r="AL1117" s="55"/>
    </row>
    <row r="1118" spans="1:38">
      <c r="A1118" s="55"/>
      <c r="B1118" s="55"/>
      <c r="C1118" s="55"/>
      <c r="D1118" s="177"/>
      <c r="E1118" s="177"/>
      <c r="F1118" s="177"/>
      <c r="G1118" s="55"/>
      <c r="H1118" s="177"/>
      <c r="I1118" s="177"/>
      <c r="J1118" s="177"/>
      <c r="K1118" s="177"/>
      <c r="L1118" s="177"/>
      <c r="M1118" s="177"/>
      <c r="N1118" s="177"/>
      <c r="O1118" s="177"/>
      <c r="P1118" s="177"/>
      <c r="Q1118" s="177"/>
      <c r="R1118" s="177"/>
      <c r="S1118" s="177"/>
      <c r="T1118" s="177"/>
      <c r="U1118" s="177"/>
      <c r="V1118" s="177"/>
      <c r="W1118" s="177"/>
      <c r="X1118" s="177"/>
      <c r="Y1118" s="177"/>
      <c r="Z1118" s="177"/>
      <c r="AA1118" s="177"/>
      <c r="AB1118" s="177"/>
      <c r="AC1118" s="177"/>
      <c r="AD1118" s="177"/>
      <c r="AE1118" s="177"/>
      <c r="AF1118" s="177"/>
      <c r="AG1118" s="55"/>
      <c r="AH1118" s="55"/>
      <c r="AI1118" s="177"/>
      <c r="AJ1118" s="55"/>
      <c r="AK1118" s="55"/>
      <c r="AL1118" s="55"/>
    </row>
    <row r="1119" spans="1:38">
      <c r="A1119" s="55"/>
      <c r="B1119" s="55"/>
      <c r="C1119" s="55"/>
      <c r="D1119" s="177"/>
      <c r="E1119" s="177"/>
      <c r="F1119" s="177"/>
      <c r="G1119" s="55"/>
      <c r="H1119" s="177"/>
      <c r="I1119" s="177"/>
      <c r="J1119" s="177"/>
      <c r="K1119" s="177"/>
      <c r="L1119" s="177"/>
      <c r="M1119" s="177"/>
      <c r="N1119" s="177"/>
      <c r="O1119" s="177"/>
      <c r="P1119" s="177"/>
      <c r="Q1119" s="177"/>
      <c r="R1119" s="177"/>
      <c r="S1119" s="177"/>
      <c r="T1119" s="177"/>
      <c r="U1119" s="177"/>
      <c r="V1119" s="177"/>
      <c r="W1119" s="177"/>
      <c r="X1119" s="177"/>
      <c r="Y1119" s="177"/>
      <c r="Z1119" s="177"/>
      <c r="AA1119" s="177"/>
      <c r="AB1119" s="177"/>
      <c r="AC1119" s="177"/>
      <c r="AD1119" s="177"/>
      <c r="AE1119" s="177"/>
      <c r="AF1119" s="177"/>
      <c r="AG1119" s="55"/>
      <c r="AH1119" s="55"/>
      <c r="AI1119" s="177"/>
      <c r="AJ1119" s="55"/>
      <c r="AK1119" s="55"/>
      <c r="AL1119" s="55"/>
    </row>
    <row r="1120" spans="1:38">
      <c r="A1120" s="55"/>
      <c r="B1120" s="55"/>
      <c r="C1120" s="55"/>
      <c r="D1120" s="177"/>
      <c r="E1120" s="177"/>
      <c r="F1120" s="177"/>
      <c r="G1120" s="55"/>
      <c r="H1120" s="177"/>
      <c r="I1120" s="177"/>
      <c r="J1120" s="177"/>
      <c r="K1120" s="177"/>
      <c r="L1120" s="177"/>
      <c r="M1120" s="177"/>
      <c r="N1120" s="177"/>
      <c r="O1120" s="177"/>
      <c r="P1120" s="177"/>
      <c r="Q1120" s="177"/>
      <c r="R1120" s="177"/>
      <c r="S1120" s="177"/>
      <c r="T1120" s="177"/>
      <c r="U1120" s="177"/>
      <c r="V1120" s="177"/>
      <c r="W1120" s="177"/>
      <c r="X1120" s="177"/>
      <c r="Y1120" s="177"/>
      <c r="Z1120" s="177"/>
      <c r="AA1120" s="177"/>
      <c r="AB1120" s="177"/>
      <c r="AC1120" s="177"/>
      <c r="AD1120" s="177"/>
      <c r="AE1120" s="177"/>
      <c r="AF1120" s="177"/>
      <c r="AG1120" s="55"/>
      <c r="AH1120" s="55"/>
      <c r="AI1120" s="177"/>
      <c r="AJ1120" s="55"/>
      <c r="AK1120" s="55"/>
      <c r="AL1120" s="55"/>
    </row>
    <row r="1121" spans="1:38">
      <c r="A1121" s="55"/>
      <c r="B1121" s="55"/>
      <c r="C1121" s="55"/>
      <c r="D1121" s="177"/>
      <c r="E1121" s="177"/>
      <c r="F1121" s="177"/>
      <c r="G1121" s="55"/>
      <c r="H1121" s="177"/>
      <c r="I1121" s="177"/>
      <c r="J1121" s="177"/>
      <c r="K1121" s="177"/>
      <c r="L1121" s="177"/>
      <c r="M1121" s="177"/>
      <c r="N1121" s="177"/>
      <c r="O1121" s="177"/>
      <c r="P1121" s="177"/>
      <c r="Q1121" s="177"/>
      <c r="R1121" s="177"/>
      <c r="S1121" s="177"/>
      <c r="T1121" s="177"/>
      <c r="U1121" s="177"/>
      <c r="V1121" s="177"/>
      <c r="W1121" s="177"/>
      <c r="X1121" s="177"/>
      <c r="Y1121" s="177"/>
      <c r="Z1121" s="177"/>
      <c r="AA1121" s="177"/>
      <c r="AB1121" s="177"/>
      <c r="AC1121" s="177"/>
      <c r="AD1121" s="177"/>
      <c r="AE1121" s="177"/>
      <c r="AF1121" s="177"/>
      <c r="AG1121" s="55"/>
      <c r="AH1121" s="55"/>
      <c r="AI1121" s="177"/>
      <c r="AJ1121" s="55"/>
      <c r="AK1121" s="55"/>
      <c r="AL1121" s="55"/>
    </row>
    <row r="1122" spans="1:38">
      <c r="A1122" s="55"/>
      <c r="B1122" s="55"/>
      <c r="C1122" s="55"/>
      <c r="D1122" s="177"/>
      <c r="E1122" s="177"/>
      <c r="F1122" s="177"/>
      <c r="G1122" s="55"/>
      <c r="H1122" s="177"/>
      <c r="I1122" s="177"/>
      <c r="J1122" s="177"/>
      <c r="K1122" s="177"/>
      <c r="L1122" s="177"/>
      <c r="M1122" s="177"/>
      <c r="N1122" s="177"/>
      <c r="O1122" s="177"/>
      <c r="P1122" s="177"/>
      <c r="Q1122" s="177"/>
      <c r="R1122" s="177"/>
      <c r="S1122" s="177"/>
      <c r="T1122" s="177"/>
      <c r="U1122" s="177"/>
      <c r="V1122" s="177"/>
      <c r="W1122" s="177"/>
      <c r="X1122" s="177"/>
      <c r="Y1122" s="177"/>
      <c r="Z1122" s="177"/>
      <c r="AA1122" s="177"/>
      <c r="AB1122" s="177"/>
      <c r="AC1122" s="177"/>
      <c r="AD1122" s="177"/>
      <c r="AE1122" s="177"/>
      <c r="AF1122" s="177"/>
      <c r="AG1122" s="55"/>
      <c r="AH1122" s="55"/>
      <c r="AI1122" s="177"/>
      <c r="AJ1122" s="55"/>
      <c r="AK1122" s="55"/>
      <c r="AL1122" s="55"/>
    </row>
    <row r="1123" spans="1:38">
      <c r="A1123" s="55"/>
      <c r="B1123" s="55"/>
      <c r="C1123" s="55"/>
      <c r="D1123" s="177"/>
      <c r="E1123" s="177"/>
      <c r="F1123" s="177"/>
      <c r="G1123" s="55"/>
      <c r="H1123" s="177"/>
      <c r="I1123" s="177"/>
      <c r="J1123" s="177"/>
      <c r="K1123" s="177"/>
      <c r="L1123" s="177"/>
      <c r="M1123" s="177"/>
      <c r="N1123" s="177"/>
      <c r="O1123" s="177"/>
      <c r="P1123" s="177"/>
      <c r="Q1123" s="177"/>
      <c r="R1123" s="177"/>
      <c r="S1123" s="177"/>
      <c r="T1123" s="177"/>
      <c r="U1123" s="177"/>
      <c r="V1123" s="177"/>
      <c r="W1123" s="177"/>
      <c r="X1123" s="177"/>
      <c r="Y1123" s="177"/>
      <c r="Z1123" s="177"/>
      <c r="AA1123" s="177"/>
      <c r="AB1123" s="177"/>
      <c r="AC1123" s="177"/>
      <c r="AD1123" s="177"/>
      <c r="AE1123" s="177"/>
      <c r="AF1123" s="177"/>
      <c r="AG1123" s="55"/>
      <c r="AH1123" s="55"/>
      <c r="AI1123" s="177"/>
      <c r="AJ1123" s="55"/>
      <c r="AK1123" s="55"/>
      <c r="AL1123" s="55"/>
    </row>
    <row r="1124" spans="1:38">
      <c r="A1124" s="55"/>
      <c r="B1124" s="55"/>
      <c r="C1124" s="55"/>
      <c r="D1124" s="177"/>
      <c r="E1124" s="177"/>
      <c r="F1124" s="177"/>
      <c r="G1124" s="55"/>
      <c r="H1124" s="177"/>
      <c r="I1124" s="177"/>
      <c r="J1124" s="177"/>
      <c r="K1124" s="177"/>
      <c r="L1124" s="177"/>
      <c r="M1124" s="177"/>
      <c r="N1124" s="177"/>
      <c r="O1124" s="177"/>
      <c r="P1124" s="177"/>
      <c r="Q1124" s="177"/>
      <c r="R1124" s="177"/>
      <c r="S1124" s="177"/>
      <c r="T1124" s="177"/>
      <c r="U1124" s="177"/>
      <c r="V1124" s="177"/>
      <c r="W1124" s="177"/>
      <c r="X1124" s="177"/>
      <c r="Y1124" s="177"/>
      <c r="Z1124" s="177"/>
      <c r="AA1124" s="177"/>
      <c r="AB1124" s="177"/>
      <c r="AC1124" s="177"/>
      <c r="AD1124" s="177"/>
      <c r="AE1124" s="177"/>
      <c r="AF1124" s="177"/>
      <c r="AG1124" s="55"/>
      <c r="AH1124" s="55"/>
      <c r="AI1124" s="177"/>
      <c r="AJ1124" s="55"/>
      <c r="AK1124" s="55"/>
      <c r="AL1124" s="55"/>
    </row>
    <row r="1125" spans="1:38">
      <c r="A1125" s="55"/>
      <c r="B1125" s="55"/>
      <c r="C1125" s="55"/>
      <c r="D1125" s="177"/>
      <c r="E1125" s="177"/>
      <c r="F1125" s="177"/>
      <c r="G1125" s="55"/>
      <c r="H1125" s="177"/>
      <c r="I1125" s="177"/>
      <c r="J1125" s="177"/>
      <c r="K1125" s="177"/>
      <c r="L1125" s="177"/>
      <c r="M1125" s="177"/>
      <c r="N1125" s="177"/>
      <c r="O1125" s="177"/>
      <c r="P1125" s="177"/>
      <c r="Q1125" s="177"/>
      <c r="R1125" s="177"/>
      <c r="S1125" s="177"/>
      <c r="T1125" s="177"/>
      <c r="U1125" s="177"/>
      <c r="V1125" s="177"/>
      <c r="W1125" s="177"/>
      <c r="X1125" s="177"/>
      <c r="Y1125" s="177"/>
      <c r="Z1125" s="177"/>
      <c r="AA1125" s="177"/>
      <c r="AB1125" s="177"/>
      <c r="AC1125" s="177"/>
      <c r="AD1125" s="177"/>
      <c r="AE1125" s="177"/>
      <c r="AF1125" s="177"/>
      <c r="AG1125" s="55"/>
      <c r="AH1125" s="55"/>
      <c r="AI1125" s="177"/>
      <c r="AJ1125" s="55"/>
      <c r="AK1125" s="55"/>
      <c r="AL1125" s="55"/>
    </row>
    <row r="1126" spans="1:38">
      <c r="A1126" s="55"/>
      <c r="B1126" s="55"/>
      <c r="C1126" s="55"/>
      <c r="D1126" s="177"/>
      <c r="E1126" s="177"/>
      <c r="F1126" s="177"/>
      <c r="G1126" s="55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55"/>
      <c r="AH1126" s="55"/>
      <c r="AI1126" s="177"/>
      <c r="AJ1126" s="55"/>
      <c r="AK1126" s="55"/>
      <c r="AL1126" s="55"/>
    </row>
    <row r="1127" spans="1:38">
      <c r="A1127" s="55"/>
      <c r="B1127" s="55"/>
      <c r="C1127" s="55"/>
      <c r="D1127" s="177"/>
      <c r="E1127" s="177"/>
      <c r="F1127" s="177"/>
      <c r="G1127" s="55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55"/>
      <c r="AH1127" s="55"/>
      <c r="AI1127" s="177"/>
      <c r="AJ1127" s="55"/>
      <c r="AK1127" s="55"/>
      <c r="AL1127" s="55"/>
    </row>
    <row r="1128" spans="1:38">
      <c r="A1128" s="55"/>
      <c r="B1128" s="55"/>
      <c r="C1128" s="55"/>
      <c r="D1128" s="177"/>
      <c r="E1128" s="177"/>
      <c r="F1128" s="177"/>
      <c r="G1128" s="55"/>
      <c r="H1128" s="177"/>
      <c r="I1128" s="177"/>
      <c r="J1128" s="177"/>
      <c r="K1128" s="177"/>
      <c r="L1128" s="177"/>
      <c r="M1128" s="177"/>
      <c r="N1128" s="177"/>
      <c r="O1128" s="177"/>
      <c r="P1128" s="177"/>
      <c r="Q1128" s="177"/>
      <c r="R1128" s="177"/>
      <c r="S1128" s="177"/>
      <c r="T1128" s="177"/>
      <c r="U1128" s="177"/>
      <c r="V1128" s="177"/>
      <c r="W1128" s="177"/>
      <c r="X1128" s="177"/>
      <c r="Y1128" s="177"/>
      <c r="Z1128" s="177"/>
      <c r="AA1128" s="177"/>
      <c r="AB1128" s="177"/>
      <c r="AC1128" s="177"/>
      <c r="AD1128" s="177"/>
      <c r="AE1128" s="177"/>
      <c r="AF1128" s="177"/>
      <c r="AG1128" s="55"/>
      <c r="AH1128" s="55"/>
      <c r="AI1128" s="177"/>
      <c r="AJ1128" s="55"/>
      <c r="AK1128" s="55"/>
      <c r="AL1128" s="55"/>
    </row>
    <row r="1129" spans="1:38">
      <c r="A1129" s="55"/>
      <c r="B1129" s="55"/>
      <c r="C1129" s="55"/>
      <c r="D1129" s="177"/>
      <c r="E1129" s="177"/>
      <c r="F1129" s="177"/>
      <c r="G1129" s="55"/>
      <c r="H1129" s="177"/>
      <c r="I1129" s="177"/>
      <c r="J1129" s="177"/>
      <c r="K1129" s="177"/>
      <c r="L1129" s="177"/>
      <c r="M1129" s="177"/>
      <c r="N1129" s="177"/>
      <c r="O1129" s="177"/>
      <c r="P1129" s="177"/>
      <c r="Q1129" s="177"/>
      <c r="R1129" s="177"/>
      <c r="S1129" s="177"/>
      <c r="T1129" s="177"/>
      <c r="U1129" s="177"/>
      <c r="V1129" s="177"/>
      <c r="W1129" s="177"/>
      <c r="X1129" s="177"/>
      <c r="Y1129" s="177"/>
      <c r="Z1129" s="177"/>
      <c r="AA1129" s="177"/>
      <c r="AB1129" s="177"/>
      <c r="AC1129" s="177"/>
      <c r="AD1129" s="177"/>
      <c r="AE1129" s="177"/>
      <c r="AF1129" s="177"/>
      <c r="AG1129" s="55"/>
      <c r="AH1129" s="55"/>
      <c r="AI1129" s="177"/>
      <c r="AJ1129" s="55"/>
      <c r="AK1129" s="55"/>
      <c r="AL1129" s="55"/>
    </row>
    <row r="1130" spans="1:38">
      <c r="A1130" s="55"/>
      <c r="B1130" s="55"/>
      <c r="C1130" s="55"/>
      <c r="D1130" s="177"/>
      <c r="E1130" s="177"/>
      <c r="F1130" s="177"/>
      <c r="G1130" s="55"/>
      <c r="H1130" s="177"/>
      <c r="I1130" s="177"/>
      <c r="J1130" s="177"/>
      <c r="K1130" s="177"/>
      <c r="L1130" s="177"/>
      <c r="M1130" s="177"/>
      <c r="N1130" s="177"/>
      <c r="O1130" s="177"/>
      <c r="P1130" s="177"/>
      <c r="Q1130" s="177"/>
      <c r="R1130" s="177"/>
      <c r="S1130" s="177"/>
      <c r="T1130" s="177"/>
      <c r="U1130" s="177"/>
      <c r="V1130" s="177"/>
      <c r="W1130" s="177"/>
      <c r="X1130" s="177"/>
      <c r="Y1130" s="177"/>
      <c r="Z1130" s="177"/>
      <c r="AA1130" s="177"/>
      <c r="AB1130" s="177"/>
      <c r="AC1130" s="177"/>
      <c r="AD1130" s="177"/>
      <c r="AE1130" s="177"/>
      <c r="AF1130" s="177"/>
      <c r="AG1130" s="55"/>
      <c r="AH1130" s="55"/>
      <c r="AI1130" s="177"/>
      <c r="AJ1130" s="55"/>
      <c r="AK1130" s="55"/>
      <c r="AL1130" s="55"/>
    </row>
    <row r="1131" spans="1:38">
      <c r="A1131" s="55"/>
      <c r="B1131" s="55"/>
      <c r="C1131" s="55"/>
      <c r="D1131" s="177"/>
      <c r="E1131" s="177"/>
      <c r="F1131" s="177"/>
      <c r="G1131" s="55"/>
      <c r="H1131" s="177"/>
      <c r="I1131" s="177"/>
      <c r="J1131" s="177"/>
      <c r="K1131" s="177"/>
      <c r="L1131" s="177"/>
      <c r="M1131" s="177"/>
      <c r="N1131" s="177"/>
      <c r="O1131" s="177"/>
      <c r="P1131" s="177"/>
      <c r="Q1131" s="177"/>
      <c r="R1131" s="177"/>
      <c r="S1131" s="177"/>
      <c r="T1131" s="177"/>
      <c r="U1131" s="177"/>
      <c r="V1131" s="177"/>
      <c r="W1131" s="177"/>
      <c r="X1131" s="177"/>
      <c r="Y1131" s="177"/>
      <c r="Z1131" s="177"/>
      <c r="AA1131" s="177"/>
      <c r="AB1131" s="177"/>
      <c r="AC1131" s="177"/>
      <c r="AD1131" s="177"/>
      <c r="AE1131" s="177"/>
      <c r="AF1131" s="177"/>
      <c r="AG1131" s="55"/>
      <c r="AH1131" s="55"/>
      <c r="AI1131" s="177"/>
      <c r="AJ1131" s="55"/>
      <c r="AK1131" s="55"/>
      <c r="AL1131" s="55"/>
    </row>
    <row r="1132" spans="1:38">
      <c r="A1132" s="55"/>
      <c r="B1132" s="55"/>
      <c r="C1132" s="55"/>
      <c r="D1132" s="177"/>
      <c r="E1132" s="177"/>
      <c r="F1132" s="177"/>
      <c r="G1132" s="55"/>
      <c r="H1132" s="177"/>
      <c r="I1132" s="177"/>
      <c r="J1132" s="177"/>
      <c r="K1132" s="177"/>
      <c r="L1132" s="177"/>
      <c r="M1132" s="177"/>
      <c r="N1132" s="177"/>
      <c r="O1132" s="177"/>
      <c r="P1132" s="177"/>
      <c r="Q1132" s="177"/>
      <c r="R1132" s="177"/>
      <c r="S1132" s="177"/>
      <c r="T1132" s="177"/>
      <c r="U1132" s="177"/>
      <c r="V1132" s="177"/>
      <c r="W1132" s="177"/>
      <c r="X1132" s="177"/>
      <c r="Y1132" s="177"/>
      <c r="Z1132" s="177"/>
      <c r="AA1132" s="177"/>
      <c r="AB1132" s="177"/>
      <c r="AC1132" s="177"/>
      <c r="AD1132" s="177"/>
      <c r="AE1132" s="177"/>
      <c r="AF1132" s="177"/>
      <c r="AG1132" s="55"/>
      <c r="AH1132" s="55"/>
      <c r="AI1132" s="177"/>
      <c r="AJ1132" s="55"/>
      <c r="AK1132" s="55"/>
      <c r="AL1132" s="55"/>
    </row>
    <row r="1133" spans="1:38">
      <c r="A1133" s="55"/>
      <c r="B1133" s="55"/>
      <c r="C1133" s="55"/>
      <c r="D1133" s="177"/>
      <c r="E1133" s="177"/>
      <c r="F1133" s="177"/>
      <c r="G1133" s="55"/>
      <c r="H1133" s="177"/>
      <c r="I1133" s="177"/>
      <c r="J1133" s="177"/>
      <c r="K1133" s="177"/>
      <c r="L1133" s="177"/>
      <c r="M1133" s="177"/>
      <c r="N1133" s="177"/>
      <c r="O1133" s="177"/>
      <c r="P1133" s="177"/>
      <c r="Q1133" s="177"/>
      <c r="R1133" s="177"/>
      <c r="S1133" s="177"/>
      <c r="T1133" s="177"/>
      <c r="U1133" s="177"/>
      <c r="V1133" s="177"/>
      <c r="W1133" s="177"/>
      <c r="X1133" s="177"/>
      <c r="Y1133" s="177"/>
      <c r="Z1133" s="177"/>
      <c r="AA1133" s="177"/>
      <c r="AB1133" s="177"/>
      <c r="AC1133" s="177"/>
      <c r="AD1133" s="177"/>
      <c r="AE1133" s="177"/>
      <c r="AF1133" s="177"/>
      <c r="AG1133" s="55"/>
      <c r="AH1133" s="55"/>
      <c r="AI1133" s="177"/>
      <c r="AJ1133" s="55"/>
      <c r="AK1133" s="55"/>
      <c r="AL1133" s="55"/>
    </row>
    <row r="1134" spans="1:38">
      <c r="A1134" s="55"/>
      <c r="B1134" s="55"/>
      <c r="C1134" s="55"/>
      <c r="D1134" s="177"/>
      <c r="E1134" s="177"/>
      <c r="F1134" s="177"/>
      <c r="G1134" s="55"/>
      <c r="H1134" s="177"/>
      <c r="I1134" s="177"/>
      <c r="J1134" s="177"/>
      <c r="K1134" s="177"/>
      <c r="L1134" s="177"/>
      <c r="M1134" s="177"/>
      <c r="N1134" s="177"/>
      <c r="O1134" s="177"/>
      <c r="P1134" s="177"/>
      <c r="Q1134" s="177"/>
      <c r="R1134" s="177"/>
      <c r="S1134" s="177"/>
      <c r="T1134" s="177"/>
      <c r="U1134" s="177"/>
      <c r="V1134" s="177"/>
      <c r="W1134" s="177"/>
      <c r="X1134" s="177"/>
      <c r="Y1134" s="177"/>
      <c r="Z1134" s="177"/>
      <c r="AA1134" s="177"/>
      <c r="AB1134" s="177"/>
      <c r="AC1134" s="177"/>
      <c r="AD1134" s="177"/>
      <c r="AE1134" s="177"/>
      <c r="AF1134" s="177"/>
      <c r="AG1134" s="55"/>
      <c r="AH1134" s="55"/>
      <c r="AI1134" s="177"/>
      <c r="AJ1134" s="55"/>
      <c r="AK1134" s="55"/>
      <c r="AL1134" s="55"/>
    </row>
    <row r="1135" spans="1:38">
      <c r="A1135" s="55"/>
      <c r="B1135" s="55"/>
      <c r="C1135" s="55"/>
      <c r="D1135" s="177"/>
      <c r="E1135" s="177"/>
      <c r="F1135" s="177"/>
      <c r="G1135" s="55"/>
      <c r="H1135" s="177"/>
      <c r="I1135" s="177"/>
      <c r="J1135" s="177"/>
      <c r="K1135" s="177"/>
      <c r="L1135" s="177"/>
      <c r="M1135" s="177"/>
      <c r="N1135" s="177"/>
      <c r="O1135" s="177"/>
      <c r="P1135" s="177"/>
      <c r="Q1135" s="177"/>
      <c r="R1135" s="177"/>
      <c r="S1135" s="177"/>
      <c r="T1135" s="177"/>
      <c r="U1135" s="177"/>
      <c r="V1135" s="177"/>
      <c r="W1135" s="177"/>
      <c r="X1135" s="177"/>
      <c r="Y1135" s="177"/>
      <c r="Z1135" s="177"/>
      <c r="AA1135" s="177"/>
      <c r="AB1135" s="177"/>
      <c r="AC1135" s="177"/>
      <c r="AD1135" s="177"/>
      <c r="AE1135" s="177"/>
      <c r="AF1135" s="177"/>
      <c r="AG1135" s="55"/>
      <c r="AH1135" s="55"/>
      <c r="AI1135" s="177"/>
      <c r="AJ1135" s="55"/>
      <c r="AK1135" s="55"/>
      <c r="AL1135" s="55"/>
    </row>
    <row r="1136" spans="1:38">
      <c r="A1136" s="55"/>
      <c r="B1136" s="55"/>
      <c r="C1136" s="55"/>
      <c r="D1136" s="177"/>
      <c r="E1136" s="177"/>
      <c r="F1136" s="177"/>
      <c r="G1136" s="55"/>
      <c r="H1136" s="177"/>
      <c r="I1136" s="177"/>
      <c r="J1136" s="177"/>
      <c r="K1136" s="177"/>
      <c r="L1136" s="177"/>
      <c r="M1136" s="177"/>
      <c r="N1136" s="177"/>
      <c r="O1136" s="177"/>
      <c r="P1136" s="177"/>
      <c r="Q1136" s="177"/>
      <c r="R1136" s="177"/>
      <c r="S1136" s="177"/>
      <c r="T1136" s="177"/>
      <c r="U1136" s="177"/>
      <c r="V1136" s="177"/>
      <c r="W1136" s="177"/>
      <c r="X1136" s="177"/>
      <c r="Y1136" s="177"/>
      <c r="Z1136" s="177"/>
      <c r="AA1136" s="177"/>
      <c r="AB1136" s="177"/>
      <c r="AC1136" s="177"/>
      <c r="AD1136" s="177"/>
      <c r="AE1136" s="177"/>
      <c r="AF1136" s="177"/>
      <c r="AG1136" s="55"/>
      <c r="AH1136" s="55"/>
      <c r="AI1136" s="177"/>
      <c r="AJ1136" s="55"/>
      <c r="AK1136" s="55"/>
      <c r="AL1136" s="55"/>
    </row>
    <row r="1137" spans="1:38">
      <c r="A1137" s="55"/>
      <c r="B1137" s="55"/>
      <c r="C1137" s="55"/>
      <c r="D1137" s="177"/>
      <c r="E1137" s="177"/>
      <c r="F1137" s="177"/>
      <c r="G1137" s="55"/>
      <c r="H1137" s="177"/>
      <c r="I1137" s="177"/>
      <c r="J1137" s="177"/>
      <c r="K1137" s="177"/>
      <c r="L1137" s="177"/>
      <c r="M1137" s="177"/>
      <c r="N1137" s="177"/>
      <c r="O1137" s="177"/>
      <c r="P1137" s="177"/>
      <c r="Q1137" s="177"/>
      <c r="R1137" s="177"/>
      <c r="S1137" s="177"/>
      <c r="T1137" s="177"/>
      <c r="U1137" s="177"/>
      <c r="V1137" s="177"/>
      <c r="W1137" s="177"/>
      <c r="X1137" s="177"/>
      <c r="Y1137" s="177"/>
      <c r="Z1137" s="177"/>
      <c r="AA1137" s="177"/>
      <c r="AB1137" s="177"/>
      <c r="AC1137" s="177"/>
      <c r="AD1137" s="177"/>
      <c r="AE1137" s="177"/>
      <c r="AF1137" s="177"/>
      <c r="AG1137" s="55"/>
      <c r="AH1137" s="55"/>
      <c r="AI1137" s="177"/>
      <c r="AJ1137" s="55"/>
      <c r="AK1137" s="55"/>
      <c r="AL1137" s="55"/>
    </row>
    <row r="1138" spans="1:38">
      <c r="A1138" s="55"/>
      <c r="B1138" s="55"/>
      <c r="C1138" s="55"/>
      <c r="D1138" s="177"/>
      <c r="E1138" s="177"/>
      <c r="F1138" s="177"/>
      <c r="G1138" s="55"/>
      <c r="H1138" s="177"/>
      <c r="I1138" s="177"/>
      <c r="J1138" s="177"/>
      <c r="K1138" s="177"/>
      <c r="L1138" s="177"/>
      <c r="M1138" s="177"/>
      <c r="N1138" s="177"/>
      <c r="O1138" s="177"/>
      <c r="P1138" s="177"/>
      <c r="Q1138" s="177"/>
      <c r="R1138" s="177"/>
      <c r="S1138" s="177"/>
      <c r="T1138" s="177"/>
      <c r="U1138" s="177"/>
      <c r="V1138" s="177"/>
      <c r="W1138" s="177"/>
      <c r="X1138" s="177"/>
      <c r="Y1138" s="177"/>
      <c r="Z1138" s="177"/>
      <c r="AA1138" s="177"/>
      <c r="AB1138" s="177"/>
      <c r="AC1138" s="177"/>
      <c r="AD1138" s="177"/>
      <c r="AE1138" s="177"/>
      <c r="AF1138" s="177"/>
      <c r="AG1138" s="55"/>
      <c r="AH1138" s="55"/>
      <c r="AI1138" s="177"/>
      <c r="AJ1138" s="55"/>
      <c r="AK1138" s="55"/>
      <c r="AL1138" s="55"/>
    </row>
    <row r="1139" spans="1:38">
      <c r="A1139" s="55"/>
      <c r="B1139" s="55"/>
      <c r="C1139" s="55"/>
      <c r="D1139" s="177"/>
      <c r="E1139" s="177"/>
      <c r="F1139" s="177"/>
      <c r="G1139" s="55"/>
      <c r="H1139" s="177"/>
      <c r="I1139" s="177"/>
      <c r="J1139" s="177"/>
      <c r="K1139" s="177"/>
      <c r="L1139" s="177"/>
      <c r="M1139" s="177"/>
      <c r="N1139" s="177"/>
      <c r="O1139" s="177"/>
      <c r="P1139" s="177"/>
      <c r="Q1139" s="177"/>
      <c r="R1139" s="177"/>
      <c r="S1139" s="177"/>
      <c r="T1139" s="177"/>
      <c r="U1139" s="177"/>
      <c r="V1139" s="177"/>
      <c r="W1139" s="177"/>
      <c r="X1139" s="177"/>
      <c r="Y1139" s="177"/>
      <c r="Z1139" s="177"/>
      <c r="AA1139" s="177"/>
      <c r="AB1139" s="177"/>
      <c r="AC1139" s="177"/>
      <c r="AD1139" s="177"/>
      <c r="AE1139" s="177"/>
      <c r="AF1139" s="177"/>
      <c r="AG1139" s="55"/>
      <c r="AH1139" s="55"/>
      <c r="AI1139" s="177"/>
      <c r="AJ1139" s="55"/>
      <c r="AK1139" s="55"/>
      <c r="AL1139" s="55"/>
    </row>
    <row r="1140" spans="1:38">
      <c r="A1140" s="55"/>
      <c r="B1140" s="55"/>
      <c r="C1140" s="55"/>
      <c r="D1140" s="177"/>
      <c r="E1140" s="177"/>
      <c r="F1140" s="177"/>
      <c r="G1140" s="55"/>
      <c r="H1140" s="177"/>
      <c r="I1140" s="177"/>
      <c r="J1140" s="177"/>
      <c r="K1140" s="177"/>
      <c r="L1140" s="177"/>
      <c r="M1140" s="177"/>
      <c r="N1140" s="177"/>
      <c r="O1140" s="177"/>
      <c r="P1140" s="177"/>
      <c r="Q1140" s="177"/>
      <c r="R1140" s="177"/>
      <c r="S1140" s="177"/>
      <c r="T1140" s="177"/>
      <c r="U1140" s="177"/>
      <c r="V1140" s="177"/>
      <c r="W1140" s="177"/>
      <c r="X1140" s="177"/>
      <c r="Y1140" s="177"/>
      <c r="Z1140" s="177"/>
      <c r="AA1140" s="177"/>
      <c r="AB1140" s="177"/>
      <c r="AC1140" s="177"/>
      <c r="AD1140" s="177"/>
      <c r="AE1140" s="177"/>
      <c r="AF1140" s="177"/>
      <c r="AG1140" s="55"/>
      <c r="AH1140" s="55"/>
      <c r="AI1140" s="177"/>
      <c r="AJ1140" s="55"/>
      <c r="AK1140" s="55"/>
      <c r="AL1140" s="55"/>
    </row>
    <row r="1141" spans="1:38">
      <c r="A1141" s="55"/>
      <c r="B1141" s="55"/>
      <c r="C1141" s="55"/>
      <c r="D1141" s="177"/>
      <c r="E1141" s="177"/>
      <c r="F1141" s="177"/>
      <c r="G1141" s="55"/>
      <c r="H1141" s="177"/>
      <c r="I1141" s="177"/>
      <c r="J1141" s="177"/>
      <c r="K1141" s="177"/>
      <c r="L1141" s="177"/>
      <c r="M1141" s="177"/>
      <c r="N1141" s="177"/>
      <c r="O1141" s="177"/>
      <c r="P1141" s="177"/>
      <c r="Q1141" s="177"/>
      <c r="R1141" s="177"/>
      <c r="S1141" s="177"/>
      <c r="T1141" s="177"/>
      <c r="U1141" s="177"/>
      <c r="V1141" s="177"/>
      <c r="W1141" s="177"/>
      <c r="X1141" s="177"/>
      <c r="Y1141" s="177"/>
      <c r="Z1141" s="177"/>
      <c r="AA1141" s="177"/>
      <c r="AB1141" s="177"/>
      <c r="AC1141" s="177"/>
      <c r="AD1141" s="177"/>
      <c r="AE1141" s="177"/>
      <c r="AF1141" s="177"/>
      <c r="AG1141" s="55"/>
      <c r="AH1141" s="55"/>
      <c r="AI1141" s="177"/>
      <c r="AJ1141" s="55"/>
      <c r="AK1141" s="55"/>
      <c r="AL1141" s="55"/>
    </row>
    <row r="1142" spans="1:38">
      <c r="A1142" s="55"/>
      <c r="B1142" s="55"/>
      <c r="C1142" s="55"/>
      <c r="D1142" s="177"/>
      <c r="E1142" s="177"/>
      <c r="F1142" s="177"/>
      <c r="G1142" s="55"/>
      <c r="H1142" s="177"/>
      <c r="I1142" s="177"/>
      <c r="J1142" s="177"/>
      <c r="K1142" s="177"/>
      <c r="L1142" s="177"/>
      <c r="M1142" s="177"/>
      <c r="N1142" s="177"/>
      <c r="O1142" s="177"/>
      <c r="P1142" s="177"/>
      <c r="Q1142" s="177"/>
      <c r="R1142" s="177"/>
      <c r="S1142" s="177"/>
      <c r="T1142" s="177"/>
      <c r="U1142" s="177"/>
      <c r="V1142" s="177"/>
      <c r="W1142" s="177"/>
      <c r="X1142" s="177"/>
      <c r="Y1142" s="177"/>
      <c r="Z1142" s="177"/>
      <c r="AA1142" s="177"/>
      <c r="AB1142" s="177"/>
      <c r="AC1142" s="177"/>
      <c r="AD1142" s="177"/>
      <c r="AE1142" s="177"/>
      <c r="AF1142" s="177"/>
      <c r="AG1142" s="55"/>
      <c r="AH1142" s="55"/>
      <c r="AI1142" s="177"/>
      <c r="AJ1142" s="55"/>
      <c r="AK1142" s="55"/>
      <c r="AL1142" s="55"/>
    </row>
    <row r="1143" spans="1:38">
      <c r="A1143" s="55"/>
      <c r="B1143" s="55"/>
      <c r="C1143" s="55"/>
      <c r="D1143" s="177"/>
      <c r="E1143" s="177"/>
      <c r="F1143" s="177"/>
      <c r="G1143" s="55"/>
      <c r="H1143" s="177"/>
      <c r="I1143" s="177"/>
      <c r="J1143" s="177"/>
      <c r="K1143" s="177"/>
      <c r="L1143" s="177"/>
      <c r="M1143" s="177"/>
      <c r="N1143" s="177"/>
      <c r="O1143" s="177"/>
      <c r="P1143" s="177"/>
      <c r="Q1143" s="177"/>
      <c r="R1143" s="177"/>
      <c r="S1143" s="177"/>
      <c r="T1143" s="177"/>
      <c r="U1143" s="177"/>
      <c r="V1143" s="177"/>
      <c r="W1143" s="177"/>
      <c r="X1143" s="177"/>
      <c r="Y1143" s="177"/>
      <c r="Z1143" s="177"/>
      <c r="AA1143" s="177"/>
      <c r="AB1143" s="177"/>
      <c r="AC1143" s="177"/>
      <c r="AD1143" s="177"/>
      <c r="AE1143" s="177"/>
      <c r="AF1143" s="177"/>
      <c r="AG1143" s="55"/>
      <c r="AH1143" s="55"/>
      <c r="AI1143" s="177"/>
      <c r="AJ1143" s="55"/>
      <c r="AK1143" s="55"/>
      <c r="AL1143" s="55"/>
    </row>
    <row r="1144" spans="1:38">
      <c r="A1144" s="55"/>
      <c r="B1144" s="55"/>
      <c r="C1144" s="55"/>
      <c r="D1144" s="177"/>
      <c r="E1144" s="177"/>
      <c r="F1144" s="177"/>
      <c r="G1144" s="55"/>
      <c r="H1144" s="177"/>
      <c r="I1144" s="177"/>
      <c r="J1144" s="177"/>
      <c r="K1144" s="177"/>
      <c r="L1144" s="177"/>
      <c r="M1144" s="177"/>
      <c r="N1144" s="177"/>
      <c r="O1144" s="177"/>
      <c r="P1144" s="177"/>
      <c r="Q1144" s="177"/>
      <c r="R1144" s="177"/>
      <c r="S1144" s="177"/>
      <c r="T1144" s="177"/>
      <c r="U1144" s="177"/>
      <c r="V1144" s="177"/>
      <c r="W1144" s="177"/>
      <c r="X1144" s="177"/>
      <c r="Y1144" s="177"/>
      <c r="Z1144" s="177"/>
      <c r="AA1144" s="177"/>
      <c r="AB1144" s="177"/>
      <c r="AC1144" s="177"/>
      <c r="AD1144" s="177"/>
      <c r="AE1144" s="177"/>
      <c r="AF1144" s="177"/>
      <c r="AG1144" s="55"/>
      <c r="AH1144" s="55"/>
      <c r="AI1144" s="177"/>
      <c r="AJ1144" s="55"/>
      <c r="AK1144" s="55"/>
      <c r="AL1144" s="55"/>
    </row>
    <row r="1145" spans="1:38">
      <c r="A1145" s="55"/>
      <c r="B1145" s="55"/>
      <c r="C1145" s="55"/>
      <c r="D1145" s="177"/>
      <c r="E1145" s="177"/>
      <c r="F1145" s="177"/>
      <c r="G1145" s="55"/>
      <c r="H1145" s="177"/>
      <c r="I1145" s="177"/>
      <c r="J1145" s="177"/>
      <c r="K1145" s="177"/>
      <c r="L1145" s="177"/>
      <c r="M1145" s="177"/>
      <c r="N1145" s="177"/>
      <c r="O1145" s="177"/>
      <c r="P1145" s="177"/>
      <c r="Q1145" s="177"/>
      <c r="R1145" s="177"/>
      <c r="S1145" s="177"/>
      <c r="T1145" s="177"/>
      <c r="U1145" s="177"/>
      <c r="V1145" s="177"/>
      <c r="W1145" s="177"/>
      <c r="X1145" s="177"/>
      <c r="Y1145" s="177"/>
      <c r="Z1145" s="177"/>
      <c r="AA1145" s="177"/>
      <c r="AB1145" s="177"/>
      <c r="AC1145" s="177"/>
      <c r="AD1145" s="177"/>
      <c r="AE1145" s="177"/>
      <c r="AF1145" s="177"/>
      <c r="AG1145" s="55"/>
      <c r="AH1145" s="55"/>
      <c r="AI1145" s="177"/>
      <c r="AJ1145" s="55"/>
      <c r="AK1145" s="55"/>
      <c r="AL1145" s="55"/>
    </row>
    <row r="1146" spans="1:38">
      <c r="A1146" s="55"/>
      <c r="B1146" s="55"/>
      <c r="C1146" s="55"/>
      <c r="D1146" s="177"/>
      <c r="E1146" s="177"/>
      <c r="F1146" s="177"/>
      <c r="G1146" s="55"/>
      <c r="H1146" s="177"/>
      <c r="I1146" s="177"/>
      <c r="J1146" s="177"/>
      <c r="K1146" s="177"/>
      <c r="L1146" s="177"/>
      <c r="M1146" s="177"/>
      <c r="N1146" s="177"/>
      <c r="O1146" s="177"/>
      <c r="P1146" s="177"/>
      <c r="Q1146" s="177"/>
      <c r="R1146" s="177"/>
      <c r="S1146" s="177"/>
      <c r="T1146" s="177"/>
      <c r="U1146" s="177"/>
      <c r="V1146" s="177"/>
      <c r="W1146" s="177"/>
      <c r="X1146" s="177"/>
      <c r="Y1146" s="177"/>
      <c r="Z1146" s="177"/>
      <c r="AA1146" s="177"/>
      <c r="AB1146" s="177"/>
      <c r="AC1146" s="177"/>
      <c r="AD1146" s="177"/>
      <c r="AE1146" s="177"/>
      <c r="AF1146" s="177"/>
      <c r="AG1146" s="55"/>
      <c r="AH1146" s="55"/>
      <c r="AI1146" s="177"/>
      <c r="AJ1146" s="55"/>
      <c r="AK1146" s="55"/>
      <c r="AL1146" s="55"/>
    </row>
    <row r="1147" spans="1:38">
      <c r="A1147" s="55"/>
      <c r="B1147" s="55"/>
      <c r="C1147" s="55"/>
      <c r="D1147" s="177"/>
      <c r="E1147" s="177"/>
      <c r="F1147" s="177"/>
      <c r="G1147" s="55"/>
      <c r="H1147" s="177"/>
      <c r="I1147" s="177"/>
      <c r="J1147" s="177"/>
      <c r="K1147" s="177"/>
      <c r="L1147" s="177"/>
      <c r="M1147" s="177"/>
      <c r="N1147" s="177"/>
      <c r="O1147" s="177"/>
      <c r="P1147" s="177"/>
      <c r="Q1147" s="177"/>
      <c r="R1147" s="177"/>
      <c r="S1147" s="177"/>
      <c r="T1147" s="177"/>
      <c r="U1147" s="177"/>
      <c r="V1147" s="177"/>
      <c r="W1147" s="177"/>
      <c r="X1147" s="177"/>
      <c r="Y1147" s="177"/>
      <c r="Z1147" s="177"/>
      <c r="AA1147" s="177"/>
      <c r="AB1147" s="177"/>
      <c r="AC1147" s="177"/>
      <c r="AD1147" s="177"/>
      <c r="AE1147" s="177"/>
      <c r="AF1147" s="177"/>
      <c r="AG1147" s="55"/>
      <c r="AH1147" s="55"/>
      <c r="AI1147" s="177"/>
      <c r="AJ1147" s="55"/>
      <c r="AK1147" s="55"/>
      <c r="AL1147" s="55"/>
    </row>
    <row r="1148" spans="1:38">
      <c r="A1148" s="55"/>
      <c r="B1148" s="55"/>
      <c r="C1148" s="55"/>
      <c r="D1148" s="177"/>
      <c r="E1148" s="177"/>
      <c r="F1148" s="177"/>
      <c r="G1148" s="55"/>
      <c r="H1148" s="177"/>
      <c r="I1148" s="177"/>
      <c r="J1148" s="177"/>
      <c r="K1148" s="177"/>
      <c r="L1148" s="177"/>
      <c r="M1148" s="177"/>
      <c r="N1148" s="177"/>
      <c r="O1148" s="177"/>
      <c r="P1148" s="177"/>
      <c r="Q1148" s="177"/>
      <c r="R1148" s="177"/>
      <c r="S1148" s="177"/>
      <c r="T1148" s="177"/>
      <c r="U1148" s="177"/>
      <c r="V1148" s="177"/>
      <c r="W1148" s="177"/>
      <c r="X1148" s="177"/>
      <c r="Y1148" s="177"/>
      <c r="Z1148" s="177"/>
      <c r="AA1148" s="177"/>
      <c r="AB1148" s="177"/>
      <c r="AC1148" s="177"/>
      <c r="AD1148" s="177"/>
      <c r="AE1148" s="177"/>
      <c r="AF1148" s="177"/>
      <c r="AG1148" s="55"/>
      <c r="AH1148" s="55"/>
      <c r="AI1148" s="177"/>
      <c r="AJ1148" s="55"/>
      <c r="AK1148" s="55"/>
      <c r="AL1148" s="55"/>
    </row>
    <row r="1149" spans="1:38">
      <c r="A1149" s="55"/>
      <c r="B1149" s="55"/>
      <c r="C1149" s="55"/>
      <c r="D1149" s="177"/>
      <c r="E1149" s="177"/>
      <c r="F1149" s="177"/>
      <c r="G1149" s="55"/>
      <c r="H1149" s="177"/>
      <c r="I1149" s="177"/>
      <c r="J1149" s="177"/>
      <c r="K1149" s="177"/>
      <c r="L1149" s="177"/>
      <c r="M1149" s="177"/>
      <c r="N1149" s="177"/>
      <c r="O1149" s="177"/>
      <c r="P1149" s="177"/>
      <c r="Q1149" s="177"/>
      <c r="R1149" s="177"/>
      <c r="S1149" s="177"/>
      <c r="T1149" s="177"/>
      <c r="U1149" s="177"/>
      <c r="V1149" s="177"/>
      <c r="W1149" s="177"/>
      <c r="X1149" s="177"/>
      <c r="Y1149" s="177"/>
      <c r="Z1149" s="177"/>
      <c r="AA1149" s="177"/>
      <c r="AB1149" s="177"/>
      <c r="AC1149" s="177"/>
      <c r="AD1149" s="177"/>
      <c r="AE1149" s="177"/>
      <c r="AF1149" s="177"/>
      <c r="AG1149" s="55"/>
      <c r="AH1149" s="55"/>
      <c r="AI1149" s="177"/>
      <c r="AJ1149" s="55"/>
      <c r="AK1149" s="55"/>
      <c r="AL1149" s="55"/>
    </row>
    <row r="1150" spans="1:38">
      <c r="A1150" s="55"/>
      <c r="B1150" s="55"/>
      <c r="C1150" s="55"/>
      <c r="D1150" s="177"/>
      <c r="E1150" s="177"/>
      <c r="F1150" s="177"/>
      <c r="G1150" s="55"/>
      <c r="H1150" s="177"/>
      <c r="I1150" s="177"/>
      <c r="J1150" s="177"/>
      <c r="K1150" s="177"/>
      <c r="L1150" s="177"/>
      <c r="M1150" s="177"/>
      <c r="N1150" s="177"/>
      <c r="O1150" s="177"/>
      <c r="P1150" s="177"/>
      <c r="Q1150" s="177"/>
      <c r="R1150" s="177"/>
      <c r="S1150" s="177"/>
      <c r="T1150" s="177"/>
      <c r="U1150" s="177"/>
      <c r="V1150" s="177"/>
      <c r="W1150" s="177"/>
      <c r="X1150" s="177"/>
      <c r="Y1150" s="177"/>
      <c r="Z1150" s="177"/>
      <c r="AA1150" s="177"/>
      <c r="AB1150" s="177"/>
      <c r="AC1150" s="177"/>
      <c r="AD1150" s="177"/>
      <c r="AE1150" s="177"/>
      <c r="AF1150" s="177"/>
      <c r="AG1150" s="55"/>
      <c r="AH1150" s="55"/>
      <c r="AI1150" s="177"/>
      <c r="AJ1150" s="55"/>
      <c r="AK1150" s="55"/>
      <c r="AL1150" s="55"/>
    </row>
    <row r="1151" spans="1:38">
      <c r="A1151" s="55"/>
      <c r="B1151" s="55"/>
      <c r="C1151" s="55"/>
      <c r="D1151" s="177"/>
      <c r="E1151" s="177"/>
      <c r="F1151" s="177"/>
      <c r="G1151" s="55"/>
      <c r="H1151" s="177"/>
      <c r="I1151" s="177"/>
      <c r="J1151" s="177"/>
      <c r="K1151" s="177"/>
      <c r="L1151" s="177"/>
      <c r="M1151" s="177"/>
      <c r="N1151" s="177"/>
      <c r="O1151" s="177"/>
      <c r="P1151" s="177"/>
      <c r="Q1151" s="177"/>
      <c r="R1151" s="177"/>
      <c r="S1151" s="177"/>
      <c r="T1151" s="177"/>
      <c r="U1151" s="177"/>
      <c r="V1151" s="177"/>
      <c r="W1151" s="177"/>
      <c r="X1151" s="177"/>
      <c r="Y1151" s="177"/>
      <c r="Z1151" s="177"/>
      <c r="AA1151" s="177"/>
      <c r="AB1151" s="177"/>
      <c r="AC1151" s="177"/>
      <c r="AD1151" s="177"/>
      <c r="AE1151" s="177"/>
      <c r="AF1151" s="177"/>
      <c r="AG1151" s="55"/>
      <c r="AH1151" s="55"/>
      <c r="AI1151" s="177"/>
      <c r="AJ1151" s="55"/>
      <c r="AK1151" s="55"/>
      <c r="AL1151" s="55"/>
    </row>
    <row r="1152" spans="1:38">
      <c r="A1152" s="55"/>
      <c r="B1152" s="55"/>
      <c r="C1152" s="55"/>
      <c r="D1152" s="177"/>
      <c r="E1152" s="177"/>
      <c r="F1152" s="177"/>
      <c r="G1152" s="55"/>
      <c r="H1152" s="177"/>
      <c r="I1152" s="177"/>
      <c r="J1152" s="177"/>
      <c r="K1152" s="177"/>
      <c r="L1152" s="177"/>
      <c r="M1152" s="177"/>
      <c r="N1152" s="177"/>
      <c r="O1152" s="177"/>
      <c r="P1152" s="177"/>
      <c r="Q1152" s="177"/>
      <c r="R1152" s="177"/>
      <c r="S1152" s="177"/>
      <c r="T1152" s="177"/>
      <c r="U1152" s="177"/>
      <c r="V1152" s="177"/>
      <c r="W1152" s="177"/>
      <c r="X1152" s="177"/>
      <c r="Y1152" s="177"/>
      <c r="Z1152" s="177"/>
      <c r="AA1152" s="177"/>
      <c r="AB1152" s="177"/>
      <c r="AC1152" s="177"/>
      <c r="AD1152" s="177"/>
      <c r="AE1152" s="177"/>
      <c r="AF1152" s="177"/>
      <c r="AG1152" s="55"/>
      <c r="AH1152" s="55"/>
      <c r="AI1152" s="177"/>
      <c r="AJ1152" s="55"/>
      <c r="AK1152" s="55"/>
      <c r="AL1152" s="55"/>
    </row>
    <row r="1153" spans="1:38">
      <c r="A1153" s="55"/>
      <c r="B1153" s="55"/>
      <c r="C1153" s="55"/>
      <c r="D1153" s="177"/>
      <c r="E1153" s="177"/>
      <c r="F1153" s="177"/>
      <c r="G1153" s="55"/>
      <c r="H1153" s="177"/>
      <c r="I1153" s="177"/>
      <c r="J1153" s="177"/>
      <c r="K1153" s="177"/>
      <c r="L1153" s="177"/>
      <c r="M1153" s="177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  <c r="Y1153" s="177"/>
      <c r="Z1153" s="177"/>
      <c r="AA1153" s="177"/>
      <c r="AB1153" s="177"/>
      <c r="AC1153" s="177"/>
      <c r="AD1153" s="177"/>
      <c r="AE1153" s="177"/>
      <c r="AF1153" s="177"/>
      <c r="AG1153" s="55"/>
      <c r="AH1153" s="55"/>
      <c r="AI1153" s="177"/>
      <c r="AJ1153" s="55"/>
      <c r="AK1153" s="55"/>
      <c r="AL1153" s="55"/>
    </row>
    <row r="1154" spans="1:38">
      <c r="A1154" s="55"/>
      <c r="B1154" s="55"/>
      <c r="C1154" s="55"/>
      <c r="D1154" s="177"/>
      <c r="E1154" s="177"/>
      <c r="F1154" s="177"/>
      <c r="G1154" s="55"/>
      <c r="H1154" s="177"/>
      <c r="I1154" s="177"/>
      <c r="J1154" s="177"/>
      <c r="K1154" s="177"/>
      <c r="L1154" s="177"/>
      <c r="M1154" s="177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177"/>
      <c r="AF1154" s="177"/>
      <c r="AG1154" s="55"/>
      <c r="AH1154" s="55"/>
      <c r="AI1154" s="177"/>
      <c r="AJ1154" s="55"/>
      <c r="AK1154" s="55"/>
      <c r="AL1154" s="55"/>
    </row>
    <row r="1155" spans="1:38">
      <c r="A1155" s="55"/>
      <c r="B1155" s="55"/>
      <c r="C1155" s="55"/>
      <c r="D1155" s="177"/>
      <c r="E1155" s="177"/>
      <c r="F1155" s="177"/>
      <c r="G1155" s="55"/>
      <c r="H1155" s="177"/>
      <c r="I1155" s="177"/>
      <c r="J1155" s="177"/>
      <c r="K1155" s="177"/>
      <c r="L1155" s="177"/>
      <c r="M1155" s="177"/>
      <c r="N1155" s="177"/>
      <c r="O1155" s="177"/>
      <c r="P1155" s="177"/>
      <c r="Q1155" s="177"/>
      <c r="R1155" s="177"/>
      <c r="S1155" s="177"/>
      <c r="T1155" s="177"/>
      <c r="U1155" s="177"/>
      <c r="V1155" s="177"/>
      <c r="W1155" s="177"/>
      <c r="X1155" s="177"/>
      <c r="Y1155" s="177"/>
      <c r="Z1155" s="177"/>
      <c r="AA1155" s="177"/>
      <c r="AB1155" s="177"/>
      <c r="AC1155" s="177"/>
      <c r="AD1155" s="177"/>
      <c r="AE1155" s="177"/>
      <c r="AF1155" s="177"/>
      <c r="AG1155" s="55"/>
      <c r="AH1155" s="55"/>
      <c r="AI1155" s="177"/>
      <c r="AJ1155" s="55"/>
      <c r="AK1155" s="55"/>
      <c r="AL1155" s="55"/>
    </row>
    <row r="1156" spans="1:38">
      <c r="A1156" s="55"/>
      <c r="B1156" s="55"/>
      <c r="C1156" s="55"/>
      <c r="D1156" s="177"/>
      <c r="E1156" s="177"/>
      <c r="F1156" s="177"/>
      <c r="G1156" s="55"/>
      <c r="H1156" s="177"/>
      <c r="I1156" s="177"/>
      <c r="J1156" s="177"/>
      <c r="K1156" s="177"/>
      <c r="L1156" s="177"/>
      <c r="M1156" s="177"/>
      <c r="N1156" s="177"/>
      <c r="O1156" s="177"/>
      <c r="P1156" s="177"/>
      <c r="Q1156" s="177"/>
      <c r="R1156" s="177"/>
      <c r="S1156" s="177"/>
      <c r="T1156" s="177"/>
      <c r="U1156" s="177"/>
      <c r="V1156" s="177"/>
      <c r="W1156" s="177"/>
      <c r="X1156" s="177"/>
      <c r="Y1156" s="177"/>
      <c r="Z1156" s="177"/>
      <c r="AA1156" s="177"/>
      <c r="AB1156" s="177"/>
      <c r="AC1156" s="177"/>
      <c r="AD1156" s="177"/>
      <c r="AE1156" s="177"/>
      <c r="AF1156" s="177"/>
      <c r="AG1156" s="55"/>
      <c r="AH1156" s="55"/>
      <c r="AI1156" s="177"/>
      <c r="AJ1156" s="55"/>
      <c r="AK1156" s="55"/>
      <c r="AL1156" s="55"/>
    </row>
    <row r="1157" spans="1:38">
      <c r="A1157" s="55"/>
      <c r="B1157" s="55"/>
      <c r="C1157" s="55"/>
      <c r="D1157" s="177"/>
      <c r="E1157" s="177"/>
      <c r="F1157" s="177"/>
      <c r="G1157" s="55"/>
      <c r="H1157" s="177"/>
      <c r="I1157" s="177"/>
      <c r="J1157" s="177"/>
      <c r="K1157" s="177"/>
      <c r="L1157" s="177"/>
      <c r="M1157" s="177"/>
      <c r="N1157" s="177"/>
      <c r="O1157" s="177"/>
      <c r="P1157" s="177"/>
      <c r="Q1157" s="177"/>
      <c r="R1157" s="177"/>
      <c r="S1157" s="177"/>
      <c r="T1157" s="177"/>
      <c r="U1157" s="177"/>
      <c r="V1157" s="177"/>
      <c r="W1157" s="177"/>
      <c r="X1157" s="177"/>
      <c r="Y1157" s="177"/>
      <c r="Z1157" s="177"/>
      <c r="AA1157" s="177"/>
      <c r="AB1157" s="177"/>
      <c r="AC1157" s="177"/>
      <c r="AD1157" s="177"/>
      <c r="AE1157" s="177"/>
      <c r="AF1157" s="177"/>
      <c r="AG1157" s="55"/>
      <c r="AH1157" s="55"/>
      <c r="AI1157" s="177"/>
      <c r="AJ1157" s="55"/>
      <c r="AK1157" s="55"/>
      <c r="AL1157" s="55"/>
    </row>
    <row r="1158" spans="1:38">
      <c r="A1158" s="55"/>
      <c r="B1158" s="55"/>
      <c r="C1158" s="55"/>
      <c r="D1158" s="177"/>
      <c r="E1158" s="177"/>
      <c r="F1158" s="177"/>
      <c r="G1158" s="55"/>
      <c r="H1158" s="177"/>
      <c r="I1158" s="177"/>
      <c r="J1158" s="177"/>
      <c r="K1158" s="177"/>
      <c r="L1158" s="177"/>
      <c r="M1158" s="177"/>
      <c r="N1158" s="177"/>
      <c r="O1158" s="177"/>
      <c r="P1158" s="177"/>
      <c r="Q1158" s="177"/>
      <c r="R1158" s="177"/>
      <c r="S1158" s="177"/>
      <c r="T1158" s="177"/>
      <c r="U1158" s="177"/>
      <c r="V1158" s="177"/>
      <c r="W1158" s="177"/>
      <c r="X1158" s="177"/>
      <c r="Y1158" s="177"/>
      <c r="Z1158" s="177"/>
      <c r="AA1158" s="177"/>
      <c r="AB1158" s="177"/>
      <c r="AC1158" s="177"/>
      <c r="AD1158" s="177"/>
      <c r="AE1158" s="177"/>
      <c r="AF1158" s="177"/>
      <c r="AG1158" s="55"/>
      <c r="AH1158" s="55"/>
      <c r="AI1158" s="177"/>
      <c r="AJ1158" s="55"/>
      <c r="AK1158" s="55"/>
      <c r="AL1158" s="55"/>
    </row>
    <row r="1159" spans="1:38">
      <c r="A1159" s="55"/>
      <c r="B1159" s="55"/>
      <c r="C1159" s="55"/>
      <c r="D1159" s="177"/>
      <c r="E1159" s="177"/>
      <c r="F1159" s="177"/>
      <c r="G1159" s="55"/>
      <c r="H1159" s="177"/>
      <c r="I1159" s="177"/>
      <c r="J1159" s="177"/>
      <c r="K1159" s="177"/>
      <c r="L1159" s="177"/>
      <c r="M1159" s="177"/>
      <c r="N1159" s="177"/>
      <c r="O1159" s="177"/>
      <c r="P1159" s="177"/>
      <c r="Q1159" s="177"/>
      <c r="R1159" s="177"/>
      <c r="S1159" s="177"/>
      <c r="T1159" s="177"/>
      <c r="U1159" s="177"/>
      <c r="V1159" s="177"/>
      <c r="W1159" s="177"/>
      <c r="X1159" s="177"/>
      <c r="Y1159" s="177"/>
      <c r="Z1159" s="177"/>
      <c r="AA1159" s="177"/>
      <c r="AB1159" s="177"/>
      <c r="AC1159" s="177"/>
      <c r="AD1159" s="177"/>
      <c r="AE1159" s="177"/>
      <c r="AF1159" s="177"/>
      <c r="AG1159" s="55"/>
      <c r="AH1159" s="55"/>
      <c r="AI1159" s="177"/>
      <c r="AJ1159" s="55"/>
      <c r="AK1159" s="55"/>
      <c r="AL1159" s="55"/>
    </row>
    <row r="1160" spans="1:38">
      <c r="A1160" s="55"/>
      <c r="B1160" s="55"/>
      <c r="C1160" s="55"/>
      <c r="D1160" s="177"/>
      <c r="E1160" s="177"/>
      <c r="F1160" s="177"/>
      <c r="G1160" s="55"/>
      <c r="H1160" s="177"/>
      <c r="I1160" s="177"/>
      <c r="J1160" s="177"/>
      <c r="K1160" s="177"/>
      <c r="L1160" s="177"/>
      <c r="M1160" s="177"/>
      <c r="N1160" s="177"/>
      <c r="O1160" s="177"/>
      <c r="P1160" s="177"/>
      <c r="Q1160" s="177"/>
      <c r="R1160" s="177"/>
      <c r="S1160" s="177"/>
      <c r="T1160" s="177"/>
      <c r="U1160" s="177"/>
      <c r="V1160" s="177"/>
      <c r="W1160" s="177"/>
      <c r="X1160" s="177"/>
      <c r="Y1160" s="177"/>
      <c r="Z1160" s="177"/>
      <c r="AA1160" s="177"/>
      <c r="AB1160" s="177"/>
      <c r="AC1160" s="177"/>
      <c r="AD1160" s="177"/>
      <c r="AE1160" s="177"/>
      <c r="AF1160" s="177"/>
      <c r="AG1160" s="55"/>
      <c r="AH1160" s="55"/>
      <c r="AI1160" s="177"/>
      <c r="AJ1160" s="55"/>
      <c r="AK1160" s="55"/>
      <c r="AL1160" s="55"/>
    </row>
    <row r="1161" spans="1:38">
      <c r="A1161" s="55"/>
      <c r="B1161" s="55"/>
      <c r="C1161" s="55"/>
      <c r="D1161" s="177"/>
      <c r="E1161" s="177"/>
      <c r="F1161" s="177"/>
      <c r="G1161" s="55"/>
      <c r="H1161" s="177"/>
      <c r="I1161" s="177"/>
      <c r="J1161" s="177"/>
      <c r="K1161" s="177"/>
      <c r="L1161" s="177"/>
      <c r="M1161" s="177"/>
      <c r="N1161" s="177"/>
      <c r="O1161" s="177"/>
      <c r="P1161" s="177"/>
      <c r="Q1161" s="177"/>
      <c r="R1161" s="177"/>
      <c r="S1161" s="177"/>
      <c r="T1161" s="177"/>
      <c r="U1161" s="177"/>
      <c r="V1161" s="177"/>
      <c r="W1161" s="177"/>
      <c r="X1161" s="177"/>
      <c r="Y1161" s="177"/>
      <c r="Z1161" s="177"/>
      <c r="AA1161" s="177"/>
      <c r="AB1161" s="177"/>
      <c r="AC1161" s="177"/>
      <c r="AD1161" s="177"/>
      <c r="AE1161" s="177"/>
      <c r="AF1161" s="177"/>
      <c r="AG1161" s="55"/>
      <c r="AH1161" s="55"/>
      <c r="AI1161" s="177"/>
      <c r="AJ1161" s="55"/>
      <c r="AK1161" s="55"/>
      <c r="AL1161" s="55"/>
    </row>
    <row r="1162" spans="1:38">
      <c r="A1162" s="55"/>
      <c r="B1162" s="55"/>
      <c r="C1162" s="55"/>
      <c r="D1162" s="177"/>
      <c r="E1162" s="177"/>
      <c r="F1162" s="177"/>
      <c r="G1162" s="55"/>
      <c r="H1162" s="177"/>
      <c r="I1162" s="177"/>
      <c r="J1162" s="177"/>
      <c r="K1162" s="177"/>
      <c r="L1162" s="177"/>
      <c r="M1162" s="177"/>
      <c r="N1162" s="177"/>
      <c r="O1162" s="177"/>
      <c r="P1162" s="177"/>
      <c r="Q1162" s="177"/>
      <c r="R1162" s="177"/>
      <c r="S1162" s="177"/>
      <c r="T1162" s="177"/>
      <c r="U1162" s="177"/>
      <c r="V1162" s="177"/>
      <c r="W1162" s="177"/>
      <c r="X1162" s="177"/>
      <c r="Y1162" s="177"/>
      <c r="Z1162" s="177"/>
      <c r="AA1162" s="177"/>
      <c r="AB1162" s="177"/>
      <c r="AC1162" s="177"/>
      <c r="AD1162" s="177"/>
      <c r="AE1162" s="177"/>
      <c r="AF1162" s="177"/>
      <c r="AG1162" s="55"/>
      <c r="AH1162" s="55"/>
      <c r="AI1162" s="177"/>
      <c r="AJ1162" s="55"/>
      <c r="AK1162" s="55"/>
      <c r="AL1162" s="55"/>
    </row>
    <row r="1163" spans="1:38">
      <c r="A1163" s="55"/>
      <c r="B1163" s="55"/>
      <c r="C1163" s="55"/>
      <c r="D1163" s="177"/>
      <c r="E1163" s="177"/>
      <c r="F1163" s="177"/>
      <c r="G1163" s="55"/>
      <c r="H1163" s="177"/>
      <c r="I1163" s="177"/>
      <c r="J1163" s="177"/>
      <c r="K1163" s="177"/>
      <c r="L1163" s="177"/>
      <c r="M1163" s="177"/>
      <c r="N1163" s="177"/>
      <c r="O1163" s="177"/>
      <c r="P1163" s="177"/>
      <c r="Q1163" s="177"/>
      <c r="R1163" s="177"/>
      <c r="S1163" s="177"/>
      <c r="T1163" s="177"/>
      <c r="U1163" s="177"/>
      <c r="V1163" s="177"/>
      <c r="W1163" s="177"/>
      <c r="X1163" s="177"/>
      <c r="Y1163" s="177"/>
      <c r="Z1163" s="177"/>
      <c r="AA1163" s="177"/>
      <c r="AB1163" s="177"/>
      <c r="AC1163" s="177"/>
      <c r="AD1163" s="177"/>
      <c r="AE1163" s="177"/>
      <c r="AF1163" s="177"/>
      <c r="AG1163" s="55"/>
      <c r="AH1163" s="55"/>
      <c r="AI1163" s="177"/>
      <c r="AJ1163" s="55"/>
      <c r="AK1163" s="55"/>
      <c r="AL1163" s="55"/>
    </row>
    <row r="1164" spans="1:38">
      <c r="A1164" s="55"/>
      <c r="B1164" s="55"/>
      <c r="C1164" s="55"/>
      <c r="D1164" s="177"/>
      <c r="E1164" s="177"/>
      <c r="F1164" s="177"/>
      <c r="G1164" s="55"/>
      <c r="H1164" s="177"/>
      <c r="I1164" s="177"/>
      <c r="J1164" s="177"/>
      <c r="K1164" s="177"/>
      <c r="L1164" s="177"/>
      <c r="M1164" s="177"/>
      <c r="N1164" s="177"/>
      <c r="O1164" s="177"/>
      <c r="P1164" s="177"/>
      <c r="Q1164" s="177"/>
      <c r="R1164" s="177"/>
      <c r="S1164" s="177"/>
      <c r="T1164" s="177"/>
      <c r="U1164" s="177"/>
      <c r="V1164" s="177"/>
      <c r="W1164" s="177"/>
      <c r="X1164" s="177"/>
      <c r="Y1164" s="177"/>
      <c r="Z1164" s="177"/>
      <c r="AA1164" s="177"/>
      <c r="AB1164" s="177"/>
      <c r="AC1164" s="177"/>
      <c r="AD1164" s="177"/>
      <c r="AE1164" s="177"/>
      <c r="AF1164" s="177"/>
      <c r="AG1164" s="55"/>
      <c r="AH1164" s="55"/>
      <c r="AI1164" s="177"/>
      <c r="AJ1164" s="55"/>
      <c r="AK1164" s="55"/>
      <c r="AL1164" s="55"/>
    </row>
    <row r="1165" spans="1:38">
      <c r="A1165" s="55"/>
      <c r="B1165" s="55"/>
      <c r="C1165" s="55"/>
      <c r="D1165" s="177"/>
      <c r="E1165" s="177"/>
      <c r="F1165" s="177"/>
      <c r="G1165" s="55"/>
      <c r="H1165" s="177"/>
      <c r="I1165" s="177"/>
      <c r="J1165" s="177"/>
      <c r="K1165" s="177"/>
      <c r="L1165" s="177"/>
      <c r="M1165" s="177"/>
      <c r="N1165" s="177"/>
      <c r="O1165" s="177"/>
      <c r="P1165" s="177"/>
      <c r="Q1165" s="177"/>
      <c r="R1165" s="177"/>
      <c r="S1165" s="177"/>
      <c r="T1165" s="177"/>
      <c r="U1165" s="177"/>
      <c r="V1165" s="177"/>
      <c r="W1165" s="177"/>
      <c r="X1165" s="177"/>
      <c r="Y1165" s="177"/>
      <c r="Z1165" s="177"/>
      <c r="AA1165" s="177"/>
      <c r="AB1165" s="177"/>
      <c r="AC1165" s="177"/>
      <c r="AD1165" s="177"/>
      <c r="AE1165" s="177"/>
      <c r="AF1165" s="177"/>
      <c r="AG1165" s="55"/>
      <c r="AH1165" s="55"/>
      <c r="AI1165" s="177"/>
      <c r="AJ1165" s="55"/>
      <c r="AK1165" s="55"/>
      <c r="AL1165" s="55"/>
    </row>
    <row r="1166" spans="1:38">
      <c r="A1166" s="55"/>
      <c r="B1166" s="55"/>
      <c r="C1166" s="55"/>
      <c r="D1166" s="177"/>
      <c r="E1166" s="177"/>
      <c r="F1166" s="177"/>
      <c r="G1166" s="55"/>
      <c r="H1166" s="177"/>
      <c r="I1166" s="177"/>
      <c r="J1166" s="177"/>
      <c r="K1166" s="177"/>
      <c r="L1166" s="177"/>
      <c r="M1166" s="177"/>
      <c r="N1166" s="177"/>
      <c r="O1166" s="177"/>
      <c r="P1166" s="177"/>
      <c r="Q1166" s="177"/>
      <c r="R1166" s="177"/>
      <c r="S1166" s="177"/>
      <c r="T1166" s="177"/>
      <c r="U1166" s="177"/>
      <c r="V1166" s="177"/>
      <c r="W1166" s="177"/>
      <c r="X1166" s="177"/>
      <c r="Y1166" s="177"/>
      <c r="Z1166" s="177"/>
      <c r="AA1166" s="177"/>
      <c r="AB1166" s="177"/>
      <c r="AC1166" s="177"/>
      <c r="AD1166" s="177"/>
      <c r="AE1166" s="177"/>
      <c r="AF1166" s="177"/>
      <c r="AG1166" s="55"/>
      <c r="AH1166" s="55"/>
      <c r="AI1166" s="177"/>
      <c r="AJ1166" s="55"/>
      <c r="AK1166" s="55"/>
      <c r="AL1166" s="55"/>
    </row>
    <row r="1167" spans="1:38">
      <c r="A1167" s="55"/>
      <c r="B1167" s="55"/>
      <c r="C1167" s="55"/>
      <c r="D1167" s="177"/>
      <c r="E1167" s="177"/>
      <c r="F1167" s="177"/>
      <c r="G1167" s="55"/>
      <c r="H1167" s="177"/>
      <c r="I1167" s="177"/>
      <c r="J1167" s="177"/>
      <c r="K1167" s="177"/>
      <c r="L1167" s="177"/>
      <c r="M1167" s="177"/>
      <c r="N1167" s="177"/>
      <c r="O1167" s="177"/>
      <c r="P1167" s="177"/>
      <c r="Q1167" s="177"/>
      <c r="R1167" s="177"/>
      <c r="S1167" s="177"/>
      <c r="T1167" s="177"/>
      <c r="U1167" s="177"/>
      <c r="V1167" s="177"/>
      <c r="W1167" s="177"/>
      <c r="X1167" s="177"/>
      <c r="Y1167" s="177"/>
      <c r="Z1167" s="177"/>
      <c r="AA1167" s="177"/>
      <c r="AB1167" s="177"/>
      <c r="AC1167" s="177"/>
      <c r="AD1167" s="177"/>
      <c r="AE1167" s="177"/>
      <c r="AF1167" s="177"/>
      <c r="AG1167" s="55"/>
      <c r="AH1167" s="55"/>
      <c r="AI1167" s="177"/>
      <c r="AJ1167" s="55"/>
      <c r="AK1167" s="55"/>
      <c r="AL1167" s="55"/>
    </row>
    <row r="1168" spans="1:38">
      <c r="A1168" s="55"/>
      <c r="B1168" s="55"/>
      <c r="C1168" s="55"/>
      <c r="D1168" s="177"/>
      <c r="E1168" s="177"/>
      <c r="F1168" s="177"/>
      <c r="G1168" s="55"/>
      <c r="H1168" s="177"/>
      <c r="I1168" s="177"/>
      <c r="J1168" s="177"/>
      <c r="K1168" s="177"/>
      <c r="L1168" s="177"/>
      <c r="M1168" s="177"/>
      <c r="N1168" s="177"/>
      <c r="O1168" s="177"/>
      <c r="P1168" s="177"/>
      <c r="Q1168" s="177"/>
      <c r="R1168" s="177"/>
      <c r="S1168" s="177"/>
      <c r="T1168" s="177"/>
      <c r="U1168" s="177"/>
      <c r="V1168" s="177"/>
      <c r="W1168" s="177"/>
      <c r="X1168" s="177"/>
      <c r="Y1168" s="177"/>
      <c r="Z1168" s="177"/>
      <c r="AA1168" s="177"/>
      <c r="AB1168" s="177"/>
      <c r="AC1168" s="177"/>
      <c r="AD1168" s="177"/>
      <c r="AE1168" s="177"/>
      <c r="AF1168" s="177"/>
      <c r="AG1168" s="55"/>
      <c r="AH1168" s="55"/>
      <c r="AI1168" s="177"/>
      <c r="AJ1168" s="55"/>
      <c r="AK1168" s="55"/>
      <c r="AL1168" s="55"/>
    </row>
    <row r="1169" spans="1:38">
      <c r="A1169" s="55"/>
      <c r="B1169" s="55"/>
      <c r="C1169" s="55"/>
      <c r="D1169" s="177"/>
      <c r="E1169" s="177"/>
      <c r="F1169" s="177"/>
      <c r="G1169" s="55"/>
      <c r="H1169" s="177"/>
      <c r="I1169" s="177"/>
      <c r="J1169" s="177"/>
      <c r="K1169" s="177"/>
      <c r="L1169" s="177"/>
      <c r="M1169" s="177"/>
      <c r="N1169" s="177"/>
      <c r="O1169" s="177"/>
      <c r="P1169" s="177"/>
      <c r="Q1169" s="177"/>
      <c r="R1169" s="177"/>
      <c r="S1169" s="177"/>
      <c r="T1169" s="177"/>
      <c r="U1169" s="177"/>
      <c r="V1169" s="177"/>
      <c r="W1169" s="177"/>
      <c r="X1169" s="177"/>
      <c r="Y1169" s="177"/>
      <c r="Z1169" s="177"/>
      <c r="AA1169" s="177"/>
      <c r="AB1169" s="177"/>
      <c r="AC1169" s="177"/>
      <c r="AD1169" s="177"/>
      <c r="AE1169" s="177"/>
      <c r="AF1169" s="177"/>
      <c r="AG1169" s="55"/>
      <c r="AH1169" s="55"/>
      <c r="AI1169" s="177"/>
      <c r="AJ1169" s="55"/>
      <c r="AK1169" s="55"/>
      <c r="AL1169" s="55"/>
    </row>
    <row r="1170" spans="1:38">
      <c r="A1170" s="55"/>
      <c r="B1170" s="55"/>
      <c r="C1170" s="55"/>
      <c r="D1170" s="177"/>
      <c r="E1170" s="177"/>
      <c r="F1170" s="177"/>
      <c r="G1170" s="55"/>
      <c r="H1170" s="177"/>
      <c r="I1170" s="177"/>
      <c r="J1170" s="177"/>
      <c r="K1170" s="177"/>
      <c r="L1170" s="177"/>
      <c r="M1170" s="177"/>
      <c r="N1170" s="177"/>
      <c r="O1170" s="177"/>
      <c r="P1170" s="177"/>
      <c r="Q1170" s="177"/>
      <c r="R1170" s="177"/>
      <c r="S1170" s="177"/>
      <c r="T1170" s="177"/>
      <c r="U1170" s="177"/>
      <c r="V1170" s="177"/>
      <c r="W1170" s="177"/>
      <c r="X1170" s="177"/>
      <c r="Y1170" s="177"/>
      <c r="Z1170" s="177"/>
      <c r="AA1170" s="177"/>
      <c r="AB1170" s="177"/>
      <c r="AC1170" s="177"/>
      <c r="AD1170" s="177"/>
      <c r="AE1170" s="177"/>
      <c r="AF1170" s="177"/>
      <c r="AG1170" s="55"/>
      <c r="AH1170" s="55"/>
      <c r="AI1170" s="177"/>
      <c r="AJ1170" s="55"/>
      <c r="AK1170" s="55"/>
      <c r="AL1170" s="55"/>
    </row>
    <row r="1171" spans="1:38">
      <c r="A1171" s="55"/>
      <c r="B1171" s="55"/>
      <c r="C1171" s="55"/>
      <c r="D1171" s="177"/>
      <c r="E1171" s="177"/>
      <c r="F1171" s="177"/>
      <c r="G1171" s="55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55"/>
      <c r="AH1171" s="55"/>
      <c r="AI1171" s="177"/>
      <c r="AJ1171" s="55"/>
      <c r="AK1171" s="55"/>
      <c r="AL1171" s="55"/>
    </row>
    <row r="1172" spans="1:38">
      <c r="A1172" s="55"/>
      <c r="B1172" s="55"/>
      <c r="C1172" s="55"/>
      <c r="D1172" s="177"/>
      <c r="E1172" s="177"/>
      <c r="F1172" s="177"/>
      <c r="G1172" s="55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55"/>
      <c r="AH1172" s="55"/>
      <c r="AI1172" s="177"/>
      <c r="AJ1172" s="55"/>
      <c r="AK1172" s="55"/>
      <c r="AL1172" s="55"/>
    </row>
    <row r="1173" spans="1:38">
      <c r="A1173" s="55"/>
      <c r="B1173" s="55"/>
      <c r="C1173" s="55"/>
      <c r="D1173" s="177"/>
      <c r="E1173" s="177"/>
      <c r="F1173" s="177"/>
      <c r="G1173" s="55"/>
      <c r="H1173" s="177"/>
      <c r="I1173" s="177"/>
      <c r="J1173" s="177"/>
      <c r="K1173" s="177"/>
      <c r="L1173" s="177"/>
      <c r="M1173" s="177"/>
      <c r="N1173" s="177"/>
      <c r="O1173" s="177"/>
      <c r="P1173" s="177"/>
      <c r="Q1173" s="177"/>
      <c r="R1173" s="177"/>
      <c r="S1173" s="177"/>
      <c r="T1173" s="177"/>
      <c r="U1173" s="177"/>
      <c r="V1173" s="177"/>
      <c r="W1173" s="177"/>
      <c r="X1173" s="177"/>
      <c r="Y1173" s="177"/>
      <c r="Z1173" s="177"/>
      <c r="AA1173" s="177"/>
      <c r="AB1173" s="177"/>
      <c r="AC1173" s="177"/>
      <c r="AD1173" s="177"/>
      <c r="AE1173" s="177"/>
      <c r="AF1173" s="177"/>
      <c r="AG1173" s="55"/>
      <c r="AH1173" s="55"/>
      <c r="AI1173" s="177"/>
      <c r="AJ1173" s="55"/>
      <c r="AK1173" s="55"/>
      <c r="AL1173" s="55"/>
    </row>
    <row r="1174" spans="1:38">
      <c r="A1174" s="55"/>
      <c r="B1174" s="55"/>
      <c r="C1174" s="55"/>
      <c r="D1174" s="177"/>
      <c r="E1174" s="177"/>
      <c r="F1174" s="177"/>
      <c r="G1174" s="55"/>
      <c r="H1174" s="177"/>
      <c r="I1174" s="177"/>
      <c r="J1174" s="177"/>
      <c r="K1174" s="177"/>
      <c r="L1174" s="177"/>
      <c r="M1174" s="177"/>
      <c r="N1174" s="177"/>
      <c r="O1174" s="177"/>
      <c r="P1174" s="177"/>
      <c r="Q1174" s="177"/>
      <c r="R1174" s="177"/>
      <c r="S1174" s="177"/>
      <c r="T1174" s="177"/>
      <c r="U1174" s="177"/>
      <c r="V1174" s="177"/>
      <c r="W1174" s="177"/>
      <c r="X1174" s="177"/>
      <c r="Y1174" s="177"/>
      <c r="Z1174" s="177"/>
      <c r="AA1174" s="177"/>
      <c r="AB1174" s="177"/>
      <c r="AC1174" s="177"/>
      <c r="AD1174" s="177"/>
      <c r="AE1174" s="177"/>
      <c r="AF1174" s="177"/>
      <c r="AG1174" s="55"/>
      <c r="AH1174" s="55"/>
      <c r="AI1174" s="177"/>
      <c r="AJ1174" s="55"/>
      <c r="AK1174" s="55"/>
      <c r="AL1174" s="55"/>
    </row>
    <row r="1175" spans="1:38">
      <c r="A1175" s="55"/>
      <c r="B1175" s="55"/>
      <c r="C1175" s="55"/>
      <c r="D1175" s="177"/>
      <c r="E1175" s="177"/>
      <c r="F1175" s="177"/>
      <c r="G1175" s="55"/>
      <c r="H1175" s="177"/>
      <c r="I1175" s="177"/>
      <c r="J1175" s="177"/>
      <c r="K1175" s="177"/>
      <c r="L1175" s="177"/>
      <c r="M1175" s="177"/>
      <c r="N1175" s="177"/>
      <c r="O1175" s="177"/>
      <c r="P1175" s="177"/>
      <c r="Q1175" s="177"/>
      <c r="R1175" s="177"/>
      <c r="S1175" s="177"/>
      <c r="T1175" s="177"/>
      <c r="U1175" s="177"/>
      <c r="V1175" s="177"/>
      <c r="W1175" s="177"/>
      <c r="X1175" s="177"/>
      <c r="Y1175" s="177"/>
      <c r="Z1175" s="177"/>
      <c r="AA1175" s="177"/>
      <c r="AB1175" s="177"/>
      <c r="AC1175" s="177"/>
      <c r="AD1175" s="177"/>
      <c r="AE1175" s="177"/>
      <c r="AF1175" s="177"/>
      <c r="AG1175" s="55"/>
      <c r="AH1175" s="55"/>
      <c r="AI1175" s="177"/>
      <c r="AJ1175" s="55"/>
      <c r="AK1175" s="55"/>
      <c r="AL1175" s="55"/>
    </row>
    <row r="1176" spans="1:38">
      <c r="A1176" s="55"/>
      <c r="B1176" s="55"/>
      <c r="C1176" s="55"/>
      <c r="D1176" s="177"/>
      <c r="E1176" s="177"/>
      <c r="F1176" s="177"/>
      <c r="G1176" s="55"/>
      <c r="H1176" s="177"/>
      <c r="I1176" s="177"/>
      <c r="J1176" s="177"/>
      <c r="K1176" s="177"/>
      <c r="L1176" s="177"/>
      <c r="M1176" s="177"/>
      <c r="N1176" s="177"/>
      <c r="O1176" s="177"/>
      <c r="P1176" s="177"/>
      <c r="Q1176" s="177"/>
      <c r="R1176" s="177"/>
      <c r="S1176" s="177"/>
      <c r="T1176" s="177"/>
      <c r="U1176" s="177"/>
      <c r="V1176" s="177"/>
      <c r="W1176" s="177"/>
      <c r="X1176" s="177"/>
      <c r="Y1176" s="177"/>
      <c r="Z1176" s="177"/>
      <c r="AA1176" s="177"/>
      <c r="AB1176" s="177"/>
      <c r="AC1176" s="177"/>
      <c r="AD1176" s="177"/>
      <c r="AE1176" s="177"/>
      <c r="AF1176" s="177"/>
      <c r="AG1176" s="55"/>
      <c r="AH1176" s="55"/>
      <c r="AI1176" s="177"/>
      <c r="AJ1176" s="55"/>
      <c r="AK1176" s="55"/>
      <c r="AL1176" s="55"/>
    </row>
    <row r="1177" spans="1:38">
      <c r="A1177" s="55"/>
      <c r="B1177" s="55"/>
      <c r="C1177" s="55"/>
      <c r="D1177" s="177"/>
      <c r="E1177" s="177"/>
      <c r="F1177" s="177"/>
      <c r="G1177" s="55"/>
      <c r="H1177" s="177"/>
      <c r="I1177" s="177"/>
      <c r="J1177" s="177"/>
      <c r="K1177" s="177"/>
      <c r="L1177" s="177"/>
      <c r="M1177" s="177"/>
      <c r="N1177" s="177"/>
      <c r="O1177" s="177"/>
      <c r="P1177" s="177"/>
      <c r="Q1177" s="177"/>
      <c r="R1177" s="177"/>
      <c r="S1177" s="177"/>
      <c r="T1177" s="177"/>
      <c r="U1177" s="177"/>
      <c r="V1177" s="177"/>
      <c r="W1177" s="177"/>
      <c r="X1177" s="177"/>
      <c r="Y1177" s="177"/>
      <c r="Z1177" s="177"/>
      <c r="AA1177" s="177"/>
      <c r="AB1177" s="177"/>
      <c r="AC1177" s="177"/>
      <c r="AD1177" s="177"/>
      <c r="AE1177" s="177"/>
      <c r="AF1177" s="177"/>
      <c r="AG1177" s="55"/>
      <c r="AH1177" s="55"/>
      <c r="AI1177" s="177"/>
      <c r="AJ1177" s="55"/>
      <c r="AK1177" s="55"/>
      <c r="AL1177" s="55"/>
    </row>
    <row r="1178" spans="1:38">
      <c r="A1178" s="55"/>
      <c r="B1178" s="55"/>
      <c r="C1178" s="55"/>
      <c r="D1178" s="177"/>
      <c r="E1178" s="177"/>
      <c r="F1178" s="177"/>
      <c r="G1178" s="55"/>
      <c r="H1178" s="177"/>
      <c r="I1178" s="177"/>
      <c r="J1178" s="177"/>
      <c r="K1178" s="177"/>
      <c r="L1178" s="177"/>
      <c r="M1178" s="177"/>
      <c r="N1178" s="177"/>
      <c r="O1178" s="177"/>
      <c r="P1178" s="177"/>
      <c r="Q1178" s="177"/>
      <c r="R1178" s="177"/>
      <c r="S1178" s="177"/>
      <c r="T1178" s="177"/>
      <c r="U1178" s="177"/>
      <c r="V1178" s="177"/>
      <c r="W1178" s="177"/>
      <c r="X1178" s="177"/>
      <c r="Y1178" s="177"/>
      <c r="Z1178" s="177"/>
      <c r="AA1178" s="177"/>
      <c r="AB1178" s="177"/>
      <c r="AC1178" s="177"/>
      <c r="AD1178" s="177"/>
      <c r="AE1178" s="177"/>
      <c r="AF1178" s="177"/>
      <c r="AG1178" s="55"/>
      <c r="AH1178" s="55"/>
      <c r="AI1178" s="177"/>
      <c r="AJ1178" s="55"/>
      <c r="AK1178" s="55"/>
      <c r="AL1178" s="55"/>
    </row>
  </sheetData>
  <mergeCells count="34">
    <mergeCell ref="AG3:AG5"/>
    <mergeCell ref="AH3:AH5"/>
    <mergeCell ref="AI3:AI5"/>
    <mergeCell ref="AJ3:AJ5"/>
    <mergeCell ref="G3:G5"/>
    <mergeCell ref="H3:AF3"/>
    <mergeCell ref="H4:H5"/>
    <mergeCell ref="I4:L4"/>
    <mergeCell ref="M4:P4"/>
    <mergeCell ref="Q4:T4"/>
    <mergeCell ref="U4:X4"/>
    <mergeCell ref="Y4:AB4"/>
    <mergeCell ref="AC4:AF4"/>
    <mergeCell ref="B3:B5"/>
    <mergeCell ref="C3:C5"/>
    <mergeCell ref="D3:D5"/>
    <mergeCell ref="E3:E5"/>
    <mergeCell ref="F3:F5"/>
    <mergeCell ref="A2:AJ2"/>
    <mergeCell ref="AM45:AN45"/>
    <mergeCell ref="A52:AJ52"/>
    <mergeCell ref="AM52:AN52"/>
    <mergeCell ref="AM55:AN55"/>
    <mergeCell ref="A45:AJ45"/>
    <mergeCell ref="A55:AJ55"/>
    <mergeCell ref="AM16:AN16"/>
    <mergeCell ref="AM31:AN31"/>
    <mergeCell ref="A34:AJ34"/>
    <mergeCell ref="AM34:AN34"/>
    <mergeCell ref="A16:AJ16"/>
    <mergeCell ref="A31:AJ31"/>
    <mergeCell ref="A8:AJ8"/>
    <mergeCell ref="A7:AJ7"/>
    <mergeCell ref="A3:A5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21"/>
  <sheetViews>
    <sheetView view="pageBreakPreview" topLeftCell="X1" zoomScale="80" zoomScaleSheetLayoutView="80" workbookViewId="0">
      <selection activeCell="AI3" sqref="AI3:AI5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2.7109375" style="16" customWidth="1"/>
    <col min="33" max="33" width="38.7109375" style="2" customWidth="1"/>
    <col min="34" max="35" width="37" style="2" customWidth="1"/>
    <col min="36" max="36" width="21.42578125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38">
      <c r="A1" s="159"/>
      <c r="B1" s="14"/>
      <c r="C1" s="160"/>
      <c r="D1" s="160"/>
      <c r="E1" s="160"/>
      <c r="F1" s="160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62"/>
      <c r="AI1" s="162"/>
      <c r="AJ1" s="162"/>
    </row>
    <row r="2" spans="1:38" ht="71.25" customHeight="1">
      <c r="A2" s="245" t="s">
        <v>1103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</row>
    <row r="3" spans="1:38" ht="36" customHeight="1">
      <c r="A3" s="223" t="s">
        <v>0</v>
      </c>
      <c r="B3" s="223" t="s">
        <v>1</v>
      </c>
      <c r="C3" s="223" t="s">
        <v>2</v>
      </c>
      <c r="D3" s="223" t="s">
        <v>1125</v>
      </c>
      <c r="E3" s="223" t="s">
        <v>1126</v>
      </c>
      <c r="F3" s="223" t="s">
        <v>1127</v>
      </c>
      <c r="G3" s="223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8" ht="15.75" customHeight="1">
      <c r="A4" s="224"/>
      <c r="B4" s="224"/>
      <c r="C4" s="224"/>
      <c r="D4" s="224"/>
      <c r="E4" s="224"/>
      <c r="F4" s="224"/>
      <c r="G4" s="224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8">
      <c r="A5" s="225"/>
      <c r="B5" s="225"/>
      <c r="C5" s="225"/>
      <c r="D5" s="225"/>
      <c r="E5" s="225"/>
      <c r="F5" s="225"/>
      <c r="G5" s="225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8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38">
      <c r="A7" s="244" t="s">
        <v>55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30"/>
      <c r="AH7" s="230"/>
      <c r="AI7" s="230"/>
      <c r="AJ7" s="230"/>
      <c r="AK7" s="4"/>
      <c r="AL7" s="4"/>
    </row>
    <row r="8" spans="1:38">
      <c r="A8" s="242" t="s">
        <v>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4"/>
      <c r="AL8" s="4"/>
    </row>
    <row r="9" spans="1:38" ht="110.25">
      <c r="A9" s="3">
        <v>1</v>
      </c>
      <c r="B9" s="37" t="s">
        <v>56</v>
      </c>
      <c r="C9" s="5" t="s">
        <v>9</v>
      </c>
      <c r="D9" s="5"/>
      <c r="E9" s="5"/>
      <c r="F9" s="5"/>
      <c r="G9" s="5">
        <v>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7"/>
      <c r="AH9" s="37"/>
      <c r="AI9" s="37"/>
      <c r="AJ9" s="37"/>
      <c r="AK9" s="4"/>
      <c r="AL9" s="4"/>
    </row>
    <row r="10" spans="1:38" ht="94.5">
      <c r="A10" s="66">
        <v>2</v>
      </c>
      <c r="B10" s="141" t="s">
        <v>57</v>
      </c>
      <c r="C10" s="67" t="s">
        <v>9</v>
      </c>
      <c r="D10" s="67"/>
      <c r="E10" s="67"/>
      <c r="F10" s="67"/>
      <c r="G10" s="67">
        <v>11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141"/>
      <c r="AH10" s="141"/>
      <c r="AI10" s="185"/>
      <c r="AJ10" s="141"/>
      <c r="AK10" s="4"/>
      <c r="AL10" s="4"/>
    </row>
    <row r="11" spans="1:38" ht="78.75">
      <c r="A11" s="66">
        <v>3</v>
      </c>
      <c r="B11" s="141" t="s">
        <v>58</v>
      </c>
      <c r="C11" s="67" t="s">
        <v>59</v>
      </c>
      <c r="D11" s="67"/>
      <c r="E11" s="67"/>
      <c r="F11" s="67"/>
      <c r="G11" s="67">
        <v>43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141"/>
      <c r="AH11" s="141"/>
      <c r="AI11" s="185"/>
      <c r="AJ11" s="141"/>
      <c r="AK11" s="4"/>
      <c r="AL11" s="4"/>
    </row>
    <row r="12" spans="1:38" ht="78.75">
      <c r="A12" s="66">
        <v>4</v>
      </c>
      <c r="B12" s="141" t="s">
        <v>60</v>
      </c>
      <c r="C12" s="67" t="s">
        <v>11</v>
      </c>
      <c r="D12" s="67"/>
      <c r="E12" s="67"/>
      <c r="F12" s="67"/>
      <c r="G12" s="67">
        <v>5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8"/>
      <c r="AI12" s="68"/>
      <c r="AJ12" s="68"/>
      <c r="AK12" s="4"/>
      <c r="AL12" s="4"/>
    </row>
    <row r="13" spans="1:38" ht="47.25">
      <c r="A13" s="66">
        <v>5</v>
      </c>
      <c r="B13" s="141" t="s">
        <v>61</v>
      </c>
      <c r="C13" s="67" t="s">
        <v>27</v>
      </c>
      <c r="D13" s="67"/>
      <c r="E13" s="67"/>
      <c r="F13" s="67"/>
      <c r="G13" s="67">
        <v>95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141"/>
      <c r="AH13" s="141"/>
      <c r="AI13" s="185"/>
      <c r="AJ13" s="141"/>
      <c r="AK13" s="4"/>
      <c r="AL13" s="4"/>
    </row>
    <row r="14" spans="1:38" ht="47.25">
      <c r="A14" s="3">
        <v>6</v>
      </c>
      <c r="B14" s="37" t="s">
        <v>62</v>
      </c>
      <c r="C14" s="5" t="s">
        <v>11</v>
      </c>
      <c r="D14" s="5"/>
      <c r="E14" s="5"/>
      <c r="F14" s="5"/>
      <c r="G14" s="5">
        <v>26.6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7"/>
      <c r="AH14" s="37"/>
      <c r="AI14" s="37"/>
      <c r="AJ14" s="37"/>
      <c r="AK14" s="4"/>
      <c r="AL14" s="4"/>
    </row>
    <row r="15" spans="1:38" ht="47.25">
      <c r="A15" s="3">
        <v>7</v>
      </c>
      <c r="B15" s="37" t="s">
        <v>63</v>
      </c>
      <c r="C15" s="5" t="s">
        <v>11</v>
      </c>
      <c r="D15" s="5"/>
      <c r="E15" s="5"/>
      <c r="F15" s="5"/>
      <c r="G15" s="5">
        <v>16.2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37"/>
      <c r="AH15" s="37"/>
      <c r="AI15" s="37"/>
      <c r="AJ15" s="37"/>
      <c r="AK15" s="4"/>
      <c r="AL15" s="4"/>
    </row>
    <row r="16" spans="1:38" ht="47.25">
      <c r="A16" s="3">
        <v>8</v>
      </c>
      <c r="B16" s="37" t="s">
        <v>64</v>
      </c>
      <c r="C16" s="5" t="s">
        <v>11</v>
      </c>
      <c r="D16" s="5"/>
      <c r="E16" s="5"/>
      <c r="F16" s="5"/>
      <c r="G16" s="5">
        <v>58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37"/>
      <c r="AH16" s="37"/>
      <c r="AI16" s="37"/>
      <c r="AJ16" s="37"/>
      <c r="AK16" s="4"/>
      <c r="AL16" s="4"/>
    </row>
    <row r="17" spans="1:38" ht="47.25">
      <c r="A17" s="3">
        <v>9</v>
      </c>
      <c r="B17" s="37" t="s">
        <v>65</v>
      </c>
      <c r="C17" s="5" t="s">
        <v>27</v>
      </c>
      <c r="D17" s="5"/>
      <c r="E17" s="5"/>
      <c r="F17" s="5"/>
      <c r="G17" s="5">
        <v>61.25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37"/>
      <c r="AH17" s="37"/>
      <c r="AI17" s="37"/>
      <c r="AJ17" s="37"/>
      <c r="AK17" s="4"/>
      <c r="AL17" s="4"/>
    </row>
    <row r="18" spans="1:38" ht="47.25">
      <c r="A18" s="3">
        <v>10</v>
      </c>
      <c r="B18" s="37" t="s">
        <v>66</v>
      </c>
      <c r="C18" s="5" t="s">
        <v>27</v>
      </c>
      <c r="D18" s="5"/>
      <c r="E18" s="5"/>
      <c r="F18" s="5"/>
      <c r="G18" s="5">
        <v>28.5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37"/>
      <c r="AH18" s="37"/>
      <c r="AI18" s="37"/>
      <c r="AJ18" s="37"/>
      <c r="AK18" s="4"/>
      <c r="AL18" s="4"/>
    </row>
    <row r="19" spans="1:38" ht="47.25">
      <c r="A19" s="3">
        <v>11</v>
      </c>
      <c r="B19" s="37" t="s">
        <v>67</v>
      </c>
      <c r="C19" s="5" t="s">
        <v>27</v>
      </c>
      <c r="D19" s="5"/>
      <c r="E19" s="5"/>
      <c r="F19" s="5"/>
      <c r="G19" s="5">
        <v>51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7"/>
      <c r="AH19" s="37"/>
      <c r="AI19" s="37"/>
      <c r="AJ19" s="37"/>
      <c r="AK19" s="4"/>
      <c r="AL19" s="4"/>
    </row>
    <row r="20" spans="1:38" ht="47.25">
      <c r="A20" s="3">
        <v>12</v>
      </c>
      <c r="B20" s="37" t="s">
        <v>68</v>
      </c>
      <c r="C20" s="5" t="s">
        <v>21</v>
      </c>
      <c r="D20" s="5"/>
      <c r="E20" s="5"/>
      <c r="F20" s="5"/>
      <c r="G20" s="5">
        <v>61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37"/>
      <c r="AH20" s="37"/>
      <c r="AI20" s="37"/>
      <c r="AJ20" s="37"/>
      <c r="AK20" s="4"/>
      <c r="AL20" s="4"/>
    </row>
    <row r="21" spans="1:38" ht="47.25">
      <c r="A21" s="3">
        <v>13</v>
      </c>
      <c r="B21" s="37" t="s">
        <v>69</v>
      </c>
      <c r="C21" s="5" t="s">
        <v>27</v>
      </c>
      <c r="D21" s="5"/>
      <c r="E21" s="5"/>
      <c r="F21" s="5"/>
      <c r="G21" s="5">
        <v>23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37"/>
      <c r="AH21" s="37"/>
      <c r="AI21" s="37"/>
      <c r="AJ21" s="37"/>
      <c r="AK21" s="4"/>
      <c r="AL21" s="4"/>
    </row>
    <row r="22" spans="1:38" ht="47.25">
      <c r="A22" s="3">
        <v>14</v>
      </c>
      <c r="B22" s="37" t="s">
        <v>70</v>
      </c>
      <c r="C22" s="5" t="s">
        <v>11</v>
      </c>
      <c r="D22" s="5"/>
      <c r="E22" s="5"/>
      <c r="F22" s="5"/>
      <c r="G22" s="5">
        <v>108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37"/>
      <c r="AH22" s="37"/>
      <c r="AI22" s="37"/>
      <c r="AJ22" s="37"/>
      <c r="AK22" s="4"/>
      <c r="AL22" s="4"/>
    </row>
    <row r="23" spans="1:38" ht="47.25">
      <c r="A23" s="3">
        <v>15</v>
      </c>
      <c r="B23" s="37" t="s">
        <v>71</v>
      </c>
      <c r="C23" s="5" t="s">
        <v>11</v>
      </c>
      <c r="D23" s="5"/>
      <c r="E23" s="5"/>
      <c r="F23" s="5"/>
      <c r="G23" s="5">
        <v>286.89999999999998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3"/>
      <c r="AH23" s="3"/>
      <c r="AI23" s="3"/>
      <c r="AJ23" s="3"/>
      <c r="AK23" s="4"/>
      <c r="AL23" s="4"/>
    </row>
    <row r="24" spans="1:38" ht="47.25">
      <c r="A24" s="3">
        <v>16</v>
      </c>
      <c r="B24" s="37" t="s">
        <v>72</v>
      </c>
      <c r="C24" s="5" t="s">
        <v>21</v>
      </c>
      <c r="D24" s="5"/>
      <c r="E24" s="5"/>
      <c r="F24" s="5"/>
      <c r="G24" s="5">
        <v>19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"/>
      <c r="AH24" s="3"/>
      <c r="AI24" s="3"/>
      <c r="AJ24" s="3"/>
      <c r="AK24" s="4"/>
      <c r="AL24" s="4"/>
    </row>
    <row r="25" spans="1:38" ht="47.25">
      <c r="A25" s="3">
        <v>17</v>
      </c>
      <c r="B25" s="37" t="s">
        <v>73</v>
      </c>
      <c r="C25" s="5" t="s">
        <v>15</v>
      </c>
      <c r="D25" s="5"/>
      <c r="E25" s="5"/>
      <c r="F25" s="5"/>
      <c r="G25" s="5">
        <v>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3"/>
      <c r="AH25" s="3"/>
      <c r="AI25" s="3"/>
      <c r="AJ25" s="3"/>
      <c r="AK25" s="4"/>
      <c r="AL25" s="4"/>
    </row>
    <row r="26" spans="1:38" ht="63">
      <c r="A26" s="3">
        <v>18</v>
      </c>
      <c r="B26" s="37" t="s">
        <v>74</v>
      </c>
      <c r="C26" s="5" t="s">
        <v>27</v>
      </c>
      <c r="D26" s="5"/>
      <c r="E26" s="5"/>
      <c r="F26" s="5"/>
      <c r="G26" s="5">
        <v>25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3"/>
      <c r="AH26" s="3"/>
      <c r="AI26" s="3"/>
      <c r="AJ26" s="3"/>
      <c r="AK26" s="4"/>
      <c r="AL26" s="4"/>
    </row>
    <row r="27" spans="1:38" ht="47.25">
      <c r="A27" s="3">
        <v>19</v>
      </c>
      <c r="B27" s="37" t="s">
        <v>75</v>
      </c>
      <c r="C27" s="5" t="s">
        <v>27</v>
      </c>
      <c r="D27" s="5"/>
      <c r="E27" s="5"/>
      <c r="F27" s="5"/>
      <c r="G27" s="5">
        <v>20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3"/>
      <c r="AH27" s="3"/>
      <c r="AI27" s="3"/>
      <c r="AJ27" s="3"/>
      <c r="AK27" s="4"/>
      <c r="AL27" s="4"/>
    </row>
    <row r="28" spans="1:38" ht="47.25">
      <c r="A28" s="3">
        <v>20</v>
      </c>
      <c r="B28" s="37" t="s">
        <v>76</v>
      </c>
      <c r="C28" s="5" t="s">
        <v>11</v>
      </c>
      <c r="D28" s="5"/>
      <c r="E28" s="5"/>
      <c r="F28" s="5"/>
      <c r="G28" s="5">
        <v>28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3"/>
      <c r="AH28" s="3"/>
      <c r="AI28" s="3"/>
      <c r="AJ28" s="3"/>
      <c r="AK28" s="4"/>
      <c r="AL28" s="4"/>
    </row>
    <row r="29" spans="1:38" ht="47.25">
      <c r="A29" s="3">
        <v>21</v>
      </c>
      <c r="B29" s="37" t="s">
        <v>77</v>
      </c>
      <c r="C29" s="5" t="s">
        <v>21</v>
      </c>
      <c r="D29" s="5"/>
      <c r="E29" s="5"/>
      <c r="F29" s="5"/>
      <c r="G29" s="5">
        <v>60.7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3"/>
      <c r="AH29" s="3"/>
      <c r="AI29" s="3"/>
      <c r="AJ29" s="3"/>
      <c r="AK29" s="4"/>
      <c r="AL29" s="4"/>
    </row>
    <row r="30" spans="1:38" ht="47.25">
      <c r="A30" s="3">
        <v>22</v>
      </c>
      <c r="B30" s="37" t="s">
        <v>78</v>
      </c>
      <c r="C30" s="5" t="s">
        <v>31</v>
      </c>
      <c r="D30" s="5"/>
      <c r="E30" s="5"/>
      <c r="F30" s="5"/>
      <c r="G30" s="5">
        <v>15.6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28"/>
      <c r="AH30" s="28"/>
      <c r="AI30" s="28"/>
      <c r="AJ30" s="28"/>
      <c r="AK30" s="4"/>
      <c r="AL30" s="4"/>
    </row>
    <row r="31" spans="1:38" ht="47.25">
      <c r="A31" s="3">
        <v>23</v>
      </c>
      <c r="B31" s="37" t="s">
        <v>79</v>
      </c>
      <c r="C31" s="5" t="s">
        <v>21</v>
      </c>
      <c r="D31" s="5"/>
      <c r="E31" s="5"/>
      <c r="F31" s="5"/>
      <c r="G31" s="5">
        <v>34.6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28"/>
      <c r="AH31" s="28"/>
      <c r="AI31" s="28"/>
      <c r="AJ31" s="28"/>
      <c r="AK31" s="4"/>
      <c r="AL31" s="4"/>
    </row>
    <row r="32" spans="1:38" ht="31.5">
      <c r="A32" s="3">
        <v>24</v>
      </c>
      <c r="B32" s="37" t="s">
        <v>80</v>
      </c>
      <c r="C32" s="5" t="s">
        <v>9</v>
      </c>
      <c r="D32" s="5"/>
      <c r="E32" s="5"/>
      <c r="F32" s="5"/>
      <c r="G32" s="5">
        <v>55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28"/>
      <c r="AH32" s="28"/>
      <c r="AI32" s="28"/>
      <c r="AJ32" s="28"/>
      <c r="AK32" s="4"/>
      <c r="AL32" s="4"/>
    </row>
    <row r="33" spans="1:38" ht="31.5">
      <c r="A33" s="3">
        <v>25</v>
      </c>
      <c r="B33" s="37" t="s">
        <v>81</v>
      </c>
      <c r="C33" s="5" t="s">
        <v>31</v>
      </c>
      <c r="D33" s="5"/>
      <c r="E33" s="5"/>
      <c r="F33" s="5"/>
      <c r="G33" s="5">
        <v>18.399999999999999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28"/>
      <c r="AH33" s="28"/>
      <c r="AI33" s="28"/>
      <c r="AJ33" s="28"/>
      <c r="AK33" s="4"/>
      <c r="AL33" s="4"/>
    </row>
    <row r="34" spans="1:38">
      <c r="A34" s="242" t="s">
        <v>13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4"/>
      <c r="AL34" s="4"/>
    </row>
    <row r="35" spans="1:38" ht="78.75">
      <c r="A35" s="3">
        <v>26</v>
      </c>
      <c r="B35" s="37" t="s">
        <v>82</v>
      </c>
      <c r="C35" s="5" t="s">
        <v>11</v>
      </c>
      <c r="D35" s="5"/>
      <c r="E35" s="5"/>
      <c r="F35" s="5"/>
      <c r="G35" s="5">
        <v>77.3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44"/>
      <c r="AH35" s="44"/>
      <c r="AI35" s="44"/>
      <c r="AJ35" s="44"/>
      <c r="AK35" s="4"/>
      <c r="AL35" s="4"/>
    </row>
    <row r="36" spans="1:38" ht="78.75">
      <c r="A36" s="3">
        <v>27</v>
      </c>
      <c r="B36" s="37" t="s">
        <v>83</v>
      </c>
      <c r="C36" s="5" t="s">
        <v>27</v>
      </c>
      <c r="D36" s="5"/>
      <c r="E36" s="5"/>
      <c r="F36" s="5"/>
      <c r="G36" s="5">
        <v>38.4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28"/>
      <c r="AH36" s="28"/>
      <c r="AI36" s="28"/>
      <c r="AJ36" s="28"/>
      <c r="AK36" s="4"/>
      <c r="AL36" s="4"/>
    </row>
    <row r="37" spans="1:38" ht="78.75">
      <c r="A37" s="3">
        <v>28</v>
      </c>
      <c r="B37" s="37" t="s">
        <v>84</v>
      </c>
      <c r="C37" s="5" t="s">
        <v>27</v>
      </c>
      <c r="D37" s="5"/>
      <c r="E37" s="5"/>
      <c r="F37" s="5"/>
      <c r="G37" s="5">
        <v>38.4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28"/>
      <c r="AH37" s="28"/>
      <c r="AI37" s="28"/>
      <c r="AJ37" s="28"/>
      <c r="AK37" s="4"/>
      <c r="AL37" s="4"/>
    </row>
    <row r="38" spans="1:38" ht="78.75">
      <c r="A38" s="3">
        <v>29</v>
      </c>
      <c r="B38" s="37" t="s">
        <v>85</v>
      </c>
      <c r="C38" s="5" t="s">
        <v>27</v>
      </c>
      <c r="D38" s="5"/>
      <c r="E38" s="5"/>
      <c r="F38" s="5"/>
      <c r="G38" s="5">
        <v>59.4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28"/>
      <c r="AH38" s="28"/>
      <c r="AI38" s="28"/>
      <c r="AJ38" s="28"/>
      <c r="AK38" s="4"/>
      <c r="AL38" s="4"/>
    </row>
    <row r="39" spans="1:38" ht="78.75">
      <c r="A39" s="3">
        <v>30</v>
      </c>
      <c r="B39" s="37" t="s">
        <v>86</v>
      </c>
      <c r="C39" s="5" t="s">
        <v>27</v>
      </c>
      <c r="D39" s="5"/>
      <c r="E39" s="5"/>
      <c r="F39" s="5"/>
      <c r="G39" s="5">
        <v>34.5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28"/>
      <c r="AH39" s="28"/>
      <c r="AI39" s="28"/>
      <c r="AJ39" s="28"/>
      <c r="AK39" s="4"/>
      <c r="AL39" s="4"/>
    </row>
    <row r="40" spans="1:38" ht="78.75">
      <c r="A40" s="3">
        <v>31</v>
      </c>
      <c r="B40" s="37" t="s">
        <v>87</v>
      </c>
      <c r="C40" s="5" t="s">
        <v>21</v>
      </c>
      <c r="D40" s="5"/>
      <c r="E40" s="5"/>
      <c r="F40" s="5"/>
      <c r="G40" s="5">
        <v>44.5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28"/>
      <c r="AH40" s="28"/>
      <c r="AI40" s="28"/>
      <c r="AJ40" s="28"/>
      <c r="AK40" s="4"/>
      <c r="AL40" s="4"/>
    </row>
    <row r="41" spans="1:38" ht="78.75">
      <c r="A41" s="66">
        <v>32</v>
      </c>
      <c r="B41" s="141" t="s">
        <v>88</v>
      </c>
      <c r="C41" s="67" t="s">
        <v>15</v>
      </c>
      <c r="D41" s="67"/>
      <c r="E41" s="67"/>
      <c r="F41" s="67"/>
      <c r="G41" s="67">
        <v>25.9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21"/>
      <c r="AH41" s="21"/>
      <c r="AI41" s="21"/>
      <c r="AJ41" s="21"/>
      <c r="AK41" s="4"/>
      <c r="AL41" s="4"/>
    </row>
    <row r="42" spans="1:38" ht="47.25">
      <c r="A42" s="66">
        <v>33</v>
      </c>
      <c r="B42" s="141" t="s">
        <v>89</v>
      </c>
      <c r="C42" s="67" t="s">
        <v>11</v>
      </c>
      <c r="D42" s="67"/>
      <c r="E42" s="67"/>
      <c r="F42" s="67"/>
      <c r="G42" s="67">
        <v>81.599999999999994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6"/>
      <c r="AH42" s="66"/>
      <c r="AI42" s="66"/>
      <c r="AJ42" s="66"/>
      <c r="AK42" s="4"/>
      <c r="AL42" s="4"/>
    </row>
    <row r="43" spans="1:38" ht="47.25">
      <c r="A43" s="66">
        <v>34</v>
      </c>
      <c r="B43" s="141" t="s">
        <v>90</v>
      </c>
      <c r="C43" s="67" t="s">
        <v>21</v>
      </c>
      <c r="D43" s="67"/>
      <c r="E43" s="67"/>
      <c r="F43" s="67"/>
      <c r="G43" s="67">
        <v>125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21"/>
      <c r="AH43" s="21"/>
      <c r="AI43" s="21"/>
      <c r="AJ43" s="21"/>
      <c r="AK43" s="4"/>
      <c r="AL43" s="4"/>
    </row>
    <row r="44" spans="1:38" ht="47.25">
      <c r="A44" s="66">
        <v>35</v>
      </c>
      <c r="B44" s="141" t="s">
        <v>91</v>
      </c>
      <c r="C44" s="67" t="s">
        <v>21</v>
      </c>
      <c r="D44" s="67"/>
      <c r="E44" s="67"/>
      <c r="F44" s="67"/>
      <c r="G44" s="67">
        <v>98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21"/>
      <c r="AH44" s="21"/>
      <c r="AI44" s="21"/>
      <c r="AJ44" s="21"/>
      <c r="AK44" s="4"/>
      <c r="AL44" s="4"/>
    </row>
    <row r="45" spans="1:38" ht="47.25">
      <c r="A45" s="66">
        <v>36</v>
      </c>
      <c r="B45" s="141" t="s">
        <v>92</v>
      </c>
      <c r="C45" s="67" t="s">
        <v>27</v>
      </c>
      <c r="D45" s="67"/>
      <c r="E45" s="67"/>
      <c r="F45" s="67"/>
      <c r="G45" s="67">
        <v>60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6"/>
      <c r="AH45" s="66"/>
      <c r="AI45" s="66"/>
      <c r="AJ45" s="66"/>
      <c r="AK45" s="4"/>
      <c r="AL45" s="4"/>
    </row>
    <row r="46" spans="1:38" ht="47.25">
      <c r="A46" s="66">
        <v>37</v>
      </c>
      <c r="B46" s="141" t="s">
        <v>93</v>
      </c>
      <c r="C46" s="67" t="s">
        <v>27</v>
      </c>
      <c r="D46" s="67"/>
      <c r="E46" s="67"/>
      <c r="F46" s="67"/>
      <c r="G46" s="67">
        <v>20.2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6"/>
      <c r="AH46" s="66"/>
      <c r="AI46" s="66"/>
      <c r="AJ46" s="66"/>
      <c r="AK46" s="4"/>
      <c r="AL46" s="4"/>
    </row>
    <row r="47" spans="1:38" ht="47.25">
      <c r="A47" s="66">
        <v>38</v>
      </c>
      <c r="B47" s="141" t="s">
        <v>94</v>
      </c>
      <c r="C47" s="67" t="s">
        <v>27</v>
      </c>
      <c r="D47" s="67"/>
      <c r="E47" s="67"/>
      <c r="F47" s="67"/>
      <c r="G47" s="67">
        <v>19.5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6"/>
      <c r="AH47" s="66"/>
      <c r="AI47" s="66"/>
      <c r="AJ47" s="66"/>
      <c r="AK47" s="4"/>
      <c r="AL47" s="4"/>
    </row>
    <row r="48" spans="1:38" ht="47.25">
      <c r="A48" s="66">
        <v>39</v>
      </c>
      <c r="B48" s="141" t="s">
        <v>95</v>
      </c>
      <c r="C48" s="67" t="s">
        <v>27</v>
      </c>
      <c r="D48" s="67"/>
      <c r="E48" s="67"/>
      <c r="F48" s="67"/>
      <c r="G48" s="67">
        <v>30.3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6"/>
      <c r="AH48" s="66"/>
      <c r="AI48" s="66"/>
      <c r="AJ48" s="66"/>
      <c r="AK48" s="4"/>
      <c r="AL48" s="4"/>
    </row>
    <row r="49" spans="1:38" ht="47.25">
      <c r="A49" s="66">
        <v>40</v>
      </c>
      <c r="B49" s="141" t="s">
        <v>96</v>
      </c>
      <c r="C49" s="67" t="s">
        <v>11</v>
      </c>
      <c r="D49" s="67"/>
      <c r="E49" s="67"/>
      <c r="F49" s="67"/>
      <c r="G49" s="67">
        <v>26.4</v>
      </c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6"/>
      <c r="AH49" s="66"/>
      <c r="AI49" s="66"/>
      <c r="AJ49" s="66"/>
      <c r="AK49" s="4"/>
      <c r="AL49" s="4"/>
    </row>
    <row r="50" spans="1:38" ht="63">
      <c r="A50" s="66">
        <v>41</v>
      </c>
      <c r="B50" s="141" t="s">
        <v>97</v>
      </c>
      <c r="C50" s="67" t="s">
        <v>11</v>
      </c>
      <c r="D50" s="67"/>
      <c r="E50" s="67"/>
      <c r="F50" s="67"/>
      <c r="G50" s="67">
        <v>431.24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6"/>
      <c r="AH50" s="66"/>
      <c r="AI50" s="66"/>
      <c r="AJ50" s="66"/>
      <c r="AK50" s="4"/>
      <c r="AL50" s="4"/>
    </row>
    <row r="51" spans="1:38" ht="78.75">
      <c r="A51" s="66">
        <v>42</v>
      </c>
      <c r="B51" s="141" t="s">
        <v>98</v>
      </c>
      <c r="C51" s="67" t="s">
        <v>11</v>
      </c>
      <c r="D51" s="67"/>
      <c r="E51" s="67"/>
      <c r="F51" s="67"/>
      <c r="G51" s="67">
        <v>8.94</v>
      </c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6"/>
      <c r="AH51" s="66"/>
      <c r="AI51" s="66"/>
      <c r="AJ51" s="66"/>
      <c r="AK51" s="4"/>
      <c r="AL51" s="4"/>
    </row>
    <row r="52" spans="1:38" ht="63">
      <c r="A52" s="66">
        <v>43</v>
      </c>
      <c r="B52" s="141" t="s">
        <v>99</v>
      </c>
      <c r="C52" s="67" t="s">
        <v>59</v>
      </c>
      <c r="D52" s="67"/>
      <c r="E52" s="67"/>
      <c r="F52" s="67"/>
      <c r="G52" s="67">
        <v>158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6"/>
      <c r="AH52" s="66"/>
      <c r="AI52" s="66"/>
      <c r="AJ52" s="66"/>
      <c r="AK52" s="4"/>
      <c r="AL52" s="4"/>
    </row>
    <row r="53" spans="1:38" ht="63">
      <c r="A53" s="66">
        <v>44</v>
      </c>
      <c r="B53" s="141" t="s">
        <v>100</v>
      </c>
      <c r="C53" s="67" t="s">
        <v>59</v>
      </c>
      <c r="D53" s="67"/>
      <c r="E53" s="67"/>
      <c r="F53" s="67"/>
      <c r="G53" s="67">
        <v>298</v>
      </c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6"/>
      <c r="AH53" s="66"/>
      <c r="AI53" s="66"/>
      <c r="AJ53" s="66"/>
      <c r="AK53" s="4"/>
      <c r="AL53" s="4"/>
    </row>
    <row r="54" spans="1:38" ht="63">
      <c r="A54" s="66">
        <v>45</v>
      </c>
      <c r="B54" s="141" t="s">
        <v>101</v>
      </c>
      <c r="C54" s="67" t="s">
        <v>59</v>
      </c>
      <c r="D54" s="67"/>
      <c r="E54" s="67"/>
      <c r="F54" s="67"/>
      <c r="G54" s="67">
        <v>206.8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6"/>
      <c r="AH54" s="66"/>
      <c r="AI54" s="66"/>
      <c r="AJ54" s="66"/>
      <c r="AK54" s="4"/>
      <c r="AL54" s="4"/>
    </row>
    <row r="55" spans="1:38" ht="78.75">
      <c r="A55" s="66">
        <v>46</v>
      </c>
      <c r="B55" s="141" t="s">
        <v>102</v>
      </c>
      <c r="C55" s="67" t="s">
        <v>11</v>
      </c>
      <c r="D55" s="67"/>
      <c r="E55" s="67"/>
      <c r="F55" s="67"/>
      <c r="G55" s="67">
        <v>14.1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6"/>
      <c r="AH55" s="66"/>
      <c r="AI55" s="66"/>
      <c r="AJ55" s="66"/>
      <c r="AK55" s="4"/>
      <c r="AL55" s="4"/>
    </row>
    <row r="56" spans="1:38" ht="63">
      <c r="A56" s="66">
        <v>47</v>
      </c>
      <c r="B56" s="141" t="s">
        <v>103</v>
      </c>
      <c r="C56" s="67" t="s">
        <v>21</v>
      </c>
      <c r="D56" s="67"/>
      <c r="E56" s="67"/>
      <c r="F56" s="67"/>
      <c r="G56" s="67">
        <v>101.2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6"/>
      <c r="AH56" s="66"/>
      <c r="AI56" s="66"/>
      <c r="AJ56" s="66"/>
      <c r="AK56" s="4"/>
      <c r="AL56" s="4"/>
    </row>
    <row r="57" spans="1:38">
      <c r="A57" s="241" t="s">
        <v>22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4"/>
      <c r="AL57" s="4"/>
    </row>
    <row r="58" spans="1:38" ht="47.25">
      <c r="A58" s="66">
        <v>48</v>
      </c>
      <c r="B58" s="141" t="s">
        <v>24</v>
      </c>
      <c r="C58" s="67" t="s">
        <v>104</v>
      </c>
      <c r="D58" s="67"/>
      <c r="E58" s="67"/>
      <c r="F58" s="67"/>
      <c r="G58" s="67">
        <v>177.1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141"/>
      <c r="AH58" s="141"/>
      <c r="AI58" s="185"/>
      <c r="AJ58" s="141"/>
      <c r="AK58" s="4"/>
      <c r="AL58" s="4"/>
    </row>
    <row r="59" spans="1:38" ht="31.5">
      <c r="A59" s="66">
        <v>49</v>
      </c>
      <c r="B59" s="141" t="s">
        <v>23</v>
      </c>
      <c r="C59" s="67" t="s">
        <v>104</v>
      </c>
      <c r="D59" s="67"/>
      <c r="E59" s="67"/>
      <c r="F59" s="67"/>
      <c r="G59" s="67">
        <v>40.200000000000003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141"/>
      <c r="AH59" s="141"/>
      <c r="AI59" s="185"/>
      <c r="AJ59" s="141"/>
      <c r="AK59" s="4"/>
      <c r="AL59" s="4"/>
    </row>
    <row r="60" spans="1:38">
      <c r="A60" s="241" t="s">
        <v>25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4"/>
      <c r="AL60" s="4"/>
    </row>
    <row r="61" spans="1:38" ht="47.25">
      <c r="A61" s="66">
        <v>50</v>
      </c>
      <c r="B61" s="141" t="s">
        <v>105</v>
      </c>
      <c r="C61" s="67" t="s">
        <v>11</v>
      </c>
      <c r="D61" s="67"/>
      <c r="E61" s="67"/>
      <c r="F61" s="67"/>
      <c r="G61" s="67">
        <v>16.2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6"/>
      <c r="AH61" s="66"/>
      <c r="AI61" s="66"/>
      <c r="AJ61" s="66"/>
      <c r="AK61" s="4"/>
      <c r="AL61" s="4"/>
    </row>
    <row r="62" spans="1:38" ht="31.5">
      <c r="A62" s="66">
        <v>51</v>
      </c>
      <c r="B62" s="141" t="s">
        <v>106</v>
      </c>
      <c r="C62" s="67" t="s">
        <v>21</v>
      </c>
      <c r="D62" s="67"/>
      <c r="E62" s="67"/>
      <c r="F62" s="67"/>
      <c r="G62" s="67">
        <v>8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6"/>
      <c r="AH62" s="66"/>
      <c r="AI62" s="66"/>
      <c r="AJ62" s="66"/>
      <c r="AK62" s="4"/>
      <c r="AL62" s="4"/>
    </row>
    <row r="63" spans="1:38" ht="31.5">
      <c r="A63" s="66">
        <v>52</v>
      </c>
      <c r="B63" s="141" t="s">
        <v>107</v>
      </c>
      <c r="C63" s="67" t="s">
        <v>15</v>
      </c>
      <c r="D63" s="67"/>
      <c r="E63" s="67"/>
      <c r="F63" s="67"/>
      <c r="G63" s="67">
        <v>15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6"/>
      <c r="AH63" s="66"/>
      <c r="AI63" s="66"/>
      <c r="AJ63" s="66"/>
      <c r="AK63" s="4"/>
      <c r="AL63" s="4"/>
    </row>
    <row r="64" spans="1:38" ht="47.25">
      <c r="A64" s="66">
        <v>53</v>
      </c>
      <c r="B64" s="141" t="s">
        <v>108</v>
      </c>
      <c r="C64" s="67" t="s">
        <v>27</v>
      </c>
      <c r="D64" s="67"/>
      <c r="E64" s="67"/>
      <c r="F64" s="67"/>
      <c r="G64" s="67">
        <v>16.5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6"/>
      <c r="AH64" s="66"/>
      <c r="AI64" s="66"/>
      <c r="AJ64" s="66"/>
      <c r="AK64" s="4"/>
      <c r="AL64" s="4"/>
    </row>
    <row r="65" spans="1:38" ht="47.25">
      <c r="A65" s="66">
        <v>54</v>
      </c>
      <c r="B65" s="141" t="s">
        <v>109</v>
      </c>
      <c r="C65" s="67" t="s">
        <v>11</v>
      </c>
      <c r="D65" s="67"/>
      <c r="E65" s="67"/>
      <c r="F65" s="67"/>
      <c r="G65" s="67">
        <v>12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54"/>
      <c r="AH65" s="54"/>
      <c r="AI65" s="54"/>
      <c r="AJ65" s="54"/>
      <c r="AK65" s="4"/>
      <c r="AL65" s="4"/>
    </row>
    <row r="66" spans="1:38" ht="47.25">
      <c r="A66" s="66">
        <v>55</v>
      </c>
      <c r="B66" s="141" t="s">
        <v>110</v>
      </c>
      <c r="C66" s="67" t="s">
        <v>11</v>
      </c>
      <c r="D66" s="67"/>
      <c r="E66" s="67"/>
      <c r="F66" s="67"/>
      <c r="G66" s="67">
        <v>28.9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13"/>
      <c r="AH66" s="13"/>
      <c r="AI66" s="13"/>
      <c r="AJ66" s="13"/>
      <c r="AK66" s="4"/>
      <c r="AL66" s="4"/>
    </row>
    <row r="67" spans="1:38" ht="47.25">
      <c r="A67" s="66">
        <v>56</v>
      </c>
      <c r="B67" s="141" t="s">
        <v>111</v>
      </c>
      <c r="C67" s="67" t="s">
        <v>21</v>
      </c>
      <c r="D67" s="67"/>
      <c r="E67" s="67"/>
      <c r="F67" s="67"/>
      <c r="G67" s="67">
        <v>16.5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141"/>
      <c r="AH67" s="141"/>
      <c r="AI67" s="185"/>
      <c r="AJ67" s="141"/>
      <c r="AK67" s="4"/>
      <c r="AL67" s="4"/>
    </row>
    <row r="68" spans="1:38" ht="31.5">
      <c r="A68" s="66">
        <v>57</v>
      </c>
      <c r="B68" s="141" t="s">
        <v>112</v>
      </c>
      <c r="C68" s="67" t="s">
        <v>59</v>
      </c>
      <c r="D68" s="67"/>
      <c r="E68" s="67"/>
      <c r="F68" s="67"/>
      <c r="G68" s="67">
        <v>35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141"/>
      <c r="AH68" s="141"/>
      <c r="AI68" s="185"/>
      <c r="AJ68" s="141"/>
      <c r="AK68" s="4"/>
      <c r="AL68" s="4"/>
    </row>
    <row r="69" spans="1:38" ht="47.25">
      <c r="A69" s="66">
        <v>58</v>
      </c>
      <c r="B69" s="141" t="s">
        <v>113</v>
      </c>
      <c r="C69" s="67" t="s">
        <v>15</v>
      </c>
      <c r="D69" s="67"/>
      <c r="E69" s="67"/>
      <c r="F69" s="67"/>
      <c r="G69" s="67">
        <v>23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141"/>
      <c r="AH69" s="141"/>
      <c r="AI69" s="185"/>
      <c r="AJ69" s="141"/>
      <c r="AK69" s="4"/>
      <c r="AL69" s="4"/>
    </row>
    <row r="70" spans="1:38" ht="47.25">
      <c r="A70" s="66">
        <v>59</v>
      </c>
      <c r="B70" s="141" t="s">
        <v>114</v>
      </c>
      <c r="C70" s="67" t="s">
        <v>31</v>
      </c>
      <c r="D70" s="67"/>
      <c r="E70" s="67"/>
      <c r="F70" s="67"/>
      <c r="G70" s="67">
        <v>21.5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141"/>
      <c r="AH70" s="141"/>
      <c r="AI70" s="185"/>
      <c r="AJ70" s="141"/>
      <c r="AK70" s="4"/>
      <c r="AL70" s="4"/>
    </row>
    <row r="71" spans="1:38" ht="47.25">
      <c r="A71" s="66">
        <v>60</v>
      </c>
      <c r="B71" s="141" t="s">
        <v>115</v>
      </c>
      <c r="C71" s="67" t="s">
        <v>15</v>
      </c>
      <c r="D71" s="67"/>
      <c r="E71" s="67"/>
      <c r="F71" s="67"/>
      <c r="G71" s="67">
        <v>8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141"/>
      <c r="AH71" s="141"/>
      <c r="AI71" s="185"/>
      <c r="AJ71" s="141"/>
      <c r="AK71" s="4"/>
      <c r="AL71" s="4"/>
    </row>
    <row r="72" spans="1:38" ht="47.25">
      <c r="A72" s="66">
        <v>61</v>
      </c>
      <c r="B72" s="141" t="s">
        <v>116</v>
      </c>
      <c r="C72" s="67" t="s">
        <v>27</v>
      </c>
      <c r="D72" s="67"/>
      <c r="E72" s="67"/>
      <c r="F72" s="67"/>
      <c r="G72" s="67">
        <v>27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141"/>
      <c r="AH72" s="141"/>
      <c r="AI72" s="185"/>
      <c r="AJ72" s="141"/>
      <c r="AK72" s="4"/>
      <c r="AL72" s="4"/>
    </row>
    <row r="73" spans="1:38" ht="47.25">
      <c r="A73" s="66">
        <v>62</v>
      </c>
      <c r="B73" s="141" t="s">
        <v>117</v>
      </c>
      <c r="C73" s="67" t="s">
        <v>31</v>
      </c>
      <c r="D73" s="67"/>
      <c r="E73" s="67"/>
      <c r="F73" s="67"/>
      <c r="G73" s="67">
        <v>18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141"/>
      <c r="AH73" s="141"/>
      <c r="AI73" s="185"/>
      <c r="AJ73" s="141"/>
      <c r="AK73" s="4"/>
      <c r="AL73" s="4"/>
    </row>
    <row r="74" spans="1:38" ht="47.25">
      <c r="A74" s="66">
        <v>63</v>
      </c>
      <c r="B74" s="141" t="s">
        <v>118</v>
      </c>
      <c r="C74" s="67" t="s">
        <v>31</v>
      </c>
      <c r="D74" s="67"/>
      <c r="E74" s="67"/>
      <c r="F74" s="67"/>
      <c r="G74" s="67">
        <v>23.5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141"/>
      <c r="AH74" s="141"/>
      <c r="AI74" s="185"/>
      <c r="AJ74" s="141"/>
      <c r="AK74" s="4"/>
      <c r="AL74" s="4"/>
    </row>
    <row r="75" spans="1:38" ht="47.25">
      <c r="A75" s="66">
        <v>64</v>
      </c>
      <c r="B75" s="141" t="s">
        <v>119</v>
      </c>
      <c r="C75" s="67" t="s">
        <v>9</v>
      </c>
      <c r="D75" s="67"/>
      <c r="E75" s="67"/>
      <c r="F75" s="67"/>
      <c r="G75" s="67">
        <v>18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141"/>
      <c r="AH75" s="141"/>
      <c r="AI75" s="185"/>
      <c r="AJ75" s="141"/>
      <c r="AK75" s="4"/>
      <c r="AL75" s="4"/>
    </row>
    <row r="76" spans="1:38" ht="47.25">
      <c r="A76" s="66">
        <v>65</v>
      </c>
      <c r="B76" s="141" t="s">
        <v>120</v>
      </c>
      <c r="C76" s="67" t="s">
        <v>9</v>
      </c>
      <c r="D76" s="67"/>
      <c r="E76" s="67"/>
      <c r="F76" s="67"/>
      <c r="G76" s="67">
        <v>20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141"/>
      <c r="AH76" s="141"/>
      <c r="AI76" s="185"/>
      <c r="AJ76" s="141"/>
      <c r="AK76" s="4"/>
      <c r="AL76" s="4"/>
    </row>
    <row r="77" spans="1:38" ht="47.25">
      <c r="A77" s="66">
        <v>66</v>
      </c>
      <c r="B77" s="141" t="s">
        <v>121</v>
      </c>
      <c r="C77" s="67" t="s">
        <v>9</v>
      </c>
      <c r="D77" s="67"/>
      <c r="E77" s="67"/>
      <c r="F77" s="67"/>
      <c r="G77" s="67">
        <v>8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141"/>
      <c r="AH77" s="141"/>
      <c r="AI77" s="185"/>
      <c r="AJ77" s="141"/>
      <c r="AK77" s="4"/>
      <c r="AL77" s="4"/>
    </row>
    <row r="78" spans="1:38" ht="110.25">
      <c r="A78" s="66">
        <v>67</v>
      </c>
      <c r="B78" s="141" t="s">
        <v>122</v>
      </c>
      <c r="C78" s="67" t="s">
        <v>59</v>
      </c>
      <c r="D78" s="67"/>
      <c r="E78" s="67"/>
      <c r="F78" s="67"/>
      <c r="G78" s="67">
        <v>61.7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54"/>
      <c r="AH78" s="54"/>
      <c r="AI78" s="54"/>
      <c r="AJ78" s="54"/>
      <c r="AK78" s="4"/>
      <c r="AL78" s="4"/>
    </row>
    <row r="79" spans="1:38">
      <c r="A79" s="241" t="s">
        <v>34</v>
      </c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4"/>
      <c r="AL79" s="4"/>
    </row>
    <row r="80" spans="1:38" ht="63">
      <c r="A80" s="66">
        <v>68</v>
      </c>
      <c r="B80" s="141" t="s">
        <v>123</v>
      </c>
      <c r="C80" s="67" t="s">
        <v>124</v>
      </c>
      <c r="D80" s="67"/>
      <c r="E80" s="67"/>
      <c r="F80" s="67"/>
      <c r="G80" s="67">
        <v>115.3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141"/>
      <c r="AH80" s="141"/>
      <c r="AI80" s="185"/>
      <c r="AJ80" s="141"/>
      <c r="AK80" s="4"/>
      <c r="AL80" s="4"/>
    </row>
    <row r="81" spans="1:38" ht="78.75">
      <c r="A81" s="66">
        <v>69</v>
      </c>
      <c r="B81" s="141" t="s">
        <v>825</v>
      </c>
      <c r="C81" s="67" t="s">
        <v>124</v>
      </c>
      <c r="D81" s="67"/>
      <c r="E81" s="67"/>
      <c r="F81" s="67"/>
      <c r="G81" s="67">
        <v>37.9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141"/>
      <c r="AH81" s="141"/>
      <c r="AI81" s="185"/>
      <c r="AJ81" s="141"/>
      <c r="AK81" s="4"/>
      <c r="AL81" s="4"/>
    </row>
    <row r="82" spans="1:38" ht="63">
      <c r="A82" s="66">
        <v>70</v>
      </c>
      <c r="B82" s="141" t="s">
        <v>125</v>
      </c>
      <c r="C82" s="67" t="s">
        <v>124</v>
      </c>
      <c r="D82" s="67"/>
      <c r="E82" s="67"/>
      <c r="F82" s="67"/>
      <c r="G82" s="67">
        <v>18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141"/>
      <c r="AH82" s="141"/>
      <c r="AI82" s="185"/>
      <c r="AJ82" s="141"/>
      <c r="AK82" s="4"/>
      <c r="AL82" s="4"/>
    </row>
    <row r="83" spans="1:38" ht="78.75">
      <c r="A83" s="66">
        <v>71</v>
      </c>
      <c r="B83" s="141" t="s">
        <v>126</v>
      </c>
      <c r="C83" s="67" t="s">
        <v>59</v>
      </c>
      <c r="D83" s="67"/>
      <c r="E83" s="67"/>
      <c r="F83" s="67"/>
      <c r="G83" s="67">
        <v>35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141"/>
      <c r="AH83" s="141"/>
      <c r="AI83" s="185"/>
      <c r="AJ83" s="141"/>
      <c r="AK83" s="4"/>
      <c r="AL83" s="4"/>
    </row>
    <row r="84" spans="1:38" ht="63">
      <c r="A84" s="66">
        <v>72</v>
      </c>
      <c r="B84" s="141" t="s">
        <v>127</v>
      </c>
      <c r="C84" s="67" t="s">
        <v>27</v>
      </c>
      <c r="D84" s="67"/>
      <c r="E84" s="67"/>
      <c r="F84" s="67"/>
      <c r="G84" s="67">
        <v>61.3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141"/>
      <c r="AH84" s="141"/>
      <c r="AI84" s="185"/>
      <c r="AJ84" s="141"/>
      <c r="AK84" s="4"/>
      <c r="AL84" s="4"/>
    </row>
    <row r="85" spans="1:38" ht="47.25">
      <c r="A85" s="66">
        <v>73</v>
      </c>
      <c r="B85" s="141" t="s">
        <v>128</v>
      </c>
      <c r="C85" s="67" t="s">
        <v>59</v>
      </c>
      <c r="D85" s="67"/>
      <c r="E85" s="67"/>
      <c r="F85" s="67"/>
      <c r="G85" s="67">
        <v>71.3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141"/>
      <c r="AH85" s="141"/>
      <c r="AI85" s="185"/>
      <c r="AJ85" s="141"/>
      <c r="AK85" s="4"/>
      <c r="AL85" s="4"/>
    </row>
    <row r="86" spans="1:38" ht="78.75">
      <c r="A86" s="66">
        <v>74</v>
      </c>
      <c r="B86" s="141" t="s">
        <v>129</v>
      </c>
      <c r="C86" s="67" t="s">
        <v>21</v>
      </c>
      <c r="D86" s="67"/>
      <c r="E86" s="67"/>
      <c r="F86" s="67"/>
      <c r="G86" s="67">
        <v>50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141"/>
      <c r="AH86" s="141"/>
      <c r="AI86" s="185"/>
      <c r="AJ86" s="141"/>
      <c r="AK86" s="4"/>
      <c r="AL86" s="4"/>
    </row>
    <row r="87" spans="1:38" ht="47.25">
      <c r="A87" s="66">
        <v>75</v>
      </c>
      <c r="B87" s="141" t="s">
        <v>130</v>
      </c>
      <c r="C87" s="67" t="s">
        <v>15</v>
      </c>
      <c r="D87" s="67"/>
      <c r="E87" s="67"/>
      <c r="F87" s="67"/>
      <c r="G87" s="67">
        <v>14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141"/>
      <c r="AH87" s="141"/>
      <c r="AI87" s="185"/>
      <c r="AJ87" s="141"/>
      <c r="AK87" s="4"/>
      <c r="AL87" s="4"/>
    </row>
    <row r="88" spans="1:38" ht="78.75">
      <c r="A88" s="66">
        <v>76</v>
      </c>
      <c r="B88" s="141" t="s">
        <v>131</v>
      </c>
      <c r="C88" s="67" t="s">
        <v>15</v>
      </c>
      <c r="D88" s="67"/>
      <c r="E88" s="67"/>
      <c r="F88" s="67"/>
      <c r="G88" s="67">
        <v>70</v>
      </c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141"/>
      <c r="AH88" s="141"/>
      <c r="AI88" s="185"/>
      <c r="AJ88" s="141"/>
      <c r="AK88" s="4"/>
      <c r="AL88" s="4"/>
    </row>
    <row r="89" spans="1:38" ht="78.75">
      <c r="A89" s="66">
        <v>77</v>
      </c>
      <c r="B89" s="141" t="s">
        <v>132</v>
      </c>
      <c r="C89" s="67" t="s">
        <v>31</v>
      </c>
      <c r="D89" s="67"/>
      <c r="E89" s="67"/>
      <c r="F89" s="67"/>
      <c r="G89" s="67">
        <v>42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141"/>
      <c r="AH89" s="141"/>
      <c r="AI89" s="185"/>
      <c r="AJ89" s="141"/>
      <c r="AK89" s="4"/>
      <c r="AL89" s="4"/>
    </row>
    <row r="90" spans="1:38" ht="94.5">
      <c r="A90" s="66">
        <v>78</v>
      </c>
      <c r="B90" s="141" t="s">
        <v>133</v>
      </c>
      <c r="C90" s="67" t="s">
        <v>27</v>
      </c>
      <c r="D90" s="67"/>
      <c r="E90" s="67"/>
      <c r="F90" s="67"/>
      <c r="G90" s="67">
        <v>74.2</v>
      </c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141"/>
      <c r="AH90" s="141"/>
      <c r="AI90" s="185"/>
      <c r="AJ90" s="141"/>
      <c r="AK90" s="4"/>
      <c r="AL90" s="4"/>
    </row>
    <row r="91" spans="1:38" ht="94.5">
      <c r="A91" s="66">
        <v>79</v>
      </c>
      <c r="B91" s="141" t="s">
        <v>134</v>
      </c>
      <c r="C91" s="67" t="s">
        <v>11</v>
      </c>
      <c r="D91" s="67"/>
      <c r="E91" s="67"/>
      <c r="F91" s="67"/>
      <c r="G91" s="67">
        <v>10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6"/>
      <c r="AH91" s="66"/>
      <c r="AI91" s="66"/>
      <c r="AJ91" s="66"/>
      <c r="AK91" s="4"/>
      <c r="AL91" s="4"/>
    </row>
    <row r="92" spans="1:38" ht="63">
      <c r="A92" s="66">
        <v>80</v>
      </c>
      <c r="B92" s="141" t="s">
        <v>821</v>
      </c>
      <c r="C92" s="67" t="s">
        <v>11</v>
      </c>
      <c r="D92" s="67"/>
      <c r="E92" s="67"/>
      <c r="F92" s="67"/>
      <c r="G92" s="67">
        <v>37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9"/>
      <c r="AH92" s="69"/>
      <c r="AI92" s="69"/>
      <c r="AJ92" s="69"/>
      <c r="AK92" s="4"/>
      <c r="AL92" s="4"/>
    </row>
    <row r="93" spans="1:38" ht="78.75">
      <c r="A93" s="66">
        <v>81</v>
      </c>
      <c r="B93" s="141" t="s">
        <v>135</v>
      </c>
      <c r="C93" s="67" t="s">
        <v>9</v>
      </c>
      <c r="D93" s="67"/>
      <c r="E93" s="67"/>
      <c r="F93" s="67"/>
      <c r="G93" s="67">
        <v>37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141"/>
      <c r="AH93" s="141"/>
      <c r="AI93" s="185"/>
      <c r="AJ93" s="141"/>
      <c r="AK93" s="4"/>
      <c r="AL93" s="4"/>
    </row>
    <row r="94" spans="1:38" ht="78.75">
      <c r="A94" s="66">
        <v>82</v>
      </c>
      <c r="B94" s="141" t="s">
        <v>136</v>
      </c>
      <c r="C94" s="67" t="s">
        <v>9</v>
      </c>
      <c r="D94" s="67"/>
      <c r="E94" s="67"/>
      <c r="F94" s="67"/>
      <c r="G94" s="67">
        <v>39</v>
      </c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41"/>
      <c r="AH94" s="141"/>
      <c r="AI94" s="185"/>
      <c r="AJ94" s="141"/>
      <c r="AK94" s="4"/>
      <c r="AL94" s="4"/>
    </row>
    <row r="95" spans="1:38">
      <c r="A95" s="241" t="s">
        <v>52</v>
      </c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4"/>
      <c r="AL95" s="4"/>
    </row>
    <row r="96" spans="1:38" ht="63">
      <c r="A96" s="66">
        <v>83</v>
      </c>
      <c r="B96" s="141" t="s">
        <v>137</v>
      </c>
      <c r="C96" s="67" t="s">
        <v>21</v>
      </c>
      <c r="D96" s="67"/>
      <c r="E96" s="67"/>
      <c r="F96" s="67"/>
      <c r="G96" s="67">
        <v>204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141"/>
      <c r="AH96" s="141"/>
      <c r="AI96" s="185"/>
      <c r="AJ96" s="141"/>
      <c r="AK96" s="4"/>
      <c r="AL96" s="4"/>
    </row>
    <row r="97" spans="1:38">
      <c r="A97" s="241" t="s">
        <v>138</v>
      </c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4"/>
      <c r="AL97" s="4"/>
    </row>
    <row r="98" spans="1:38" ht="47.25">
      <c r="A98" s="66">
        <v>84</v>
      </c>
      <c r="B98" s="141" t="s">
        <v>139</v>
      </c>
      <c r="C98" s="67" t="s">
        <v>11</v>
      </c>
      <c r="D98" s="67"/>
      <c r="E98" s="67"/>
      <c r="F98" s="67"/>
      <c r="G98" s="67">
        <v>96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141"/>
      <c r="AH98" s="141"/>
      <c r="AI98" s="185"/>
      <c r="AJ98" s="141"/>
      <c r="AK98" s="4"/>
      <c r="AL98" s="4"/>
    </row>
    <row r="99" spans="1:38" ht="47.25">
      <c r="A99" s="66">
        <v>85</v>
      </c>
      <c r="B99" s="141" t="s">
        <v>140</v>
      </c>
      <c r="C99" s="67" t="s">
        <v>27</v>
      </c>
      <c r="D99" s="67"/>
      <c r="E99" s="67"/>
      <c r="F99" s="67"/>
      <c r="G99" s="67">
        <v>30.4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141"/>
      <c r="AH99" s="141"/>
      <c r="AI99" s="185"/>
      <c r="AJ99" s="141"/>
      <c r="AK99" s="4"/>
      <c r="AL99" s="4"/>
    </row>
    <row r="100" spans="1:38" ht="47.25">
      <c r="A100" s="66">
        <v>86</v>
      </c>
      <c r="B100" s="141" t="s">
        <v>141</v>
      </c>
      <c r="C100" s="67" t="s">
        <v>21</v>
      </c>
      <c r="D100" s="67"/>
      <c r="E100" s="67"/>
      <c r="F100" s="67"/>
      <c r="G100" s="67">
        <v>30.4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141"/>
      <c r="AH100" s="141"/>
      <c r="AI100" s="185"/>
      <c r="AJ100" s="141"/>
      <c r="AK100" s="4"/>
      <c r="AL100" s="4"/>
    </row>
    <row r="101" spans="1:38" ht="31.5">
      <c r="A101" s="66">
        <v>87</v>
      </c>
      <c r="B101" s="141" t="s">
        <v>142</v>
      </c>
      <c r="C101" s="67" t="s">
        <v>31</v>
      </c>
      <c r="D101" s="67"/>
      <c r="E101" s="67"/>
      <c r="F101" s="67"/>
      <c r="G101" s="67">
        <v>4</v>
      </c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141"/>
      <c r="AH101" s="141"/>
      <c r="AI101" s="185"/>
      <c r="AJ101" s="141"/>
      <c r="AK101" s="4"/>
      <c r="AL101" s="4"/>
    </row>
    <row r="102" spans="1:38" ht="31.5">
      <c r="A102" s="66">
        <v>88</v>
      </c>
      <c r="B102" s="141" t="s">
        <v>143</v>
      </c>
      <c r="C102" s="67" t="s">
        <v>9</v>
      </c>
      <c r="D102" s="67"/>
      <c r="E102" s="67"/>
      <c r="F102" s="67"/>
      <c r="G102" s="67">
        <v>96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141"/>
      <c r="AH102" s="141"/>
      <c r="AI102" s="185"/>
      <c r="AJ102" s="141"/>
      <c r="AK102" s="4"/>
      <c r="AL102" s="4"/>
    </row>
    <row r="103" spans="1:38" ht="47.25">
      <c r="A103" s="66">
        <v>89</v>
      </c>
      <c r="B103" s="141" t="s">
        <v>144</v>
      </c>
      <c r="C103" s="67" t="s">
        <v>11</v>
      </c>
      <c r="D103" s="67"/>
      <c r="E103" s="67"/>
      <c r="F103" s="67"/>
      <c r="G103" s="67">
        <v>30.4</v>
      </c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141"/>
      <c r="AH103" s="141"/>
      <c r="AI103" s="185"/>
      <c r="AJ103" s="141"/>
      <c r="AK103" s="4"/>
      <c r="AL103" s="4"/>
    </row>
    <row r="104" spans="1:38" ht="31.5">
      <c r="A104" s="66">
        <v>90</v>
      </c>
      <c r="B104" s="141" t="s">
        <v>145</v>
      </c>
      <c r="C104" s="67" t="s">
        <v>15</v>
      </c>
      <c r="D104" s="67"/>
      <c r="E104" s="67"/>
      <c r="F104" s="67"/>
      <c r="G104" s="67">
        <v>30.4</v>
      </c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141"/>
      <c r="AH104" s="141"/>
      <c r="AI104" s="185"/>
      <c r="AJ104" s="141"/>
      <c r="AK104" s="4"/>
      <c r="AL104" s="4"/>
    </row>
    <row r="105" spans="1:38" ht="47.25">
      <c r="A105" s="66">
        <v>91</v>
      </c>
      <c r="B105" s="141" t="s">
        <v>146</v>
      </c>
      <c r="C105" s="67" t="s">
        <v>21</v>
      </c>
      <c r="D105" s="67"/>
      <c r="E105" s="67"/>
      <c r="F105" s="67"/>
      <c r="G105" s="67">
        <v>30.4</v>
      </c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141"/>
      <c r="AH105" s="141"/>
      <c r="AI105" s="185"/>
      <c r="AJ105" s="141"/>
      <c r="AK105" s="4"/>
      <c r="AL105" s="4"/>
    </row>
    <row r="106" spans="1:38">
      <c r="A106" s="241" t="s">
        <v>147</v>
      </c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4"/>
      <c r="AL106" s="4"/>
    </row>
    <row r="107" spans="1:38" ht="31.5">
      <c r="A107" s="66">
        <v>92</v>
      </c>
      <c r="B107" s="141" t="s">
        <v>148</v>
      </c>
      <c r="C107" s="67" t="s">
        <v>149</v>
      </c>
      <c r="D107" s="67"/>
      <c r="E107" s="67"/>
      <c r="F107" s="67"/>
      <c r="G107" s="67">
        <v>5</v>
      </c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70"/>
      <c r="AH107" s="70"/>
      <c r="AI107" s="70"/>
      <c r="AJ107" s="70"/>
      <c r="AK107" s="4"/>
      <c r="AL107" s="4"/>
    </row>
    <row r="108" spans="1:38" s="84" customFormat="1">
      <c r="A108" s="164"/>
      <c r="B108" s="165" t="s">
        <v>1088</v>
      </c>
      <c r="C108" s="166"/>
      <c r="D108" s="166"/>
      <c r="E108" s="166"/>
      <c r="F108" s="166"/>
      <c r="G108" s="42">
        <f>G9+G10+G11+G12+G13+G14+G15+G16+G17+G18+G19+G20+G21+G22+G23+G24+G25+G26+G27+G28+G29+G30+G31+G32+G33+G35+G36+G37+G38+G39+G40+G41+G42+G43+G44+G45+G46+G47+G48+G49+G50+G51+G52+G53+G54+G55+G56+G58+G59+G61+G62+G63+G64+G65+G66+G67+G69+G68+G71+G70+G72+G73+G74+G75+G76+G77+G78+G80+G81+G82+G83+G84+G86+G85+G87+G88+G89+G90+G91+G92+G93+G94+G96+G98+G99+G100+G101+G102+G103+G104+G105+G107</f>
        <v>5021.5299999999979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167"/>
      <c r="AH108" s="167"/>
      <c r="AI108" s="167"/>
      <c r="AJ108" s="167"/>
    </row>
    <row r="109" spans="1:38">
      <c r="A109" s="30"/>
      <c r="C109" s="31"/>
      <c r="D109" s="31"/>
      <c r="E109" s="31"/>
      <c r="F109" s="31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7"/>
      <c r="AH109" s="27"/>
      <c r="AI109" s="27"/>
      <c r="AJ109" s="27"/>
    </row>
    <row r="110" spans="1:38">
      <c r="A110" s="30"/>
      <c r="C110" s="31"/>
      <c r="D110" s="31"/>
      <c r="E110" s="31"/>
      <c r="F110" s="31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7"/>
      <c r="AH110" s="27"/>
      <c r="AI110" s="27"/>
      <c r="AJ110" s="27"/>
    </row>
    <row r="111" spans="1:38">
      <c r="A111" s="30"/>
      <c r="C111" s="31"/>
      <c r="D111" s="31"/>
      <c r="E111" s="31"/>
      <c r="F111" s="31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7"/>
      <c r="AH111" s="27"/>
      <c r="AI111" s="27"/>
      <c r="AJ111" s="27"/>
    </row>
    <row r="112" spans="1:38">
      <c r="A112" s="30"/>
      <c r="C112" s="31"/>
      <c r="D112" s="31"/>
      <c r="E112" s="31"/>
      <c r="F112" s="31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7"/>
      <c r="AH112" s="27"/>
      <c r="AI112" s="27"/>
      <c r="AJ112" s="27"/>
    </row>
    <row r="113" spans="1:36">
      <c r="A113" s="30"/>
      <c r="C113" s="31"/>
      <c r="D113" s="31"/>
      <c r="E113" s="31"/>
      <c r="F113" s="31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7"/>
      <c r="AH113" s="27"/>
      <c r="AI113" s="27"/>
      <c r="AJ113" s="27"/>
    </row>
    <row r="114" spans="1:36">
      <c r="A114" s="30"/>
      <c r="C114" s="31"/>
      <c r="D114" s="31"/>
      <c r="E114" s="31"/>
      <c r="F114" s="31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7"/>
      <c r="AH114" s="27"/>
      <c r="AI114" s="27"/>
      <c r="AJ114" s="27"/>
    </row>
    <row r="115" spans="1:36">
      <c r="A115" s="30"/>
      <c r="C115" s="31"/>
      <c r="D115" s="31"/>
      <c r="E115" s="31"/>
      <c r="F115" s="31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7"/>
      <c r="AH115" s="27"/>
      <c r="AI115" s="27"/>
      <c r="AJ115" s="27"/>
    </row>
    <row r="116" spans="1:36">
      <c r="A116" s="30"/>
      <c r="C116" s="31"/>
      <c r="D116" s="31"/>
      <c r="E116" s="31"/>
      <c r="F116" s="31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7"/>
      <c r="AH116" s="27"/>
      <c r="AI116" s="27"/>
      <c r="AJ116" s="27"/>
    </row>
    <row r="117" spans="1:36">
      <c r="A117" s="30"/>
      <c r="C117" s="31"/>
      <c r="D117" s="31"/>
      <c r="E117" s="31"/>
      <c r="F117" s="31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7"/>
      <c r="AH117" s="27"/>
      <c r="AI117" s="27"/>
      <c r="AJ117" s="27"/>
    </row>
    <row r="118" spans="1:36">
      <c r="A118" s="30"/>
      <c r="C118" s="31"/>
      <c r="D118" s="31"/>
      <c r="E118" s="31"/>
      <c r="F118" s="31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7"/>
      <c r="AH118" s="27"/>
      <c r="AI118" s="27"/>
      <c r="AJ118" s="27"/>
    </row>
    <row r="119" spans="1:36">
      <c r="A119" s="30"/>
      <c r="C119" s="31"/>
      <c r="D119" s="31"/>
      <c r="E119" s="31"/>
      <c r="F119" s="31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7"/>
      <c r="AH119" s="27"/>
      <c r="AI119" s="27"/>
      <c r="AJ119" s="27"/>
    </row>
    <row r="120" spans="1:36">
      <c r="A120" s="30"/>
      <c r="C120" s="31"/>
      <c r="D120" s="31"/>
      <c r="E120" s="31"/>
      <c r="F120" s="31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7"/>
      <c r="AH120" s="27"/>
      <c r="AI120" s="27"/>
      <c r="AJ120" s="27"/>
    </row>
    <row r="121" spans="1:36">
      <c r="A121" s="30"/>
      <c r="C121" s="31"/>
      <c r="D121" s="31"/>
      <c r="E121" s="31"/>
      <c r="F121" s="31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7"/>
      <c r="AH121" s="27"/>
      <c r="AI121" s="27"/>
      <c r="AJ121" s="27"/>
    </row>
  </sheetData>
  <mergeCells count="29">
    <mergeCell ref="AJ3:AJ5"/>
    <mergeCell ref="A3:A5"/>
    <mergeCell ref="B3:B5"/>
    <mergeCell ref="C3:C5"/>
    <mergeCell ref="D3:D5"/>
    <mergeCell ref="E3:E5"/>
    <mergeCell ref="F3:F5"/>
    <mergeCell ref="G3:G5"/>
    <mergeCell ref="A7:AJ7"/>
    <mergeCell ref="A2:AJ2"/>
    <mergeCell ref="A79:AJ79"/>
    <mergeCell ref="A95:AJ95"/>
    <mergeCell ref="A97:AJ97"/>
    <mergeCell ref="H3:AF3"/>
    <mergeCell ref="H4:H5"/>
    <mergeCell ref="I4:L4"/>
    <mergeCell ref="M4:P4"/>
    <mergeCell ref="Q4:T4"/>
    <mergeCell ref="U4:X4"/>
    <mergeCell ref="Y4:AB4"/>
    <mergeCell ref="AC4:AF4"/>
    <mergeCell ref="AG3:AG5"/>
    <mergeCell ref="AH3:AH5"/>
    <mergeCell ref="AI3:AI5"/>
    <mergeCell ref="A106:AJ106"/>
    <mergeCell ref="A8:AJ8"/>
    <mergeCell ref="A34:AJ34"/>
    <mergeCell ref="A57:AJ57"/>
    <mergeCell ref="A60:AJ60"/>
  </mergeCells>
  <pageMargins left="0.7" right="0.7" top="0.75" bottom="0.75" header="0.3" footer="0.3"/>
  <pageSetup paperSize="9" scale="38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O45"/>
  <sheetViews>
    <sheetView view="pageBreakPreview" topLeftCell="Y1" zoomScale="80" zoomScaleSheetLayoutView="80" workbookViewId="0">
      <selection activeCell="AI3" sqref="AI3:AI5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3.85546875" style="16" customWidth="1"/>
    <col min="33" max="33" width="45.5703125" style="2" customWidth="1"/>
    <col min="34" max="35" width="38" style="2" customWidth="1"/>
    <col min="36" max="36" width="21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41" s="33" customFormat="1">
      <c r="A1" s="99"/>
      <c r="B1" s="60"/>
      <c r="C1" s="163"/>
      <c r="D1" s="163"/>
      <c r="E1" s="163"/>
      <c r="F1" s="163"/>
      <c r="G1" s="98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21"/>
      <c r="AH1" s="21"/>
      <c r="AI1" s="21"/>
      <c r="AJ1" s="21"/>
    </row>
    <row r="2" spans="1:41" s="33" customFormat="1" ht="56.25" customHeight="1">
      <c r="A2" s="237" t="s">
        <v>1104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41" s="33" customFormat="1" ht="27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41" s="33" customFormat="1" ht="15.75" customHeigh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41" s="33" customFormat="1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41" s="33" customFormat="1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41" s="33" customFormat="1" ht="15.75" customHeight="1">
      <c r="A7" s="247" t="s">
        <v>817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32"/>
      <c r="AL7" s="32"/>
    </row>
    <row r="8" spans="1:41" s="33" customFormat="1" ht="15.75" customHeight="1">
      <c r="A8" s="246" t="s">
        <v>5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32"/>
      <c r="AL8" s="32"/>
    </row>
    <row r="9" spans="1:41" s="33" customFormat="1" ht="110.25">
      <c r="A9" s="67">
        <v>1</v>
      </c>
      <c r="B9" s="12" t="s">
        <v>150</v>
      </c>
      <c r="C9" s="113" t="s">
        <v>151</v>
      </c>
      <c r="D9" s="183"/>
      <c r="E9" s="183"/>
      <c r="F9" s="183"/>
      <c r="G9" s="113">
        <v>23.6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2"/>
      <c r="AH9" s="12"/>
      <c r="AI9" s="12"/>
      <c r="AJ9" s="12"/>
      <c r="AK9" s="32"/>
      <c r="AL9" s="32"/>
      <c r="AN9" s="55"/>
      <c r="AO9" s="32"/>
    </row>
    <row r="10" spans="1:41" s="33" customFormat="1" ht="110.25">
      <c r="A10" s="67">
        <v>2</v>
      </c>
      <c r="B10" s="12" t="s">
        <v>152</v>
      </c>
      <c r="C10" s="113" t="s">
        <v>151</v>
      </c>
      <c r="D10" s="183"/>
      <c r="E10" s="183"/>
      <c r="F10" s="183"/>
      <c r="G10" s="113">
        <v>18.600000000000001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2"/>
      <c r="AH10" s="12"/>
      <c r="AI10" s="12"/>
      <c r="AJ10" s="12"/>
      <c r="AK10" s="32"/>
      <c r="AL10" s="32"/>
      <c r="AN10" s="55"/>
      <c r="AO10" s="32"/>
    </row>
    <row r="11" spans="1:41" s="33" customFormat="1" ht="94.5">
      <c r="A11" s="67">
        <v>3</v>
      </c>
      <c r="B11" s="12" t="s">
        <v>153</v>
      </c>
      <c r="C11" s="113" t="s">
        <v>151</v>
      </c>
      <c r="D11" s="183"/>
      <c r="E11" s="183"/>
      <c r="F11" s="183"/>
      <c r="G11" s="113">
        <v>7.8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2"/>
      <c r="AH11" s="12"/>
      <c r="AI11" s="12"/>
      <c r="AJ11" s="12"/>
      <c r="AK11" s="32"/>
      <c r="AL11" s="32"/>
      <c r="AN11" s="55"/>
      <c r="AO11" s="32"/>
    </row>
    <row r="12" spans="1:41" s="33" customFormat="1" ht="141.75">
      <c r="A12" s="67">
        <v>4</v>
      </c>
      <c r="B12" s="12" t="s">
        <v>154</v>
      </c>
      <c r="C12" s="113" t="s">
        <v>155</v>
      </c>
      <c r="D12" s="183"/>
      <c r="E12" s="183"/>
      <c r="F12" s="183"/>
      <c r="G12" s="113">
        <v>23.6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2"/>
      <c r="AH12" s="12"/>
      <c r="AI12" s="12"/>
      <c r="AJ12" s="12"/>
      <c r="AK12" s="32"/>
      <c r="AL12" s="32"/>
      <c r="AN12" s="55"/>
      <c r="AO12" s="32"/>
    </row>
    <row r="13" spans="1:41" s="33" customFormat="1" ht="94.5">
      <c r="A13" s="67">
        <v>5</v>
      </c>
      <c r="B13" s="12" t="s">
        <v>156</v>
      </c>
      <c r="C13" s="113" t="s">
        <v>151</v>
      </c>
      <c r="D13" s="183"/>
      <c r="E13" s="183"/>
      <c r="F13" s="183"/>
      <c r="G13" s="113">
        <v>15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2"/>
      <c r="AH13" s="12"/>
      <c r="AI13" s="12"/>
      <c r="AJ13" s="12"/>
      <c r="AK13" s="32"/>
      <c r="AL13" s="32"/>
      <c r="AN13" s="55"/>
      <c r="AO13" s="32"/>
    </row>
    <row r="14" spans="1:41" s="33" customFormat="1" ht="78.75">
      <c r="A14" s="67">
        <v>6</v>
      </c>
      <c r="B14" s="12" t="s">
        <v>157</v>
      </c>
      <c r="C14" s="113" t="s">
        <v>158</v>
      </c>
      <c r="D14" s="183"/>
      <c r="E14" s="183"/>
      <c r="F14" s="183"/>
      <c r="G14" s="113">
        <v>125.7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2"/>
      <c r="AH14" s="12"/>
      <c r="AI14" s="12"/>
      <c r="AJ14" s="12"/>
      <c r="AK14" s="32"/>
      <c r="AL14" s="32"/>
      <c r="AN14" s="55"/>
      <c r="AO14" s="32"/>
    </row>
    <row r="15" spans="1:41" s="33" customFormat="1" ht="63">
      <c r="A15" s="67">
        <v>7</v>
      </c>
      <c r="B15" s="12" t="s">
        <v>159</v>
      </c>
      <c r="C15" s="113" t="s">
        <v>151</v>
      </c>
      <c r="D15" s="183"/>
      <c r="E15" s="183"/>
      <c r="F15" s="183"/>
      <c r="G15" s="113">
        <v>19.89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2"/>
      <c r="AH15" s="12"/>
      <c r="AI15" s="12"/>
      <c r="AJ15" s="12"/>
      <c r="AK15" s="32"/>
      <c r="AL15" s="32"/>
      <c r="AN15" s="55"/>
      <c r="AO15" s="32"/>
    </row>
    <row r="16" spans="1:41" s="33" customFormat="1" ht="47.25">
      <c r="A16" s="67">
        <v>8</v>
      </c>
      <c r="B16" s="12" t="s">
        <v>160</v>
      </c>
      <c r="C16" s="113" t="s">
        <v>161</v>
      </c>
      <c r="D16" s="183"/>
      <c r="E16" s="183"/>
      <c r="F16" s="183"/>
      <c r="G16" s="113">
        <v>35.799999999999997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2"/>
      <c r="AH16" s="12"/>
      <c r="AI16" s="12"/>
      <c r="AJ16" s="12"/>
      <c r="AK16" s="32"/>
      <c r="AL16" s="32"/>
      <c r="AN16" s="55"/>
      <c r="AO16" s="32"/>
    </row>
    <row r="17" spans="1:41" s="33" customFormat="1" ht="47.25">
      <c r="A17" s="67">
        <v>9</v>
      </c>
      <c r="B17" s="12" t="s">
        <v>162</v>
      </c>
      <c r="C17" s="113" t="s">
        <v>163</v>
      </c>
      <c r="D17" s="183"/>
      <c r="E17" s="183"/>
      <c r="F17" s="183"/>
      <c r="G17" s="113">
        <v>6.5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3"/>
      <c r="AH17" s="13"/>
      <c r="AI17" s="13"/>
      <c r="AJ17" s="13"/>
      <c r="AK17" s="32"/>
      <c r="AL17" s="32"/>
      <c r="AN17" s="55"/>
      <c r="AO17" s="32"/>
    </row>
    <row r="18" spans="1:41" s="33" customFormat="1" ht="47.25">
      <c r="A18" s="67">
        <v>10</v>
      </c>
      <c r="B18" s="12" t="s">
        <v>164</v>
      </c>
      <c r="C18" s="113" t="s">
        <v>151</v>
      </c>
      <c r="D18" s="183"/>
      <c r="E18" s="183"/>
      <c r="F18" s="183"/>
      <c r="G18" s="113">
        <v>16.399999999999999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3"/>
      <c r="AH18" s="13"/>
      <c r="AI18" s="13"/>
      <c r="AJ18" s="13"/>
      <c r="AK18" s="32"/>
      <c r="AL18" s="32"/>
      <c r="AN18" s="55"/>
      <c r="AO18" s="32"/>
    </row>
    <row r="19" spans="1:41" s="33" customFormat="1" ht="47.25">
      <c r="A19" s="67">
        <v>11</v>
      </c>
      <c r="B19" s="12" t="s">
        <v>165</v>
      </c>
      <c r="C19" s="113" t="s">
        <v>166</v>
      </c>
      <c r="D19" s="183"/>
      <c r="E19" s="183"/>
      <c r="F19" s="183"/>
      <c r="G19" s="113">
        <v>30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2"/>
      <c r="AH19" s="12"/>
      <c r="AI19" s="12"/>
      <c r="AJ19" s="12"/>
      <c r="AK19" s="32"/>
      <c r="AL19" s="32"/>
      <c r="AN19" s="55"/>
      <c r="AO19" s="32"/>
    </row>
    <row r="20" spans="1:41" s="33" customFormat="1" ht="15.75" customHeight="1">
      <c r="A20" s="248" t="s">
        <v>13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32"/>
      <c r="AL20" s="32"/>
      <c r="AN20" s="234"/>
      <c r="AO20" s="234"/>
    </row>
    <row r="21" spans="1:41" s="33" customFormat="1" ht="78.75">
      <c r="A21" s="67">
        <v>12</v>
      </c>
      <c r="B21" s="12" t="s">
        <v>167</v>
      </c>
      <c r="C21" s="113" t="s">
        <v>168</v>
      </c>
      <c r="D21" s="183"/>
      <c r="E21" s="183"/>
      <c r="F21" s="183"/>
      <c r="G21" s="113">
        <v>46.5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2"/>
      <c r="AH21" s="12"/>
      <c r="AI21" s="12"/>
      <c r="AJ21" s="12"/>
      <c r="AK21" s="32"/>
      <c r="AL21" s="32"/>
      <c r="AN21" s="55"/>
      <c r="AO21" s="32"/>
    </row>
    <row r="22" spans="1:41" s="33" customFormat="1" ht="78.75">
      <c r="A22" s="67">
        <v>13</v>
      </c>
      <c r="B22" s="12" t="s">
        <v>169</v>
      </c>
      <c r="C22" s="113" t="s">
        <v>151</v>
      </c>
      <c r="D22" s="183"/>
      <c r="E22" s="183"/>
      <c r="F22" s="183"/>
      <c r="G22" s="113">
        <v>32.299999999999997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2"/>
      <c r="AH22" s="12"/>
      <c r="AI22" s="12"/>
      <c r="AJ22" s="12"/>
      <c r="AK22" s="32"/>
      <c r="AL22" s="32"/>
      <c r="AN22" s="55"/>
      <c r="AO22" s="32"/>
    </row>
    <row r="23" spans="1:41" s="33" customFormat="1" ht="78.75">
      <c r="A23" s="67">
        <v>14</v>
      </c>
      <c r="B23" s="12" t="s">
        <v>170</v>
      </c>
      <c r="C23" s="113" t="s">
        <v>155</v>
      </c>
      <c r="D23" s="183"/>
      <c r="E23" s="183"/>
      <c r="F23" s="183"/>
      <c r="G23" s="113">
        <v>21.1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2"/>
      <c r="AH23" s="12"/>
      <c r="AI23" s="12"/>
      <c r="AJ23" s="12"/>
      <c r="AK23" s="32"/>
      <c r="AL23" s="32"/>
      <c r="AN23" s="55"/>
      <c r="AO23" s="32"/>
    </row>
    <row r="24" spans="1:41" s="33" customFormat="1" ht="78.75">
      <c r="A24" s="67">
        <v>15</v>
      </c>
      <c r="B24" s="12" t="s">
        <v>171</v>
      </c>
      <c r="C24" s="113" t="s">
        <v>155</v>
      </c>
      <c r="D24" s="183"/>
      <c r="E24" s="183"/>
      <c r="F24" s="183"/>
      <c r="G24" s="113">
        <v>23.3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2"/>
      <c r="AH24" s="12"/>
      <c r="AI24" s="12"/>
      <c r="AJ24" s="12"/>
      <c r="AK24" s="32"/>
      <c r="AL24" s="32"/>
      <c r="AN24" s="55"/>
      <c r="AO24" s="32"/>
    </row>
    <row r="25" spans="1:41" s="33" customFormat="1" ht="47.25">
      <c r="A25" s="67">
        <v>16</v>
      </c>
      <c r="B25" s="12" t="s">
        <v>172</v>
      </c>
      <c r="C25" s="113" t="s">
        <v>168</v>
      </c>
      <c r="D25" s="183"/>
      <c r="E25" s="183"/>
      <c r="F25" s="183"/>
      <c r="G25" s="113">
        <v>59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54"/>
      <c r="AH25" s="54"/>
      <c r="AI25" s="54"/>
      <c r="AJ25" s="54"/>
      <c r="AK25" s="32"/>
      <c r="AL25" s="32"/>
      <c r="AN25" s="55"/>
      <c r="AO25" s="32"/>
    </row>
    <row r="26" spans="1:41" s="33" customFormat="1" ht="31.5">
      <c r="A26" s="67">
        <v>17</v>
      </c>
      <c r="B26" s="12" t="s">
        <v>173</v>
      </c>
      <c r="C26" s="113" t="s">
        <v>151</v>
      </c>
      <c r="D26" s="183"/>
      <c r="E26" s="183"/>
      <c r="F26" s="183"/>
      <c r="G26" s="113">
        <v>28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54"/>
      <c r="AH26" s="54"/>
      <c r="AI26" s="54"/>
      <c r="AJ26" s="54"/>
      <c r="AK26" s="32"/>
      <c r="AL26" s="32"/>
      <c r="AN26" s="55"/>
      <c r="AO26" s="32"/>
    </row>
    <row r="27" spans="1:41" s="33" customFormat="1" ht="78.75">
      <c r="A27" s="67">
        <v>18</v>
      </c>
      <c r="B27" s="12" t="s">
        <v>174</v>
      </c>
      <c r="C27" s="113" t="s">
        <v>175</v>
      </c>
      <c r="D27" s="183"/>
      <c r="E27" s="183"/>
      <c r="F27" s="183"/>
      <c r="G27" s="113">
        <v>33.799999999999997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54"/>
      <c r="AH27" s="54"/>
      <c r="AI27" s="54"/>
      <c r="AJ27" s="54"/>
      <c r="AK27" s="32"/>
      <c r="AL27" s="32"/>
      <c r="AN27" s="55"/>
      <c r="AO27" s="32"/>
    </row>
    <row r="28" spans="1:41" s="33" customFormat="1" ht="47.25">
      <c r="A28" s="67">
        <v>19</v>
      </c>
      <c r="B28" s="12" t="s">
        <v>176</v>
      </c>
      <c r="C28" s="113" t="s">
        <v>158</v>
      </c>
      <c r="D28" s="183"/>
      <c r="E28" s="183"/>
      <c r="F28" s="183"/>
      <c r="G28" s="113">
        <v>2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54"/>
      <c r="AH28" s="54"/>
      <c r="AI28" s="54"/>
      <c r="AJ28" s="54"/>
      <c r="AK28" s="32"/>
      <c r="AL28" s="32"/>
      <c r="AN28" s="55"/>
      <c r="AO28" s="32"/>
    </row>
    <row r="29" spans="1:41" s="33" customFormat="1" ht="47.25">
      <c r="A29" s="67">
        <v>20</v>
      </c>
      <c r="B29" s="12" t="s">
        <v>177</v>
      </c>
      <c r="C29" s="113" t="s">
        <v>166</v>
      </c>
      <c r="D29" s="183"/>
      <c r="E29" s="183"/>
      <c r="F29" s="183"/>
      <c r="G29" s="113">
        <v>80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54"/>
      <c r="AH29" s="54"/>
      <c r="AI29" s="54"/>
      <c r="AJ29" s="54"/>
      <c r="AK29" s="32"/>
      <c r="AL29" s="32"/>
      <c r="AN29" s="55"/>
      <c r="AO29" s="32"/>
    </row>
    <row r="30" spans="1:41" s="33" customFormat="1">
      <c r="A30" s="248" t="s">
        <v>22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32"/>
      <c r="AL30" s="32"/>
      <c r="AN30" s="234"/>
      <c r="AO30" s="234"/>
    </row>
    <row r="31" spans="1:41" s="33" customFormat="1" ht="47.25">
      <c r="A31" s="67">
        <v>21</v>
      </c>
      <c r="B31" s="12" t="s">
        <v>24</v>
      </c>
      <c r="C31" s="113" t="s">
        <v>178</v>
      </c>
      <c r="D31" s="183"/>
      <c r="E31" s="183"/>
      <c r="F31" s="183"/>
      <c r="G31" s="113">
        <v>67.3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2"/>
      <c r="AH31" s="12"/>
      <c r="AI31" s="12"/>
      <c r="AJ31" s="12"/>
      <c r="AK31" s="32"/>
      <c r="AL31" s="32"/>
      <c r="AN31" s="55"/>
      <c r="AO31" s="32"/>
    </row>
    <row r="32" spans="1:41" s="33" customFormat="1" ht="31.5">
      <c r="A32" s="67">
        <v>22</v>
      </c>
      <c r="B32" s="12" t="s">
        <v>23</v>
      </c>
      <c r="C32" s="113" t="s">
        <v>175</v>
      </c>
      <c r="D32" s="183"/>
      <c r="E32" s="183"/>
      <c r="F32" s="183"/>
      <c r="G32" s="113">
        <v>50.9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2"/>
      <c r="AH32" s="12"/>
      <c r="AI32" s="12"/>
      <c r="AJ32" s="12"/>
      <c r="AK32" s="32"/>
      <c r="AL32" s="32"/>
      <c r="AN32" s="55"/>
      <c r="AO32" s="32"/>
    </row>
    <row r="33" spans="1:41" s="33" customFormat="1">
      <c r="A33" s="248" t="s">
        <v>34</v>
      </c>
      <c r="B33" s="248"/>
      <c r="C33" s="248"/>
      <c r="D33" s="248"/>
      <c r="E33" s="248"/>
      <c r="F33" s="248"/>
      <c r="G33" s="24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71"/>
      <c r="AH33" s="71"/>
      <c r="AI33" s="178"/>
      <c r="AJ33" s="71"/>
      <c r="AK33" s="32"/>
      <c r="AL33" s="32"/>
      <c r="AN33" s="234"/>
      <c r="AO33" s="234"/>
    </row>
    <row r="34" spans="1:41" s="33" customFormat="1" ht="63">
      <c r="A34" s="67">
        <v>23</v>
      </c>
      <c r="B34" s="58" t="s">
        <v>179</v>
      </c>
      <c r="C34" s="113" t="s">
        <v>151</v>
      </c>
      <c r="D34" s="183"/>
      <c r="E34" s="183"/>
      <c r="F34" s="183"/>
      <c r="G34" s="113">
        <v>44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54"/>
      <c r="AH34" s="54"/>
      <c r="AI34" s="54"/>
      <c r="AJ34" s="54"/>
      <c r="AK34" s="32"/>
      <c r="AL34" s="32"/>
      <c r="AN34" s="55"/>
      <c r="AO34" s="32"/>
    </row>
    <row r="35" spans="1:41" s="33" customFormat="1" ht="78.75">
      <c r="A35" s="13">
        <v>24</v>
      </c>
      <c r="B35" s="58" t="s">
        <v>180</v>
      </c>
      <c r="C35" s="113" t="s">
        <v>155</v>
      </c>
      <c r="D35" s="183"/>
      <c r="E35" s="183"/>
      <c r="F35" s="183"/>
      <c r="G35" s="113">
        <v>65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54"/>
      <c r="AH35" s="54"/>
      <c r="AI35" s="54"/>
      <c r="AJ35" s="54"/>
      <c r="AK35" s="32"/>
      <c r="AL35" s="32"/>
      <c r="AN35" s="55"/>
      <c r="AO35" s="32"/>
    </row>
    <row r="36" spans="1:41" s="33" customFormat="1" ht="31.5">
      <c r="A36" s="13">
        <v>25</v>
      </c>
      <c r="B36" s="58" t="s">
        <v>181</v>
      </c>
      <c r="C36" s="113" t="s">
        <v>155</v>
      </c>
      <c r="D36" s="183"/>
      <c r="E36" s="183"/>
      <c r="F36" s="183"/>
      <c r="G36" s="113">
        <v>250</v>
      </c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54"/>
      <c r="AH36" s="54"/>
      <c r="AI36" s="54"/>
      <c r="AJ36" s="54"/>
      <c r="AK36" s="32"/>
      <c r="AL36" s="32"/>
      <c r="AN36" s="55"/>
      <c r="AO36" s="32"/>
    </row>
    <row r="37" spans="1:41" s="33" customFormat="1" ht="31.5">
      <c r="A37" s="13">
        <v>26</v>
      </c>
      <c r="B37" s="58" t="s">
        <v>182</v>
      </c>
      <c r="C37" s="113" t="s">
        <v>155</v>
      </c>
      <c r="D37" s="183"/>
      <c r="E37" s="183"/>
      <c r="F37" s="183"/>
      <c r="G37" s="113">
        <v>700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54"/>
      <c r="AH37" s="54"/>
      <c r="AI37" s="54"/>
      <c r="AJ37" s="54"/>
      <c r="AK37" s="32"/>
      <c r="AL37" s="32"/>
      <c r="AN37" s="55"/>
      <c r="AO37" s="32"/>
    </row>
    <row r="38" spans="1:41" s="33" customFormat="1" ht="31.5">
      <c r="A38" s="13">
        <v>27</v>
      </c>
      <c r="B38" s="58" t="s">
        <v>183</v>
      </c>
      <c r="C38" s="113" t="s">
        <v>155</v>
      </c>
      <c r="D38" s="183"/>
      <c r="E38" s="183"/>
      <c r="F38" s="183"/>
      <c r="G38" s="113">
        <v>120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54"/>
      <c r="AH38" s="54"/>
      <c r="AI38" s="54"/>
      <c r="AJ38" s="54"/>
      <c r="AK38" s="32"/>
      <c r="AL38" s="32"/>
      <c r="AN38" s="55"/>
      <c r="AO38" s="32"/>
    </row>
    <row r="39" spans="1:41" s="33" customFormat="1" ht="15.75" customHeight="1">
      <c r="A39" s="248" t="s">
        <v>147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32"/>
      <c r="AL39" s="32"/>
      <c r="AN39" s="234"/>
      <c r="AO39" s="234"/>
    </row>
    <row r="40" spans="1:41" s="33" customFormat="1" ht="47.25">
      <c r="A40" s="67">
        <v>28</v>
      </c>
      <c r="B40" s="12" t="s">
        <v>184</v>
      </c>
      <c r="C40" s="113" t="s">
        <v>155</v>
      </c>
      <c r="D40" s="183"/>
      <c r="E40" s="183"/>
      <c r="F40" s="183"/>
      <c r="G40" s="113">
        <v>19.5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4"/>
      <c r="AH40" s="54"/>
      <c r="AI40" s="54"/>
      <c r="AJ40" s="54"/>
      <c r="AK40" s="32"/>
      <c r="AL40" s="32"/>
      <c r="AN40" s="55"/>
      <c r="AO40" s="32"/>
    </row>
    <row r="41" spans="1:41" s="33" customFormat="1" ht="31.5">
      <c r="A41" s="67">
        <v>29</v>
      </c>
      <c r="B41" s="12" t="s">
        <v>185</v>
      </c>
      <c r="C41" s="113" t="s">
        <v>161</v>
      </c>
      <c r="D41" s="183"/>
      <c r="E41" s="183"/>
      <c r="F41" s="183"/>
      <c r="G41" s="113">
        <v>5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54"/>
      <c r="AH41" s="54"/>
      <c r="AI41" s="54"/>
      <c r="AJ41" s="54"/>
      <c r="AK41" s="32"/>
      <c r="AL41" s="32"/>
      <c r="AN41" s="55"/>
      <c r="AO41" s="32"/>
    </row>
    <row r="42" spans="1:41" s="33" customFormat="1" ht="15.75" customHeight="1">
      <c r="A42" s="248" t="s">
        <v>52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32"/>
      <c r="AL42" s="32"/>
      <c r="AN42" s="234"/>
      <c r="AO42" s="234"/>
    </row>
    <row r="43" spans="1:41" s="33" customFormat="1" ht="47.25">
      <c r="A43" s="67">
        <v>30</v>
      </c>
      <c r="B43" s="12" t="s">
        <v>186</v>
      </c>
      <c r="C43" s="113" t="s">
        <v>151</v>
      </c>
      <c r="D43" s="183"/>
      <c r="E43" s="183"/>
      <c r="F43" s="183"/>
      <c r="G43" s="113">
        <v>5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3"/>
      <c r="AH43" s="13"/>
      <c r="AI43" s="13"/>
      <c r="AJ43" s="13"/>
      <c r="AK43" s="32"/>
      <c r="AL43" s="32"/>
      <c r="AN43" s="55"/>
      <c r="AO43" s="32"/>
    </row>
    <row r="44" spans="1:41" s="79" customFormat="1">
      <c r="A44" s="80"/>
      <c r="B44" s="81" t="s">
        <v>1088</v>
      </c>
      <c r="C44" s="82"/>
      <c r="D44" s="82"/>
      <c r="E44" s="82"/>
      <c r="F44" s="82"/>
      <c r="G44" s="85">
        <f>G9+G10+G11+G12+G13+G14+G15+G16+G17+G18+G19+G21+G22+G23+G24+G25+G26+G27+G28+G29+G31+G32+G34+G35+G36+G37+G38+G40+G41+G43</f>
        <v>1975.59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83"/>
      <c r="AH44" s="83"/>
      <c r="AI44" s="83"/>
      <c r="AJ44" s="83"/>
    </row>
    <row r="45" spans="1:41">
      <c r="A45" s="73"/>
      <c r="B45" s="72"/>
      <c r="C45" s="74"/>
      <c r="D45" s="74"/>
      <c r="E45" s="74"/>
      <c r="F45" s="74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6"/>
      <c r="AH45" s="76"/>
      <c r="AI45" s="76"/>
      <c r="AJ45" s="76"/>
    </row>
  </sheetData>
  <mergeCells count="32">
    <mergeCell ref="AG3:AG5"/>
    <mergeCell ref="AH3:AH5"/>
    <mergeCell ref="AI3:AI5"/>
    <mergeCell ref="AJ3:AJ5"/>
    <mergeCell ref="AC4:AF4"/>
    <mergeCell ref="C3:C5"/>
    <mergeCell ref="B3:B5"/>
    <mergeCell ref="A3:A5"/>
    <mergeCell ref="G3:G5"/>
    <mergeCell ref="H3:AF3"/>
    <mergeCell ref="H4:H5"/>
    <mergeCell ref="I4:L4"/>
    <mergeCell ref="M4:P4"/>
    <mergeCell ref="Q4:T4"/>
    <mergeCell ref="U4:X4"/>
    <mergeCell ref="Y4:AB4"/>
    <mergeCell ref="A8:AJ8"/>
    <mergeCell ref="A7:AJ7"/>
    <mergeCell ref="A2:AJ2"/>
    <mergeCell ref="AN39:AO39"/>
    <mergeCell ref="AN42:AO42"/>
    <mergeCell ref="AN20:AO20"/>
    <mergeCell ref="A30:AJ30"/>
    <mergeCell ref="AN30:AO30"/>
    <mergeCell ref="A33:G33"/>
    <mergeCell ref="AN33:AO33"/>
    <mergeCell ref="A20:AJ20"/>
    <mergeCell ref="A39:AJ39"/>
    <mergeCell ref="A42:AJ42"/>
    <mergeCell ref="D3:D5"/>
    <mergeCell ref="E3:E5"/>
    <mergeCell ref="F3:F5"/>
  </mergeCells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4"/>
  <sheetViews>
    <sheetView view="pageBreakPreview" topLeftCell="X1" zoomScale="80" zoomScaleSheetLayoutView="8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74" customWidth="1"/>
    <col min="7" max="32" width="12.7109375" style="75" customWidth="1"/>
    <col min="33" max="33" width="43.42578125" style="76" customWidth="1"/>
    <col min="34" max="35" width="39.5703125" style="76" customWidth="1"/>
    <col min="36" max="36" width="28.710937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41">
      <c r="A1" s="131"/>
      <c r="B1" s="60"/>
      <c r="C1" s="168"/>
      <c r="D1" s="168"/>
      <c r="E1" s="168"/>
      <c r="F1" s="168"/>
      <c r="G1" s="122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69"/>
      <c r="AH1" s="169"/>
      <c r="AI1" s="169"/>
      <c r="AJ1" s="169"/>
    </row>
    <row r="2" spans="1:41" ht="65.25" customHeight="1">
      <c r="A2" s="233" t="s">
        <v>1105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</row>
    <row r="3" spans="1:41" ht="33.75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41" ht="15.75" customHeigh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41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41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41" ht="22.5" customHeight="1">
      <c r="A7" s="250" t="s">
        <v>818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2"/>
      <c r="AL7" s="22"/>
      <c r="AN7" s="22"/>
      <c r="AO7" s="22"/>
    </row>
    <row r="8" spans="1:41" s="88" customFormat="1">
      <c r="A8" s="251" t="s">
        <v>5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87"/>
      <c r="AL8" s="87"/>
    </row>
    <row r="9" spans="1:41" ht="94.5">
      <c r="A9" s="131">
        <v>1</v>
      </c>
      <c r="B9" s="12" t="s">
        <v>187</v>
      </c>
      <c r="C9" s="113" t="s">
        <v>188</v>
      </c>
      <c r="D9" s="183"/>
      <c r="E9" s="183"/>
      <c r="F9" s="183"/>
      <c r="G9" s="113">
        <v>25.9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58"/>
      <c r="AH9" s="58"/>
      <c r="AI9" s="58"/>
      <c r="AJ9" s="58"/>
      <c r="AK9" s="22"/>
      <c r="AL9" s="22"/>
      <c r="AN9" s="19"/>
      <c r="AO9" s="22"/>
    </row>
    <row r="10" spans="1:41" ht="94.5">
      <c r="A10" s="131">
        <v>2</v>
      </c>
      <c r="B10" s="12" t="s">
        <v>189</v>
      </c>
      <c r="C10" s="113" t="s">
        <v>9</v>
      </c>
      <c r="D10" s="183"/>
      <c r="E10" s="183"/>
      <c r="F10" s="183"/>
      <c r="G10" s="113">
        <v>13.5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21"/>
      <c r="AH10" s="21"/>
      <c r="AI10" s="21"/>
      <c r="AJ10" s="21"/>
      <c r="AK10" s="22"/>
      <c r="AL10" s="22"/>
      <c r="AN10" s="19"/>
      <c r="AO10" s="22"/>
    </row>
    <row r="11" spans="1:41" ht="31.5">
      <c r="A11" s="131">
        <v>3</v>
      </c>
      <c r="B11" s="12" t="s">
        <v>190</v>
      </c>
      <c r="C11" s="113" t="s">
        <v>11</v>
      </c>
      <c r="D11" s="183"/>
      <c r="E11" s="183"/>
      <c r="F11" s="183"/>
      <c r="G11" s="113">
        <v>5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54"/>
      <c r="AH11" s="54"/>
      <c r="AI11" s="54"/>
      <c r="AJ11" s="54"/>
      <c r="AK11" s="22"/>
      <c r="AL11" s="22"/>
      <c r="AN11" s="19"/>
      <c r="AO11" s="22"/>
    </row>
    <row r="12" spans="1:41" ht="31.5">
      <c r="A12" s="131">
        <v>4</v>
      </c>
      <c r="B12" s="12" t="s">
        <v>191</v>
      </c>
      <c r="C12" s="113" t="s">
        <v>27</v>
      </c>
      <c r="D12" s="183"/>
      <c r="E12" s="183"/>
      <c r="F12" s="183"/>
      <c r="G12" s="113">
        <v>11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54"/>
      <c r="AH12" s="54"/>
      <c r="AI12" s="54"/>
      <c r="AJ12" s="54"/>
      <c r="AK12" s="22"/>
      <c r="AL12" s="22"/>
      <c r="AN12" s="19"/>
      <c r="AO12" s="22"/>
    </row>
    <row r="13" spans="1:41" ht="31.5">
      <c r="A13" s="131">
        <v>5</v>
      </c>
      <c r="B13" s="12" t="s">
        <v>192</v>
      </c>
      <c r="C13" s="113" t="s">
        <v>21</v>
      </c>
      <c r="D13" s="183"/>
      <c r="E13" s="183"/>
      <c r="F13" s="183"/>
      <c r="G13" s="113">
        <v>4.5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54"/>
      <c r="AH13" s="54"/>
      <c r="AI13" s="54"/>
      <c r="AJ13" s="54"/>
      <c r="AK13" s="22"/>
      <c r="AL13" s="22"/>
      <c r="AN13" s="19"/>
      <c r="AO13" s="22"/>
    </row>
    <row r="14" spans="1:41" ht="31.5">
      <c r="A14" s="131">
        <v>6</v>
      </c>
      <c r="B14" s="12" t="s">
        <v>193</v>
      </c>
      <c r="C14" s="113" t="s">
        <v>15</v>
      </c>
      <c r="D14" s="183"/>
      <c r="E14" s="183"/>
      <c r="F14" s="183"/>
      <c r="G14" s="113">
        <v>5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54"/>
      <c r="AH14" s="54"/>
      <c r="AI14" s="54"/>
      <c r="AJ14" s="54"/>
      <c r="AK14" s="22"/>
      <c r="AL14" s="22"/>
      <c r="AN14" s="19"/>
      <c r="AO14" s="22"/>
    </row>
    <row r="15" spans="1:41" ht="47.25">
      <c r="A15" s="131">
        <v>7</v>
      </c>
      <c r="B15" s="12" t="s">
        <v>194</v>
      </c>
      <c r="C15" s="113" t="s">
        <v>31</v>
      </c>
      <c r="D15" s="183"/>
      <c r="E15" s="183"/>
      <c r="F15" s="183"/>
      <c r="G15" s="113">
        <v>5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54"/>
      <c r="AH15" s="54"/>
      <c r="AI15" s="54"/>
      <c r="AJ15" s="54"/>
      <c r="AK15" s="22"/>
      <c r="AL15" s="22"/>
      <c r="AN15" s="19"/>
      <c r="AO15" s="22"/>
    </row>
    <row r="16" spans="1:41" ht="31.5">
      <c r="A16" s="131">
        <v>8</v>
      </c>
      <c r="B16" s="12" t="s">
        <v>195</v>
      </c>
      <c r="C16" s="113" t="s">
        <v>196</v>
      </c>
      <c r="D16" s="183"/>
      <c r="E16" s="183"/>
      <c r="F16" s="183"/>
      <c r="G16" s="113">
        <v>32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54"/>
      <c r="AH16" s="54"/>
      <c r="AI16" s="54"/>
      <c r="AJ16" s="54"/>
      <c r="AK16" s="22"/>
      <c r="AL16" s="22"/>
      <c r="AN16" s="19"/>
      <c r="AO16" s="22"/>
    </row>
    <row r="17" spans="1:41" ht="31.5">
      <c r="A17" s="131">
        <v>9</v>
      </c>
      <c r="B17" s="12" t="s">
        <v>197</v>
      </c>
      <c r="C17" s="113" t="s">
        <v>196</v>
      </c>
      <c r="D17" s="183"/>
      <c r="E17" s="183"/>
      <c r="F17" s="183"/>
      <c r="G17" s="113">
        <v>7.08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54"/>
      <c r="AH17" s="54"/>
      <c r="AI17" s="54"/>
      <c r="AJ17" s="54"/>
      <c r="AK17" s="22"/>
      <c r="AL17" s="22"/>
      <c r="AN17" s="19"/>
      <c r="AO17" s="22"/>
    </row>
    <row r="18" spans="1:41" ht="31.5">
      <c r="A18" s="131">
        <v>10</v>
      </c>
      <c r="B18" s="12" t="s">
        <v>198</v>
      </c>
      <c r="C18" s="113" t="s">
        <v>11</v>
      </c>
      <c r="D18" s="183"/>
      <c r="E18" s="183"/>
      <c r="F18" s="183"/>
      <c r="G18" s="113">
        <v>13.1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60"/>
      <c r="AH18" s="60"/>
      <c r="AI18" s="60"/>
      <c r="AJ18" s="60"/>
      <c r="AK18" s="22"/>
      <c r="AL18" s="22"/>
      <c r="AN18" s="19"/>
      <c r="AO18" s="22"/>
    </row>
    <row r="19" spans="1:41" ht="31.5">
      <c r="A19" s="131">
        <v>11</v>
      </c>
      <c r="B19" s="12" t="s">
        <v>199</v>
      </c>
      <c r="C19" s="113" t="s">
        <v>21</v>
      </c>
      <c r="D19" s="183"/>
      <c r="E19" s="183"/>
      <c r="F19" s="183"/>
      <c r="G19" s="113">
        <v>8.8000000000000007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54"/>
      <c r="AH19" s="54"/>
      <c r="AI19" s="54"/>
      <c r="AJ19" s="54"/>
      <c r="AK19" s="22"/>
      <c r="AL19" s="22"/>
      <c r="AN19" s="19"/>
      <c r="AO19" s="22"/>
    </row>
    <row r="20" spans="1:41">
      <c r="A20" s="131"/>
      <c r="B20" s="235" t="s">
        <v>13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2"/>
      <c r="AL20" s="22"/>
      <c r="AN20" s="249"/>
      <c r="AO20" s="249"/>
    </row>
    <row r="21" spans="1:41" ht="31.5">
      <c r="A21" s="131">
        <v>12</v>
      </c>
      <c r="B21" s="12" t="s">
        <v>200</v>
      </c>
      <c r="C21" s="113" t="s">
        <v>201</v>
      </c>
      <c r="D21" s="183"/>
      <c r="E21" s="183"/>
      <c r="F21" s="183"/>
      <c r="G21" s="113">
        <v>10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58"/>
      <c r="AH21" s="58"/>
      <c r="AI21" s="58"/>
      <c r="AJ21" s="58"/>
      <c r="AK21" s="22"/>
      <c r="AL21" s="22"/>
      <c r="AN21" s="19"/>
      <c r="AO21" s="22"/>
    </row>
    <row r="22" spans="1:41">
      <c r="A22" s="131"/>
      <c r="B22" s="235" t="s">
        <v>22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2"/>
      <c r="AL22" s="22"/>
      <c r="AN22" s="249"/>
      <c r="AO22" s="249"/>
    </row>
    <row r="23" spans="1:41" ht="47.25">
      <c r="A23" s="17">
        <v>13</v>
      </c>
      <c r="B23" s="12" t="s">
        <v>24</v>
      </c>
      <c r="C23" s="113" t="s">
        <v>31</v>
      </c>
      <c r="D23" s="183"/>
      <c r="E23" s="183"/>
      <c r="F23" s="183"/>
      <c r="G23" s="113">
        <v>22.7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54"/>
      <c r="AH23" s="54"/>
      <c r="AI23" s="54"/>
      <c r="AJ23" s="54"/>
      <c r="AK23" s="22"/>
      <c r="AL23" s="22"/>
      <c r="AN23" s="19"/>
      <c r="AO23" s="22"/>
    </row>
    <row r="24" spans="1:41" ht="31.5">
      <c r="A24" s="131">
        <v>14</v>
      </c>
      <c r="B24" s="12" t="s">
        <v>202</v>
      </c>
      <c r="C24" s="113" t="s">
        <v>203</v>
      </c>
      <c r="D24" s="183"/>
      <c r="E24" s="183"/>
      <c r="F24" s="183"/>
      <c r="G24" s="113">
        <v>15.5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54"/>
      <c r="AH24" s="54"/>
      <c r="AI24" s="54"/>
      <c r="AJ24" s="54"/>
      <c r="AK24" s="22"/>
      <c r="AL24" s="22"/>
      <c r="AN24" s="19"/>
      <c r="AO24" s="22"/>
    </row>
    <row r="25" spans="1:41">
      <c r="A25" s="131"/>
      <c r="B25" s="235" t="s">
        <v>25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2"/>
      <c r="AL25" s="22"/>
      <c r="AN25" s="249"/>
      <c r="AO25" s="249"/>
    </row>
    <row r="26" spans="1:41" ht="31.5">
      <c r="A26" s="131">
        <v>15</v>
      </c>
      <c r="B26" s="12" t="s">
        <v>204</v>
      </c>
      <c r="C26" s="113" t="s">
        <v>27</v>
      </c>
      <c r="D26" s="183"/>
      <c r="E26" s="183"/>
      <c r="F26" s="183"/>
      <c r="G26" s="113">
        <v>26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54"/>
      <c r="AH26" s="54"/>
      <c r="AI26" s="54"/>
      <c r="AJ26" s="54"/>
      <c r="AK26" s="22"/>
      <c r="AL26" s="22"/>
      <c r="AN26" s="19"/>
      <c r="AO26" s="22"/>
    </row>
    <row r="27" spans="1:41" ht="31.5">
      <c r="A27" s="131">
        <v>16</v>
      </c>
      <c r="B27" s="12" t="s">
        <v>205</v>
      </c>
      <c r="C27" s="113" t="s">
        <v>206</v>
      </c>
      <c r="D27" s="183"/>
      <c r="E27" s="183"/>
      <c r="F27" s="183"/>
      <c r="G27" s="113">
        <v>27.3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54"/>
      <c r="AH27" s="54"/>
      <c r="AI27" s="54"/>
      <c r="AJ27" s="54"/>
      <c r="AK27" s="22"/>
      <c r="AL27" s="22"/>
      <c r="AN27" s="19"/>
      <c r="AO27" s="22"/>
    </row>
    <row r="28" spans="1:41" ht="31.5">
      <c r="A28" s="131">
        <v>17</v>
      </c>
      <c r="B28" s="12" t="s">
        <v>207</v>
      </c>
      <c r="C28" s="113" t="s">
        <v>15</v>
      </c>
      <c r="D28" s="183"/>
      <c r="E28" s="183"/>
      <c r="F28" s="183"/>
      <c r="G28" s="113">
        <v>28.67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54"/>
      <c r="AH28" s="54"/>
      <c r="AI28" s="54"/>
      <c r="AJ28" s="54"/>
      <c r="AK28" s="22"/>
      <c r="AL28" s="22"/>
      <c r="AN28" s="19"/>
      <c r="AO28" s="22"/>
    </row>
    <row r="29" spans="1:41" ht="31.5">
      <c r="A29" s="131">
        <v>18</v>
      </c>
      <c r="B29" s="12" t="s">
        <v>208</v>
      </c>
      <c r="C29" s="113" t="s">
        <v>31</v>
      </c>
      <c r="D29" s="183"/>
      <c r="E29" s="183"/>
      <c r="F29" s="183"/>
      <c r="G29" s="113">
        <v>30.1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54"/>
      <c r="AH29" s="54"/>
      <c r="AI29" s="54"/>
      <c r="AJ29" s="54"/>
      <c r="AK29" s="22"/>
      <c r="AL29" s="22"/>
      <c r="AN29" s="19"/>
      <c r="AO29" s="22"/>
    </row>
    <row r="30" spans="1:41">
      <c r="A30" s="131"/>
      <c r="B30" s="248" t="s">
        <v>34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2"/>
      <c r="AL30" s="22"/>
      <c r="AN30" s="249"/>
      <c r="AO30" s="249"/>
    </row>
    <row r="31" spans="1:41" ht="78.75">
      <c r="A31" s="131">
        <v>19</v>
      </c>
      <c r="B31" s="12" t="s">
        <v>209</v>
      </c>
      <c r="C31" s="113" t="s">
        <v>210</v>
      </c>
      <c r="D31" s="183"/>
      <c r="E31" s="183"/>
      <c r="F31" s="183"/>
      <c r="G31" s="113">
        <v>18.5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54"/>
      <c r="AH31" s="54"/>
      <c r="AI31" s="54"/>
      <c r="AJ31" s="54"/>
      <c r="AK31" s="22"/>
      <c r="AL31" s="22"/>
      <c r="AN31" s="19"/>
      <c r="AO31" s="22"/>
    </row>
    <row r="32" spans="1:41" ht="78.75">
      <c r="A32" s="131">
        <v>20</v>
      </c>
      <c r="B32" s="12" t="s">
        <v>211</v>
      </c>
      <c r="C32" s="113" t="s">
        <v>210</v>
      </c>
      <c r="D32" s="183"/>
      <c r="E32" s="183"/>
      <c r="F32" s="183"/>
      <c r="G32" s="113">
        <v>49.2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54"/>
      <c r="AH32" s="54"/>
      <c r="AI32" s="54"/>
      <c r="AJ32" s="54"/>
      <c r="AK32" s="22"/>
      <c r="AL32" s="22"/>
      <c r="AN32" s="19"/>
      <c r="AO32" s="22"/>
    </row>
    <row r="33" spans="1:41" ht="78.75">
      <c r="A33" s="131">
        <v>21</v>
      </c>
      <c r="B33" s="12" t="s">
        <v>212</v>
      </c>
      <c r="C33" s="113" t="s">
        <v>27</v>
      </c>
      <c r="D33" s="183"/>
      <c r="E33" s="183"/>
      <c r="F33" s="183"/>
      <c r="G33" s="113">
        <v>25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54"/>
      <c r="AH33" s="54"/>
      <c r="AI33" s="54"/>
      <c r="AJ33" s="54"/>
      <c r="AK33" s="22"/>
      <c r="AL33" s="22"/>
      <c r="AN33" s="19"/>
      <c r="AO33" s="22"/>
    </row>
    <row r="34" spans="1:41" ht="78.75">
      <c r="A34" s="131">
        <v>22</v>
      </c>
      <c r="B34" s="12" t="s">
        <v>213</v>
      </c>
      <c r="C34" s="113" t="s">
        <v>11</v>
      </c>
      <c r="D34" s="183"/>
      <c r="E34" s="183"/>
      <c r="F34" s="183"/>
      <c r="G34" s="113">
        <v>22.6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54"/>
      <c r="AH34" s="54"/>
      <c r="AI34" s="54"/>
      <c r="AJ34" s="54"/>
      <c r="AK34" s="22"/>
      <c r="AL34" s="22"/>
      <c r="AN34" s="19"/>
      <c r="AO34" s="22"/>
    </row>
    <row r="35" spans="1:41" ht="78.75">
      <c r="A35" s="131">
        <v>23</v>
      </c>
      <c r="B35" s="12" t="s">
        <v>214</v>
      </c>
      <c r="C35" s="113" t="s">
        <v>11</v>
      </c>
      <c r="D35" s="183"/>
      <c r="E35" s="183"/>
      <c r="F35" s="183"/>
      <c r="G35" s="113">
        <v>13.9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54"/>
      <c r="AH35" s="54"/>
      <c r="AI35" s="54"/>
      <c r="AJ35" s="54"/>
      <c r="AK35" s="22"/>
      <c r="AL35" s="22"/>
      <c r="AN35" s="19"/>
      <c r="AO35" s="22"/>
    </row>
    <row r="36" spans="1:41" ht="78.75">
      <c r="A36" s="131">
        <v>24</v>
      </c>
      <c r="B36" s="12" t="s">
        <v>215</v>
      </c>
      <c r="C36" s="113" t="s">
        <v>27</v>
      </c>
      <c r="D36" s="183"/>
      <c r="E36" s="183"/>
      <c r="F36" s="183"/>
      <c r="G36" s="113">
        <v>40</v>
      </c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54"/>
      <c r="AH36" s="54"/>
      <c r="AI36" s="54"/>
      <c r="AJ36" s="54"/>
      <c r="AK36" s="22"/>
      <c r="AL36" s="22"/>
      <c r="AN36" s="19"/>
      <c r="AO36" s="22"/>
    </row>
    <row r="37" spans="1:41" ht="78.75">
      <c r="A37" s="131">
        <v>25</v>
      </c>
      <c r="B37" s="12" t="s">
        <v>216</v>
      </c>
      <c r="C37" s="113" t="s">
        <v>11</v>
      </c>
      <c r="D37" s="183"/>
      <c r="E37" s="183"/>
      <c r="F37" s="183"/>
      <c r="G37" s="113">
        <v>23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54"/>
      <c r="AH37" s="54"/>
      <c r="AI37" s="54"/>
      <c r="AJ37" s="54"/>
      <c r="AK37" s="22"/>
      <c r="AL37" s="22"/>
      <c r="AN37" s="19"/>
      <c r="AO37" s="22"/>
    </row>
    <row r="38" spans="1:41" ht="78.75">
      <c r="A38" s="131">
        <v>26</v>
      </c>
      <c r="B38" s="12" t="s">
        <v>217</v>
      </c>
      <c r="C38" s="113" t="s">
        <v>27</v>
      </c>
      <c r="D38" s="183"/>
      <c r="E38" s="183"/>
      <c r="F38" s="183"/>
      <c r="G38" s="113">
        <v>40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54"/>
      <c r="AH38" s="54"/>
      <c r="AI38" s="54"/>
      <c r="AJ38" s="54"/>
      <c r="AK38" s="22"/>
      <c r="AL38" s="22"/>
      <c r="AN38" s="19"/>
      <c r="AO38" s="22"/>
    </row>
    <row r="39" spans="1:41" ht="78.75">
      <c r="A39" s="131">
        <v>27</v>
      </c>
      <c r="B39" s="12" t="s">
        <v>218</v>
      </c>
      <c r="C39" s="113" t="s">
        <v>21</v>
      </c>
      <c r="D39" s="183"/>
      <c r="E39" s="183"/>
      <c r="F39" s="183"/>
      <c r="G39" s="113">
        <v>6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54"/>
      <c r="AH39" s="54"/>
      <c r="AI39" s="54"/>
      <c r="AJ39" s="54"/>
      <c r="AK39" s="22"/>
      <c r="AL39" s="22"/>
      <c r="AN39" s="19"/>
      <c r="AO39" s="22"/>
    </row>
    <row r="40" spans="1:41" ht="78.75">
      <c r="A40" s="131">
        <v>28</v>
      </c>
      <c r="B40" s="12" t="s">
        <v>219</v>
      </c>
      <c r="C40" s="113" t="s">
        <v>11</v>
      </c>
      <c r="D40" s="183"/>
      <c r="E40" s="183"/>
      <c r="F40" s="183"/>
      <c r="G40" s="113">
        <v>12.7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4"/>
      <c r="AH40" s="54"/>
      <c r="AI40" s="54"/>
      <c r="AJ40" s="54"/>
      <c r="AK40" s="22"/>
      <c r="AL40" s="22"/>
      <c r="AN40" s="19"/>
      <c r="AO40" s="22"/>
    </row>
    <row r="41" spans="1:41" ht="78.75">
      <c r="A41" s="131">
        <v>29</v>
      </c>
      <c r="B41" s="12" t="s">
        <v>220</v>
      </c>
      <c r="C41" s="113" t="s">
        <v>21</v>
      </c>
      <c r="D41" s="183"/>
      <c r="E41" s="183"/>
      <c r="F41" s="183"/>
      <c r="G41" s="113">
        <v>25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21"/>
      <c r="AH41" s="21"/>
      <c r="AI41" s="21"/>
      <c r="AJ41" s="21"/>
      <c r="AK41" s="22"/>
      <c r="AL41" s="22"/>
      <c r="AN41" s="19"/>
      <c r="AO41" s="22"/>
    </row>
    <row r="42" spans="1:41">
      <c r="A42" s="131"/>
      <c r="B42" s="248" t="s">
        <v>147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2"/>
      <c r="AL42" s="22"/>
      <c r="AN42" s="249"/>
      <c r="AO42" s="249"/>
    </row>
    <row r="43" spans="1:41" ht="31.5">
      <c r="A43" s="131">
        <v>30</v>
      </c>
      <c r="B43" s="12" t="s">
        <v>221</v>
      </c>
      <c r="C43" s="113" t="s">
        <v>21</v>
      </c>
      <c r="D43" s="183"/>
      <c r="E43" s="183"/>
      <c r="F43" s="183"/>
      <c r="G43" s="113">
        <v>5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58"/>
      <c r="AH43" s="58"/>
      <c r="AI43" s="58"/>
      <c r="AJ43" s="58"/>
      <c r="AK43" s="22"/>
      <c r="AL43" s="22"/>
      <c r="AN43" s="19"/>
      <c r="AO43" s="22"/>
    </row>
    <row r="44" spans="1:41" s="92" customFormat="1">
      <c r="A44" s="89"/>
      <c r="B44" s="77" t="s">
        <v>1088</v>
      </c>
      <c r="C44" s="90"/>
      <c r="D44" s="90"/>
      <c r="E44" s="90"/>
      <c r="F44" s="90"/>
      <c r="G44" s="78">
        <f>G9+G10+G11+G12+G13+G14+G15+G16+G17+G18+G19+G21+G23+G24+G26+G27+G28+G29+G31+G32+G33+G34+G35+G36+G37+G38+G39+G40+G41+G43</f>
        <v>572.05000000000007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91"/>
      <c r="AH44" s="91"/>
      <c r="AI44" s="91"/>
      <c r="AJ44" s="91"/>
    </row>
  </sheetData>
  <mergeCells count="32">
    <mergeCell ref="AG3:AG5"/>
    <mergeCell ref="AH3:AH5"/>
    <mergeCell ref="AJ3:AJ5"/>
    <mergeCell ref="AI3:AI5"/>
    <mergeCell ref="C3:C5"/>
    <mergeCell ref="B3:B5"/>
    <mergeCell ref="A3:A5"/>
    <mergeCell ref="G3:G5"/>
    <mergeCell ref="H3:AF3"/>
    <mergeCell ref="H4:H5"/>
    <mergeCell ref="I4:L4"/>
    <mergeCell ref="M4:P4"/>
    <mergeCell ref="Q4:T4"/>
    <mergeCell ref="U4:X4"/>
    <mergeCell ref="Y4:AB4"/>
    <mergeCell ref="AC4:AF4"/>
    <mergeCell ref="A2:AJ2"/>
    <mergeCell ref="B30:AJ30"/>
    <mergeCell ref="AN30:AO30"/>
    <mergeCell ref="B42:AJ42"/>
    <mergeCell ref="AN42:AO42"/>
    <mergeCell ref="B20:AJ20"/>
    <mergeCell ref="AN20:AO20"/>
    <mergeCell ref="B22:AJ22"/>
    <mergeCell ref="AN22:AO22"/>
    <mergeCell ref="B25:AJ25"/>
    <mergeCell ref="AN25:AO25"/>
    <mergeCell ref="A7:AJ7"/>
    <mergeCell ref="A8:AJ8"/>
    <mergeCell ref="D3:D5"/>
    <mergeCell ref="E3:E5"/>
    <mergeCell ref="F3:F5"/>
  </mergeCells>
  <pageMargins left="0.7" right="0.7" top="0.75" bottom="0.75" header="0.3" footer="0.3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66"/>
  <sheetViews>
    <sheetView view="pageBreakPreview" topLeftCell="U1" zoomScale="80" zoomScaleSheetLayoutView="8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74" customWidth="1"/>
    <col min="7" max="32" width="12.7109375" style="75" customWidth="1"/>
    <col min="33" max="33" width="43.7109375" style="76" customWidth="1"/>
    <col min="34" max="36" width="36.2851562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8">
      <c r="A1" s="131"/>
      <c r="B1" s="60"/>
      <c r="C1" s="168"/>
      <c r="D1" s="168"/>
      <c r="E1" s="168"/>
      <c r="F1" s="168"/>
      <c r="G1" s="122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69"/>
      <c r="AH1" s="169"/>
      <c r="AI1" s="169"/>
      <c r="AJ1" s="169"/>
    </row>
    <row r="2" spans="1:38" s="92" customFormat="1" ht="54.75" customHeight="1">
      <c r="A2" s="237" t="s">
        <v>1106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8" ht="31.5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8" ht="15.75" customHeigh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8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8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38" ht="27" customHeight="1">
      <c r="A7" s="252" t="s">
        <v>222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2"/>
      <c r="AL7" s="22"/>
    </row>
    <row r="8" spans="1:38" ht="15">
      <c r="A8" s="248" t="s">
        <v>826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2"/>
      <c r="AL8" s="22"/>
    </row>
    <row r="9" spans="1:38" ht="47.25">
      <c r="A9" s="113">
        <v>1</v>
      </c>
      <c r="B9" s="94" t="s">
        <v>827</v>
      </c>
      <c r="C9" s="113" t="s">
        <v>27</v>
      </c>
      <c r="D9" s="183"/>
      <c r="E9" s="183"/>
      <c r="F9" s="183"/>
      <c r="G9" s="113">
        <v>30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95"/>
      <c r="AH9" s="95"/>
      <c r="AI9" s="95"/>
      <c r="AJ9" s="95"/>
      <c r="AK9" s="19"/>
      <c r="AL9" s="22"/>
    </row>
    <row r="10" spans="1:38" ht="78.75">
      <c r="A10" s="113">
        <v>2</v>
      </c>
      <c r="B10" s="94" t="s">
        <v>828</v>
      </c>
      <c r="C10" s="113" t="s">
        <v>27</v>
      </c>
      <c r="D10" s="183"/>
      <c r="E10" s="183"/>
      <c r="F10" s="183"/>
      <c r="G10" s="113">
        <v>60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95"/>
      <c r="AH10" s="95"/>
      <c r="AI10" s="95"/>
      <c r="AJ10" s="95"/>
      <c r="AK10" s="19"/>
      <c r="AL10" s="22"/>
    </row>
    <row r="11" spans="1:38" ht="15">
      <c r="A11" s="248" t="s">
        <v>5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2"/>
      <c r="AL11" s="22"/>
    </row>
    <row r="12" spans="1:38" ht="110.25">
      <c r="A12" s="113">
        <v>3</v>
      </c>
      <c r="B12" s="20" t="s">
        <v>829</v>
      </c>
      <c r="C12" s="113" t="s">
        <v>15</v>
      </c>
      <c r="D12" s="183"/>
      <c r="E12" s="183"/>
      <c r="F12" s="183"/>
      <c r="G12" s="113">
        <v>7.07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60"/>
      <c r="AH12" s="60"/>
      <c r="AI12" s="60"/>
      <c r="AJ12" s="60"/>
      <c r="AK12" s="19"/>
      <c r="AL12" s="22"/>
    </row>
    <row r="13" spans="1:38" ht="94.5">
      <c r="A13" s="113">
        <v>4</v>
      </c>
      <c r="B13" s="20" t="s">
        <v>830</v>
      </c>
      <c r="C13" s="113" t="s">
        <v>31</v>
      </c>
      <c r="D13" s="183"/>
      <c r="E13" s="183"/>
      <c r="F13" s="183"/>
      <c r="G13" s="113">
        <v>2.9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60"/>
      <c r="AH13" s="60"/>
      <c r="AI13" s="60"/>
      <c r="AJ13" s="60"/>
      <c r="AK13" s="19"/>
      <c r="AL13" s="22"/>
    </row>
    <row r="14" spans="1:38" ht="47.25">
      <c r="A14" s="113">
        <v>5</v>
      </c>
      <c r="B14" s="20" t="s">
        <v>831</v>
      </c>
      <c r="C14" s="113" t="s">
        <v>322</v>
      </c>
      <c r="D14" s="183"/>
      <c r="E14" s="183"/>
      <c r="F14" s="183"/>
      <c r="G14" s="113">
        <v>47.8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60"/>
      <c r="AH14" s="60"/>
      <c r="AI14" s="60"/>
      <c r="AJ14" s="60"/>
      <c r="AK14" s="19"/>
      <c r="AL14" s="22"/>
    </row>
    <row r="15" spans="1:38" ht="90.75" customHeight="1">
      <c r="A15" s="113">
        <v>6</v>
      </c>
      <c r="B15" s="20" t="s">
        <v>832</v>
      </c>
      <c r="C15" s="113" t="s">
        <v>21</v>
      </c>
      <c r="D15" s="183"/>
      <c r="E15" s="183"/>
      <c r="F15" s="183"/>
      <c r="G15" s="113">
        <v>48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60"/>
      <c r="AH15" s="60"/>
      <c r="AI15" s="60"/>
      <c r="AJ15" s="60"/>
      <c r="AK15" s="19"/>
      <c r="AL15" s="22"/>
    </row>
    <row r="16" spans="1:38" ht="47.25">
      <c r="A16" s="113">
        <v>7</v>
      </c>
      <c r="B16" s="20" t="s">
        <v>833</v>
      </c>
      <c r="C16" s="113" t="s">
        <v>322</v>
      </c>
      <c r="D16" s="183"/>
      <c r="E16" s="183"/>
      <c r="F16" s="183"/>
      <c r="G16" s="113">
        <v>16.899999999999999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60"/>
      <c r="AH16" s="60"/>
      <c r="AI16" s="60"/>
      <c r="AJ16" s="60"/>
      <c r="AK16" s="19"/>
      <c r="AL16" s="22"/>
    </row>
    <row r="17" spans="1:38" ht="47.25">
      <c r="A17" s="113">
        <v>8</v>
      </c>
      <c r="B17" s="20" t="s">
        <v>834</v>
      </c>
      <c r="C17" s="113" t="s">
        <v>21</v>
      </c>
      <c r="D17" s="183"/>
      <c r="E17" s="183"/>
      <c r="F17" s="183"/>
      <c r="G17" s="113">
        <v>16.399999999999999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60"/>
      <c r="AH17" s="60"/>
      <c r="AI17" s="60"/>
      <c r="AJ17" s="60"/>
      <c r="AK17" s="19"/>
      <c r="AL17" s="22"/>
    </row>
    <row r="18" spans="1:38" ht="47.25">
      <c r="A18" s="113">
        <v>9</v>
      </c>
      <c r="B18" s="20" t="s">
        <v>835</v>
      </c>
      <c r="C18" s="113" t="s">
        <v>322</v>
      </c>
      <c r="D18" s="183"/>
      <c r="E18" s="183"/>
      <c r="F18" s="183"/>
      <c r="G18" s="113">
        <v>3.4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60"/>
      <c r="AH18" s="60"/>
      <c r="AI18" s="60"/>
      <c r="AJ18" s="60"/>
      <c r="AK18" s="19"/>
      <c r="AL18" s="22"/>
    </row>
    <row r="19" spans="1:38" ht="47.25">
      <c r="A19" s="113">
        <v>10</v>
      </c>
      <c r="B19" s="20" t="s">
        <v>836</v>
      </c>
      <c r="C19" s="113" t="s">
        <v>455</v>
      </c>
      <c r="D19" s="183"/>
      <c r="E19" s="183"/>
      <c r="F19" s="183"/>
      <c r="G19" s="113">
        <v>9.0500000000000007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60"/>
      <c r="AH19" s="60"/>
      <c r="AI19" s="60"/>
      <c r="AJ19" s="60"/>
      <c r="AK19" s="19"/>
      <c r="AL19" s="22"/>
    </row>
    <row r="20" spans="1:38" ht="47.25">
      <c r="A20" s="113">
        <v>11</v>
      </c>
      <c r="B20" s="20" t="s">
        <v>837</v>
      </c>
      <c r="C20" s="113" t="s">
        <v>21</v>
      </c>
      <c r="D20" s="183"/>
      <c r="E20" s="183"/>
      <c r="F20" s="183"/>
      <c r="G20" s="113">
        <v>36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60"/>
      <c r="AH20" s="60"/>
      <c r="AI20" s="60"/>
      <c r="AJ20" s="60"/>
      <c r="AK20" s="19"/>
      <c r="AL20" s="22"/>
    </row>
    <row r="21" spans="1:38" ht="47.25">
      <c r="A21" s="113">
        <v>12</v>
      </c>
      <c r="B21" s="20" t="s">
        <v>838</v>
      </c>
      <c r="C21" s="113" t="s">
        <v>31</v>
      </c>
      <c r="D21" s="183"/>
      <c r="E21" s="183"/>
      <c r="F21" s="183"/>
      <c r="G21" s="113">
        <v>116.76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60"/>
      <c r="AH21" s="60"/>
      <c r="AI21" s="60"/>
      <c r="AJ21" s="60"/>
      <c r="AK21" s="19"/>
      <c r="AL21" s="22"/>
    </row>
    <row r="22" spans="1:38" ht="63">
      <c r="A22" s="113">
        <v>13</v>
      </c>
      <c r="B22" s="12" t="s">
        <v>223</v>
      </c>
      <c r="C22" s="113" t="s">
        <v>11</v>
      </c>
      <c r="D22" s="183"/>
      <c r="E22" s="183"/>
      <c r="F22" s="183"/>
      <c r="G22" s="113">
        <v>0.8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54"/>
      <c r="AH22" s="54"/>
      <c r="AI22" s="54"/>
      <c r="AJ22" s="54"/>
      <c r="AK22" s="19"/>
      <c r="AL22" s="22"/>
    </row>
    <row r="23" spans="1:38" ht="63">
      <c r="A23" s="113">
        <v>14</v>
      </c>
      <c r="B23" s="20" t="s">
        <v>839</v>
      </c>
      <c r="C23" s="113" t="s">
        <v>21</v>
      </c>
      <c r="D23" s="183"/>
      <c r="E23" s="183"/>
      <c r="F23" s="183"/>
      <c r="G23" s="113">
        <v>26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54"/>
      <c r="AH23" s="54"/>
      <c r="AI23" s="54"/>
      <c r="AJ23" s="54"/>
      <c r="AK23" s="19"/>
      <c r="AL23" s="22"/>
    </row>
    <row r="24" spans="1:38" ht="31.5">
      <c r="A24" s="113">
        <v>15</v>
      </c>
      <c r="B24" s="12" t="s">
        <v>224</v>
      </c>
      <c r="C24" s="113" t="s">
        <v>11</v>
      </c>
      <c r="D24" s="183"/>
      <c r="E24" s="183"/>
      <c r="F24" s="183"/>
      <c r="G24" s="113">
        <v>20.329999999999998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96"/>
      <c r="AH24" s="96"/>
      <c r="AI24" s="96"/>
      <c r="AJ24" s="96"/>
      <c r="AK24" s="19"/>
      <c r="AL24" s="22"/>
    </row>
    <row r="25" spans="1:38" ht="31.5">
      <c r="A25" s="113">
        <v>16</v>
      </c>
      <c r="B25" s="12" t="s">
        <v>225</v>
      </c>
      <c r="C25" s="113" t="s">
        <v>11</v>
      </c>
      <c r="D25" s="183"/>
      <c r="E25" s="183"/>
      <c r="F25" s="183"/>
      <c r="G25" s="113">
        <v>11.7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54"/>
      <c r="AH25" s="54"/>
      <c r="AI25" s="54"/>
      <c r="AJ25" s="54"/>
      <c r="AK25" s="19"/>
      <c r="AL25" s="22"/>
    </row>
    <row r="26" spans="1:38" ht="47.25">
      <c r="A26" s="113">
        <v>17</v>
      </c>
      <c r="B26" s="20" t="s">
        <v>840</v>
      </c>
      <c r="C26" s="113" t="s">
        <v>21</v>
      </c>
      <c r="D26" s="183"/>
      <c r="E26" s="183"/>
      <c r="F26" s="183"/>
      <c r="G26" s="113">
        <v>4.8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54"/>
      <c r="AH26" s="54"/>
      <c r="AI26" s="54"/>
      <c r="AJ26" s="54"/>
      <c r="AK26" s="19"/>
      <c r="AL26" s="22"/>
    </row>
    <row r="27" spans="1:38" ht="21" customHeight="1">
      <c r="A27" s="235" t="s">
        <v>13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2"/>
      <c r="AL27" s="22"/>
    </row>
    <row r="28" spans="1:38" ht="63">
      <c r="A28" s="13">
        <v>18</v>
      </c>
      <c r="B28" s="20" t="s">
        <v>841</v>
      </c>
      <c r="C28" s="113" t="s">
        <v>21</v>
      </c>
      <c r="D28" s="183"/>
      <c r="E28" s="183"/>
      <c r="F28" s="183"/>
      <c r="G28" s="113">
        <v>65.599999999999994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34"/>
      <c r="AH28" s="34"/>
      <c r="AI28" s="34"/>
      <c r="AJ28" s="34"/>
      <c r="AK28" s="22"/>
      <c r="AL28" s="22"/>
    </row>
    <row r="29" spans="1:38" ht="63">
      <c r="A29" s="13">
        <v>19</v>
      </c>
      <c r="B29" s="20" t="s">
        <v>842</v>
      </c>
      <c r="C29" s="113" t="s">
        <v>21</v>
      </c>
      <c r="D29" s="183"/>
      <c r="E29" s="183"/>
      <c r="F29" s="183"/>
      <c r="G29" s="113">
        <v>109.2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34"/>
      <c r="AH29" s="34"/>
      <c r="AI29" s="34"/>
      <c r="AJ29" s="34"/>
      <c r="AK29" s="22"/>
      <c r="AL29" s="22"/>
    </row>
    <row r="30" spans="1:38" ht="63">
      <c r="A30" s="113">
        <v>20</v>
      </c>
      <c r="B30" s="12" t="s">
        <v>226</v>
      </c>
      <c r="C30" s="113" t="s">
        <v>59</v>
      </c>
      <c r="D30" s="183"/>
      <c r="E30" s="183"/>
      <c r="F30" s="183"/>
      <c r="G30" s="113">
        <v>11.87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54"/>
      <c r="AH30" s="54"/>
      <c r="AI30" s="54"/>
      <c r="AJ30" s="54"/>
      <c r="AK30" s="22"/>
      <c r="AL30" s="22"/>
    </row>
    <row r="31" spans="1:38" ht="31.5">
      <c r="A31" s="113">
        <v>21</v>
      </c>
      <c r="B31" s="20" t="s">
        <v>843</v>
      </c>
      <c r="C31" s="113" t="s">
        <v>27</v>
      </c>
      <c r="D31" s="183"/>
      <c r="E31" s="183"/>
      <c r="F31" s="183"/>
      <c r="G31" s="113">
        <v>6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54"/>
      <c r="AH31" s="54"/>
      <c r="AI31" s="54"/>
      <c r="AJ31" s="54"/>
      <c r="AK31" s="22"/>
      <c r="AL31" s="22"/>
    </row>
    <row r="32" spans="1:38" ht="20.25" customHeight="1">
      <c r="A32" s="248" t="s">
        <v>22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2"/>
      <c r="AL32" s="22"/>
    </row>
    <row r="33" spans="1:38" ht="47.25">
      <c r="A33" s="113">
        <v>22</v>
      </c>
      <c r="B33" s="54" t="s">
        <v>24</v>
      </c>
      <c r="C33" s="113" t="s">
        <v>845</v>
      </c>
      <c r="D33" s="183"/>
      <c r="E33" s="183"/>
      <c r="F33" s="183"/>
      <c r="G33" s="98">
        <v>681.4</v>
      </c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97"/>
      <c r="AH33" s="97"/>
      <c r="AI33" s="97"/>
      <c r="AJ33" s="97"/>
      <c r="AK33" s="22"/>
      <c r="AL33" s="22"/>
    </row>
    <row r="34" spans="1:38" ht="31.5">
      <c r="A34" s="113">
        <v>23</v>
      </c>
      <c r="B34" s="12" t="s">
        <v>23</v>
      </c>
      <c r="C34" s="113" t="s">
        <v>104</v>
      </c>
      <c r="D34" s="183"/>
      <c r="E34" s="183"/>
      <c r="F34" s="183"/>
      <c r="G34" s="113">
        <v>66.5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54"/>
      <c r="AH34" s="54"/>
      <c r="AI34" s="54"/>
      <c r="AJ34" s="54"/>
      <c r="AK34" s="22"/>
      <c r="AL34" s="22"/>
    </row>
    <row r="35" spans="1:38" ht="20.25" customHeight="1">
      <c r="A35" s="248" t="s">
        <v>25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2"/>
      <c r="AL35" s="22"/>
    </row>
    <row r="36" spans="1:38" ht="63">
      <c r="A36" s="113">
        <v>24</v>
      </c>
      <c r="B36" s="12" t="s">
        <v>844</v>
      </c>
      <c r="C36" s="113" t="s">
        <v>27</v>
      </c>
      <c r="D36" s="183"/>
      <c r="E36" s="183"/>
      <c r="F36" s="183"/>
      <c r="G36" s="113">
        <v>24.5</v>
      </c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54"/>
      <c r="AH36" s="54"/>
      <c r="AI36" s="54"/>
      <c r="AJ36" s="54"/>
      <c r="AK36" s="19"/>
      <c r="AL36" s="22"/>
    </row>
    <row r="37" spans="1:38" ht="63">
      <c r="A37" s="113">
        <v>25</v>
      </c>
      <c r="B37" s="12" t="s">
        <v>227</v>
      </c>
      <c r="C37" s="113" t="s">
        <v>11</v>
      </c>
      <c r="D37" s="183"/>
      <c r="E37" s="183"/>
      <c r="F37" s="183"/>
      <c r="G37" s="113">
        <v>10.9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54"/>
      <c r="AH37" s="54"/>
      <c r="AI37" s="54"/>
      <c r="AJ37" s="54"/>
      <c r="AK37" s="19"/>
      <c r="AL37" s="22"/>
    </row>
    <row r="38" spans="1:38" ht="78.75">
      <c r="A38" s="113">
        <v>26</v>
      </c>
      <c r="B38" s="12" t="s">
        <v>846</v>
      </c>
      <c r="C38" s="113" t="s">
        <v>21</v>
      </c>
      <c r="D38" s="183"/>
      <c r="E38" s="183"/>
      <c r="F38" s="183"/>
      <c r="G38" s="113">
        <v>13.6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54"/>
      <c r="AH38" s="54"/>
      <c r="AI38" s="54"/>
      <c r="AJ38" s="54"/>
      <c r="AK38" s="19"/>
      <c r="AL38" s="22"/>
    </row>
    <row r="39" spans="1:38" ht="47.25">
      <c r="A39" s="113">
        <v>27</v>
      </c>
      <c r="B39" s="12" t="s">
        <v>847</v>
      </c>
      <c r="C39" s="113" t="s">
        <v>27</v>
      </c>
      <c r="D39" s="183"/>
      <c r="E39" s="183"/>
      <c r="F39" s="183"/>
      <c r="G39" s="113">
        <v>13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54"/>
      <c r="AH39" s="54"/>
      <c r="AI39" s="54"/>
      <c r="AJ39" s="54"/>
      <c r="AK39" s="19"/>
      <c r="AL39" s="22"/>
    </row>
    <row r="40" spans="1:38" ht="47.25">
      <c r="A40" s="113">
        <v>28</v>
      </c>
      <c r="B40" s="12" t="s">
        <v>848</v>
      </c>
      <c r="C40" s="113" t="s">
        <v>21</v>
      </c>
      <c r="D40" s="183"/>
      <c r="E40" s="183"/>
      <c r="F40" s="183"/>
      <c r="G40" s="113">
        <v>30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4"/>
      <c r="AH40" s="54"/>
      <c r="AI40" s="54"/>
      <c r="AJ40" s="54"/>
      <c r="AK40" s="19"/>
      <c r="AL40" s="22"/>
    </row>
    <row r="41" spans="1:38" ht="47.25">
      <c r="A41" s="113">
        <v>29</v>
      </c>
      <c r="B41" s="12" t="s">
        <v>849</v>
      </c>
      <c r="C41" s="113" t="s">
        <v>21</v>
      </c>
      <c r="D41" s="183"/>
      <c r="E41" s="183"/>
      <c r="F41" s="183"/>
      <c r="G41" s="113">
        <v>13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54"/>
      <c r="AH41" s="54"/>
      <c r="AI41" s="54"/>
      <c r="AJ41" s="54"/>
      <c r="AK41" s="19"/>
      <c r="AL41" s="22"/>
    </row>
    <row r="42" spans="1:38" ht="47.25">
      <c r="A42" s="113">
        <v>30</v>
      </c>
      <c r="B42" s="12" t="s">
        <v>850</v>
      </c>
      <c r="C42" s="113" t="s">
        <v>15</v>
      </c>
      <c r="D42" s="183"/>
      <c r="E42" s="183"/>
      <c r="F42" s="183"/>
      <c r="G42" s="113">
        <v>13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54"/>
      <c r="AH42" s="54"/>
      <c r="AI42" s="54"/>
      <c r="AJ42" s="54"/>
      <c r="AK42" s="19"/>
      <c r="AL42" s="22"/>
    </row>
    <row r="43" spans="1:38" ht="78.75">
      <c r="A43" s="113">
        <v>31</v>
      </c>
      <c r="B43" s="12" t="s">
        <v>851</v>
      </c>
      <c r="C43" s="113" t="s">
        <v>21</v>
      </c>
      <c r="D43" s="183"/>
      <c r="E43" s="183"/>
      <c r="F43" s="183"/>
      <c r="G43" s="113">
        <v>10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54"/>
      <c r="AH43" s="54"/>
      <c r="AI43" s="54"/>
      <c r="AJ43" s="54"/>
      <c r="AK43" s="19"/>
      <c r="AL43" s="22"/>
    </row>
    <row r="44" spans="1:38" ht="54.75" customHeight="1">
      <c r="A44" s="113">
        <v>32</v>
      </c>
      <c r="B44" s="12" t="s">
        <v>228</v>
      </c>
      <c r="C44" s="113" t="s">
        <v>11</v>
      </c>
      <c r="D44" s="183"/>
      <c r="E44" s="183"/>
      <c r="F44" s="183"/>
      <c r="G44" s="113">
        <v>34</v>
      </c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54"/>
      <c r="AH44" s="54"/>
      <c r="AI44" s="54"/>
      <c r="AJ44" s="54"/>
      <c r="AK44" s="19"/>
      <c r="AL44" s="22"/>
    </row>
    <row r="45" spans="1:38" ht="23.25" customHeight="1">
      <c r="A45" s="251" t="s">
        <v>34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2"/>
      <c r="AL45" s="22"/>
    </row>
    <row r="46" spans="1:38" ht="78.75">
      <c r="A46" s="113">
        <v>33</v>
      </c>
      <c r="B46" s="12" t="s">
        <v>229</v>
      </c>
      <c r="C46" s="113" t="s">
        <v>11</v>
      </c>
      <c r="D46" s="183"/>
      <c r="E46" s="183"/>
      <c r="F46" s="183"/>
      <c r="G46" s="113">
        <v>39.119999999999997</v>
      </c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21"/>
      <c r="AH46" s="21"/>
      <c r="AI46" s="21"/>
      <c r="AJ46" s="21"/>
      <c r="AK46" s="19"/>
      <c r="AL46" s="22"/>
    </row>
    <row r="47" spans="1:38" ht="85.5" customHeight="1">
      <c r="A47" s="113">
        <v>34</v>
      </c>
      <c r="B47" s="12" t="s">
        <v>230</v>
      </c>
      <c r="C47" s="113" t="s">
        <v>11</v>
      </c>
      <c r="D47" s="183"/>
      <c r="E47" s="183"/>
      <c r="F47" s="183"/>
      <c r="G47" s="113">
        <v>38.5</v>
      </c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21"/>
      <c r="AH47" s="21"/>
      <c r="AI47" s="21"/>
      <c r="AJ47" s="21"/>
      <c r="AK47" s="19"/>
      <c r="AL47" s="22"/>
    </row>
    <row r="48" spans="1:38" ht="78.75">
      <c r="A48" s="113">
        <v>35</v>
      </c>
      <c r="B48" s="12" t="s">
        <v>852</v>
      </c>
      <c r="C48" s="113" t="s">
        <v>21</v>
      </c>
      <c r="D48" s="183"/>
      <c r="E48" s="183"/>
      <c r="F48" s="183"/>
      <c r="G48" s="113">
        <v>38.549999999999997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21"/>
      <c r="AH48" s="21"/>
      <c r="AI48" s="21"/>
      <c r="AJ48" s="21"/>
      <c r="AK48" s="19"/>
      <c r="AL48" s="22"/>
    </row>
    <row r="49" spans="1:38" ht="78.75">
      <c r="A49" s="113">
        <v>36</v>
      </c>
      <c r="B49" s="12" t="s">
        <v>853</v>
      </c>
      <c r="C49" s="113" t="s">
        <v>31</v>
      </c>
      <c r="D49" s="183"/>
      <c r="E49" s="183"/>
      <c r="F49" s="183"/>
      <c r="G49" s="113">
        <v>38.549999999999997</v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54"/>
      <c r="AH49" s="54"/>
      <c r="AI49" s="54"/>
      <c r="AJ49" s="54"/>
      <c r="AK49" s="19"/>
      <c r="AL49" s="22"/>
    </row>
    <row r="50" spans="1:38" ht="78.75">
      <c r="A50" s="113">
        <v>37</v>
      </c>
      <c r="B50" s="12" t="s">
        <v>231</v>
      </c>
      <c r="C50" s="113" t="s">
        <v>11</v>
      </c>
      <c r="D50" s="183"/>
      <c r="E50" s="183"/>
      <c r="F50" s="183"/>
      <c r="G50" s="113">
        <v>11.17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54"/>
      <c r="AH50" s="54"/>
      <c r="AI50" s="54"/>
      <c r="AJ50" s="54"/>
      <c r="AK50" s="19"/>
      <c r="AL50" s="22"/>
    </row>
    <row r="51" spans="1:38" ht="84" customHeight="1">
      <c r="A51" s="113">
        <v>38</v>
      </c>
      <c r="B51" s="12" t="s">
        <v>232</v>
      </c>
      <c r="C51" s="113" t="s">
        <v>11</v>
      </c>
      <c r="D51" s="183"/>
      <c r="E51" s="183"/>
      <c r="F51" s="183"/>
      <c r="G51" s="113">
        <v>11.05</v>
      </c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54"/>
      <c r="AH51" s="54"/>
      <c r="AI51" s="54"/>
      <c r="AJ51" s="54"/>
      <c r="AK51" s="19"/>
      <c r="AL51" s="22"/>
    </row>
    <row r="52" spans="1:38" ht="68.25" customHeight="1">
      <c r="A52" s="113">
        <v>39</v>
      </c>
      <c r="B52" s="12" t="s">
        <v>854</v>
      </c>
      <c r="C52" s="113" t="s">
        <v>124</v>
      </c>
      <c r="D52" s="183"/>
      <c r="E52" s="183"/>
      <c r="F52" s="183"/>
      <c r="G52" s="113">
        <v>277.68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54"/>
      <c r="AH52" s="54"/>
      <c r="AI52" s="54"/>
      <c r="AJ52" s="54"/>
      <c r="AK52" s="19"/>
      <c r="AL52" s="22"/>
    </row>
    <row r="53" spans="1:38" ht="78.75">
      <c r="A53" s="113">
        <v>40</v>
      </c>
      <c r="B53" s="12" t="s">
        <v>233</v>
      </c>
      <c r="C53" s="113" t="s">
        <v>11</v>
      </c>
      <c r="D53" s="183"/>
      <c r="E53" s="183"/>
      <c r="F53" s="183"/>
      <c r="G53" s="113">
        <v>30</v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54"/>
      <c r="AH53" s="54"/>
      <c r="AI53" s="54"/>
      <c r="AJ53" s="54"/>
      <c r="AK53" s="19"/>
      <c r="AL53" s="22"/>
    </row>
    <row r="54" spans="1:38" ht="78.75">
      <c r="A54" s="113">
        <v>41</v>
      </c>
      <c r="B54" s="12" t="s">
        <v>855</v>
      </c>
      <c r="C54" s="113" t="s">
        <v>21</v>
      </c>
      <c r="D54" s="183"/>
      <c r="E54" s="183"/>
      <c r="F54" s="183"/>
      <c r="G54" s="113">
        <v>25</v>
      </c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54"/>
      <c r="AH54" s="54"/>
      <c r="AI54" s="54"/>
      <c r="AJ54" s="54"/>
      <c r="AK54" s="19"/>
      <c r="AL54" s="22"/>
    </row>
    <row r="55" spans="1:38" ht="78.75">
      <c r="A55" s="113">
        <v>42</v>
      </c>
      <c r="B55" s="12" t="s">
        <v>856</v>
      </c>
      <c r="C55" s="113" t="s">
        <v>27</v>
      </c>
      <c r="D55" s="183"/>
      <c r="E55" s="183"/>
      <c r="F55" s="183"/>
      <c r="G55" s="113">
        <v>60</v>
      </c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54"/>
      <c r="AH55" s="54"/>
      <c r="AI55" s="54"/>
      <c r="AJ55" s="54"/>
      <c r="AK55" s="19"/>
      <c r="AL55" s="22"/>
    </row>
    <row r="56" spans="1:38" ht="94.5">
      <c r="A56" s="113">
        <v>43</v>
      </c>
      <c r="B56" s="12" t="s">
        <v>857</v>
      </c>
      <c r="C56" s="113" t="s">
        <v>27</v>
      </c>
      <c r="D56" s="183"/>
      <c r="E56" s="183"/>
      <c r="F56" s="183"/>
      <c r="G56" s="113">
        <v>20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54"/>
      <c r="AH56" s="54"/>
      <c r="AI56" s="54"/>
      <c r="AJ56" s="54"/>
      <c r="AK56" s="19"/>
      <c r="AL56" s="22"/>
    </row>
    <row r="57" spans="1:38" ht="78.75">
      <c r="A57" s="113">
        <v>44</v>
      </c>
      <c r="B57" s="12" t="s">
        <v>858</v>
      </c>
      <c r="C57" s="113" t="s">
        <v>21</v>
      </c>
      <c r="D57" s="183"/>
      <c r="E57" s="183"/>
      <c r="F57" s="183"/>
      <c r="G57" s="113">
        <v>30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54"/>
      <c r="AH57" s="54"/>
      <c r="AI57" s="54"/>
      <c r="AJ57" s="54"/>
      <c r="AK57" s="19"/>
      <c r="AL57" s="22"/>
    </row>
    <row r="58" spans="1:38" ht="18" customHeight="1">
      <c r="A58" s="258" t="s">
        <v>356</v>
      </c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2"/>
      <c r="AL58" s="22"/>
    </row>
    <row r="59" spans="1:38" ht="63">
      <c r="A59" s="113">
        <v>45</v>
      </c>
      <c r="B59" s="12" t="s">
        <v>859</v>
      </c>
      <c r="C59" s="113" t="s">
        <v>21</v>
      </c>
      <c r="D59" s="183"/>
      <c r="E59" s="183"/>
      <c r="F59" s="183"/>
      <c r="G59" s="113">
        <v>15</v>
      </c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21"/>
      <c r="AH59" s="21"/>
      <c r="AI59" s="21"/>
      <c r="AJ59" s="21"/>
      <c r="AK59" s="19"/>
      <c r="AL59" s="22"/>
    </row>
    <row r="60" spans="1:38" ht="15">
      <c r="A60" s="248" t="s">
        <v>138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2"/>
      <c r="AL60" s="22"/>
    </row>
    <row r="61" spans="1:38" ht="47.25">
      <c r="A61" s="113">
        <v>46</v>
      </c>
      <c r="B61" s="12" t="s">
        <v>860</v>
      </c>
      <c r="C61" s="113" t="s">
        <v>27</v>
      </c>
      <c r="D61" s="183"/>
      <c r="E61" s="183"/>
      <c r="F61" s="183"/>
      <c r="G61" s="113">
        <v>75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54"/>
      <c r="AH61" s="54"/>
      <c r="AI61" s="54"/>
      <c r="AJ61" s="54"/>
      <c r="AK61" s="19"/>
      <c r="AL61" s="22"/>
    </row>
    <row r="62" spans="1:38" ht="47.25">
      <c r="A62" s="113">
        <v>47</v>
      </c>
      <c r="B62" s="12" t="s">
        <v>861</v>
      </c>
      <c r="C62" s="113" t="s">
        <v>21</v>
      </c>
      <c r="D62" s="183"/>
      <c r="E62" s="183"/>
      <c r="F62" s="183"/>
      <c r="G62" s="113">
        <v>35</v>
      </c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54"/>
      <c r="AH62" s="54"/>
      <c r="AI62" s="54"/>
      <c r="AJ62" s="54"/>
      <c r="AK62" s="19"/>
      <c r="AL62" s="22"/>
    </row>
    <row r="63" spans="1:38" ht="78.75">
      <c r="A63" s="113">
        <v>48</v>
      </c>
      <c r="B63" s="12" t="s">
        <v>862</v>
      </c>
      <c r="C63" s="113" t="s">
        <v>27</v>
      </c>
      <c r="D63" s="183"/>
      <c r="E63" s="183"/>
      <c r="F63" s="183"/>
      <c r="G63" s="113">
        <v>10</v>
      </c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54"/>
      <c r="AH63" s="54"/>
      <c r="AI63" s="54"/>
      <c r="AJ63" s="54"/>
      <c r="AK63" s="19"/>
      <c r="AL63" s="22"/>
    </row>
    <row r="64" spans="1:38" ht="22.5" customHeight="1">
      <c r="A64" s="248" t="s">
        <v>147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2"/>
      <c r="AL64" s="22"/>
    </row>
    <row r="65" spans="1:38" ht="47.25">
      <c r="A65" s="113">
        <v>49</v>
      </c>
      <c r="B65" s="12" t="s">
        <v>863</v>
      </c>
      <c r="C65" s="113" t="s">
        <v>11</v>
      </c>
      <c r="D65" s="183"/>
      <c r="E65" s="183"/>
      <c r="F65" s="183"/>
      <c r="G65" s="113">
        <v>67.900000000000006</v>
      </c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54"/>
      <c r="AH65" s="54"/>
      <c r="AI65" s="54"/>
      <c r="AJ65" s="54"/>
      <c r="AK65" s="19"/>
      <c r="AL65" s="22"/>
    </row>
    <row r="66" spans="1:38" s="92" customFormat="1">
      <c r="A66" s="125"/>
      <c r="B66" s="81" t="s">
        <v>1088</v>
      </c>
      <c r="C66" s="126"/>
      <c r="D66" s="126"/>
      <c r="E66" s="126"/>
      <c r="F66" s="126"/>
      <c r="G66" s="85">
        <f>G9+G10+G12+G13+G14+G15+G16+G17+G18+G19+G20+G21+G22+G23+G24+G25+G26+G28+G29+G30+G31+G33+G34+G36+G37+G38+G39+G40+G41+G42+G43+G44+G46+G47+G48+G49+G50+G51+G52+G53+G54+G55+G56+G57+G59+G61+G62+G63+G65</f>
        <v>2383</v>
      </c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27"/>
      <c r="AH66" s="127"/>
      <c r="AI66" s="127"/>
      <c r="AJ66" s="127"/>
    </row>
  </sheetData>
  <mergeCells count="30">
    <mergeCell ref="AI3:AI5"/>
    <mergeCell ref="AG3:AG5"/>
    <mergeCell ref="AH3:AH5"/>
    <mergeCell ref="AJ3:AJ5"/>
    <mergeCell ref="A3:A5"/>
    <mergeCell ref="G3:G5"/>
    <mergeCell ref="H4:H5"/>
    <mergeCell ref="H3:AF3"/>
    <mergeCell ref="I4:L4"/>
    <mergeCell ref="M4:P4"/>
    <mergeCell ref="Q4:T4"/>
    <mergeCell ref="U4:X4"/>
    <mergeCell ref="Y4:AB4"/>
    <mergeCell ref="AC4:AF4"/>
    <mergeCell ref="A2:AJ2"/>
    <mergeCell ref="A7:AJ7"/>
    <mergeCell ref="A60:AJ60"/>
    <mergeCell ref="A64:AJ64"/>
    <mergeCell ref="A11:AJ11"/>
    <mergeCell ref="A27:AJ27"/>
    <mergeCell ref="A32:AJ32"/>
    <mergeCell ref="A35:AJ35"/>
    <mergeCell ref="A45:AJ45"/>
    <mergeCell ref="A58:AJ58"/>
    <mergeCell ref="A8:AJ8"/>
    <mergeCell ref="D3:D5"/>
    <mergeCell ref="E3:E5"/>
    <mergeCell ref="F3:F5"/>
    <mergeCell ref="C3:C5"/>
    <mergeCell ref="B3:B5"/>
  </mergeCells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89"/>
  <sheetViews>
    <sheetView view="pageBreakPreview" topLeftCell="X1" zoomScale="80" zoomScaleSheetLayoutView="8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74" customWidth="1"/>
    <col min="7" max="32" width="12.7109375" style="75" customWidth="1"/>
    <col min="33" max="33" width="44.85546875" style="76" customWidth="1"/>
    <col min="34" max="36" width="43.4257812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8">
      <c r="A1" s="131"/>
      <c r="B1" s="60"/>
      <c r="C1" s="168"/>
      <c r="D1" s="168"/>
      <c r="E1" s="168"/>
      <c r="F1" s="168"/>
      <c r="G1" s="122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69"/>
      <c r="AH1" s="169"/>
      <c r="AI1" s="169"/>
      <c r="AJ1" s="169"/>
    </row>
    <row r="2" spans="1:38" ht="56.25" customHeight="1">
      <c r="A2" s="237" t="s">
        <v>1107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8" ht="28.5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8" ht="15.75" customHeigh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8" ht="15.75" customHeight="1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8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38" ht="18.75" customHeight="1">
      <c r="A7" s="250" t="s">
        <v>234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2"/>
      <c r="AL7" s="22"/>
    </row>
    <row r="8" spans="1:38" ht="19.5" customHeight="1">
      <c r="A8" s="260" t="s">
        <v>5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2"/>
      <c r="AL8" s="22"/>
    </row>
    <row r="9" spans="1:38" ht="47.25">
      <c r="A9" s="98">
        <v>1</v>
      </c>
      <c r="B9" s="20" t="s">
        <v>864</v>
      </c>
      <c r="C9" s="113" t="s">
        <v>21</v>
      </c>
      <c r="D9" s="183"/>
      <c r="E9" s="183"/>
      <c r="F9" s="183"/>
      <c r="G9" s="113">
        <v>225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60"/>
      <c r="AH9" s="60"/>
      <c r="AI9" s="60"/>
      <c r="AJ9" s="60"/>
      <c r="AK9" s="19"/>
      <c r="AL9" s="22"/>
    </row>
    <row r="10" spans="1:38" ht="47.25">
      <c r="A10" s="98">
        <v>2</v>
      </c>
      <c r="B10" s="20" t="s">
        <v>865</v>
      </c>
      <c r="C10" s="113" t="s">
        <v>21</v>
      </c>
      <c r="D10" s="183"/>
      <c r="E10" s="183"/>
      <c r="F10" s="183"/>
      <c r="G10" s="113">
        <v>94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60"/>
      <c r="AH10" s="60"/>
      <c r="AI10" s="60"/>
      <c r="AJ10" s="60"/>
      <c r="AK10" s="19"/>
      <c r="AL10" s="22"/>
    </row>
    <row r="11" spans="1:38" ht="110.25">
      <c r="A11" s="98">
        <v>3</v>
      </c>
      <c r="B11" s="20" t="s">
        <v>866</v>
      </c>
      <c r="C11" s="113" t="s">
        <v>15</v>
      </c>
      <c r="D11" s="183"/>
      <c r="E11" s="183"/>
      <c r="F11" s="183"/>
      <c r="G11" s="113">
        <v>16.899999999999999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60"/>
      <c r="AH11" s="60"/>
      <c r="AI11" s="60"/>
      <c r="AJ11" s="60"/>
      <c r="AK11" s="19"/>
      <c r="AL11" s="22"/>
    </row>
    <row r="12" spans="1:38" ht="78.75">
      <c r="A12" s="98">
        <v>4</v>
      </c>
      <c r="B12" s="20" t="s">
        <v>867</v>
      </c>
      <c r="C12" s="113" t="s">
        <v>31</v>
      </c>
      <c r="D12" s="183"/>
      <c r="E12" s="183"/>
      <c r="F12" s="183"/>
      <c r="G12" s="113">
        <v>10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60"/>
      <c r="AH12" s="60"/>
      <c r="AI12" s="60"/>
      <c r="AJ12" s="60"/>
      <c r="AK12" s="19"/>
      <c r="AL12" s="22"/>
    </row>
    <row r="13" spans="1:38" ht="94.5">
      <c r="A13" s="98">
        <v>5</v>
      </c>
      <c r="B13" s="20" t="s">
        <v>868</v>
      </c>
      <c r="C13" s="113" t="s">
        <v>15</v>
      </c>
      <c r="D13" s="183"/>
      <c r="E13" s="183"/>
      <c r="F13" s="183"/>
      <c r="G13" s="113">
        <v>5.4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60"/>
      <c r="AH13" s="60"/>
      <c r="AI13" s="60"/>
      <c r="AJ13" s="60"/>
      <c r="AK13" s="19"/>
      <c r="AL13" s="22"/>
    </row>
    <row r="14" spans="1:38" ht="94.5">
      <c r="A14" s="98">
        <v>6</v>
      </c>
      <c r="B14" s="20" t="s">
        <v>869</v>
      </c>
      <c r="C14" s="113" t="s">
        <v>21</v>
      </c>
      <c r="D14" s="183"/>
      <c r="E14" s="183"/>
      <c r="F14" s="183"/>
      <c r="G14" s="113">
        <v>105.6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60"/>
      <c r="AH14" s="60"/>
      <c r="AI14" s="60"/>
      <c r="AJ14" s="60"/>
      <c r="AK14" s="19"/>
      <c r="AL14" s="22"/>
    </row>
    <row r="15" spans="1:38" ht="31.5">
      <c r="A15" s="98">
        <v>7</v>
      </c>
      <c r="B15" s="20" t="s">
        <v>870</v>
      </c>
      <c r="C15" s="113" t="s">
        <v>11</v>
      </c>
      <c r="D15" s="183"/>
      <c r="E15" s="183"/>
      <c r="F15" s="183"/>
      <c r="G15" s="98">
        <v>2.5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60"/>
      <c r="AH15" s="60"/>
      <c r="AI15" s="60"/>
      <c r="AJ15" s="60"/>
      <c r="AK15" s="19"/>
      <c r="AL15" s="22"/>
    </row>
    <row r="16" spans="1:38" ht="31.5">
      <c r="A16" s="98">
        <v>8</v>
      </c>
      <c r="B16" s="20" t="s">
        <v>871</v>
      </c>
      <c r="C16" s="113" t="s">
        <v>11</v>
      </c>
      <c r="D16" s="183"/>
      <c r="E16" s="183"/>
      <c r="F16" s="183"/>
      <c r="G16" s="98">
        <v>4.2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60"/>
      <c r="AH16" s="60"/>
      <c r="AI16" s="60"/>
      <c r="AJ16" s="60"/>
      <c r="AK16" s="19"/>
      <c r="AL16" s="22"/>
    </row>
    <row r="17" spans="1:38" ht="31.5">
      <c r="A17" s="98">
        <v>9</v>
      </c>
      <c r="B17" s="20" t="s">
        <v>872</v>
      </c>
      <c r="C17" s="113" t="s">
        <v>11</v>
      </c>
      <c r="D17" s="183"/>
      <c r="E17" s="183"/>
      <c r="F17" s="183"/>
      <c r="G17" s="98">
        <v>2.7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60"/>
      <c r="AH17" s="60"/>
      <c r="AI17" s="60"/>
      <c r="AJ17" s="60"/>
      <c r="AK17" s="19"/>
      <c r="AL17" s="22"/>
    </row>
    <row r="18" spans="1:38" ht="31.5">
      <c r="A18" s="98">
        <v>10</v>
      </c>
      <c r="B18" s="20" t="s">
        <v>873</v>
      </c>
      <c r="C18" s="113" t="s">
        <v>27</v>
      </c>
      <c r="D18" s="183"/>
      <c r="E18" s="183"/>
      <c r="F18" s="183"/>
      <c r="G18" s="113">
        <v>15.6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60"/>
      <c r="AH18" s="60"/>
      <c r="AI18" s="60"/>
      <c r="AJ18" s="60"/>
      <c r="AK18" s="19"/>
      <c r="AL18" s="22"/>
    </row>
    <row r="19" spans="1:38" ht="31.5">
      <c r="A19" s="98">
        <v>11</v>
      </c>
      <c r="B19" s="20" t="s">
        <v>874</v>
      </c>
      <c r="C19" s="113" t="s">
        <v>27</v>
      </c>
      <c r="D19" s="183"/>
      <c r="E19" s="183"/>
      <c r="F19" s="183"/>
      <c r="G19" s="113">
        <v>3.5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60"/>
      <c r="AH19" s="60"/>
      <c r="AI19" s="60"/>
      <c r="AJ19" s="60"/>
      <c r="AK19" s="19"/>
      <c r="AL19" s="22"/>
    </row>
    <row r="20" spans="1:38" ht="31.5">
      <c r="A20" s="98">
        <v>12</v>
      </c>
      <c r="B20" s="20" t="s">
        <v>875</v>
      </c>
      <c r="C20" s="113" t="s">
        <v>27</v>
      </c>
      <c r="D20" s="183"/>
      <c r="E20" s="183"/>
      <c r="F20" s="183"/>
      <c r="G20" s="113">
        <v>2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60"/>
      <c r="AH20" s="60"/>
      <c r="AI20" s="60"/>
      <c r="AJ20" s="60"/>
      <c r="AK20" s="19"/>
      <c r="AL20" s="22"/>
    </row>
    <row r="21" spans="1:38" ht="31.5">
      <c r="A21" s="98">
        <v>13</v>
      </c>
      <c r="B21" s="20" t="s">
        <v>876</v>
      </c>
      <c r="C21" s="113" t="s">
        <v>21</v>
      </c>
      <c r="D21" s="183"/>
      <c r="E21" s="183"/>
      <c r="F21" s="183"/>
      <c r="G21" s="113">
        <v>16.5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60"/>
      <c r="AH21" s="60"/>
      <c r="AI21" s="60"/>
      <c r="AJ21" s="60"/>
      <c r="AK21" s="19"/>
      <c r="AL21" s="22"/>
    </row>
    <row r="22" spans="1:38" ht="31.5">
      <c r="A22" s="113">
        <v>14</v>
      </c>
      <c r="B22" s="20" t="s">
        <v>877</v>
      </c>
      <c r="C22" s="113" t="s">
        <v>15</v>
      </c>
      <c r="D22" s="183"/>
      <c r="E22" s="183"/>
      <c r="F22" s="183"/>
      <c r="G22" s="113">
        <v>12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54"/>
      <c r="AH22" s="54"/>
      <c r="AI22" s="54"/>
      <c r="AJ22" s="54"/>
      <c r="AK22" s="19"/>
      <c r="AL22" s="22"/>
    </row>
    <row r="23" spans="1:38" ht="31.5">
      <c r="A23" s="113">
        <v>15</v>
      </c>
      <c r="B23" s="20" t="s">
        <v>878</v>
      </c>
      <c r="C23" s="113" t="s">
        <v>15</v>
      </c>
      <c r="D23" s="183"/>
      <c r="E23" s="183"/>
      <c r="F23" s="183"/>
      <c r="G23" s="113">
        <v>5.5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54"/>
      <c r="AH23" s="54"/>
      <c r="AI23" s="54"/>
      <c r="AJ23" s="54"/>
      <c r="AK23" s="19"/>
      <c r="AL23" s="22"/>
    </row>
    <row r="24" spans="1:38" ht="31.5">
      <c r="A24" s="113">
        <v>16</v>
      </c>
      <c r="B24" s="20" t="s">
        <v>879</v>
      </c>
      <c r="C24" s="113" t="s">
        <v>31</v>
      </c>
      <c r="D24" s="183"/>
      <c r="E24" s="183"/>
      <c r="F24" s="183"/>
      <c r="G24" s="113">
        <v>14.5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54"/>
      <c r="AH24" s="54"/>
      <c r="AI24" s="54"/>
      <c r="AJ24" s="54"/>
      <c r="AK24" s="19"/>
      <c r="AL24" s="22"/>
    </row>
    <row r="25" spans="1:38" ht="31.5">
      <c r="A25" s="113">
        <v>17</v>
      </c>
      <c r="B25" s="20" t="s">
        <v>877</v>
      </c>
      <c r="C25" s="113" t="s">
        <v>31</v>
      </c>
      <c r="D25" s="183"/>
      <c r="E25" s="183"/>
      <c r="F25" s="183"/>
      <c r="G25" s="113">
        <v>11.5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54"/>
      <c r="AH25" s="54"/>
      <c r="AI25" s="54"/>
      <c r="AJ25" s="54"/>
      <c r="AK25" s="19"/>
      <c r="AL25" s="22"/>
    </row>
    <row r="26" spans="1:38" ht="47.25">
      <c r="A26" s="113">
        <v>18</v>
      </c>
      <c r="B26" s="20" t="s">
        <v>235</v>
      </c>
      <c r="C26" s="113" t="s">
        <v>59</v>
      </c>
      <c r="D26" s="183"/>
      <c r="E26" s="183"/>
      <c r="F26" s="183"/>
      <c r="G26" s="113">
        <v>13.54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54"/>
      <c r="AH26" s="54"/>
      <c r="AI26" s="54"/>
      <c r="AJ26" s="54"/>
      <c r="AK26" s="19"/>
      <c r="AL26" s="22"/>
    </row>
    <row r="27" spans="1:38" ht="47.25">
      <c r="A27" s="13">
        <v>19</v>
      </c>
      <c r="B27" s="20" t="s">
        <v>880</v>
      </c>
      <c r="C27" s="113" t="s">
        <v>21</v>
      </c>
      <c r="D27" s="183"/>
      <c r="E27" s="183"/>
      <c r="F27" s="183"/>
      <c r="G27" s="113">
        <v>8.1999999999999993</v>
      </c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54"/>
      <c r="AH27" s="54"/>
      <c r="AI27" s="54"/>
      <c r="AJ27" s="54"/>
      <c r="AK27" s="19"/>
      <c r="AL27" s="22"/>
    </row>
    <row r="28" spans="1:38" ht="47.25">
      <c r="A28" s="13">
        <v>20</v>
      </c>
      <c r="B28" s="20" t="s">
        <v>881</v>
      </c>
      <c r="C28" s="113" t="s">
        <v>21</v>
      </c>
      <c r="D28" s="183"/>
      <c r="E28" s="183"/>
      <c r="F28" s="183"/>
      <c r="G28" s="113">
        <v>12.5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54"/>
      <c r="AH28" s="54"/>
      <c r="AI28" s="54"/>
      <c r="AJ28" s="54"/>
      <c r="AK28" s="19"/>
      <c r="AL28" s="22"/>
    </row>
    <row r="29" spans="1:38" ht="63">
      <c r="A29" s="13">
        <v>21</v>
      </c>
      <c r="B29" s="20" t="s">
        <v>882</v>
      </c>
      <c r="C29" s="113" t="s">
        <v>21</v>
      </c>
      <c r="D29" s="183"/>
      <c r="E29" s="183"/>
      <c r="F29" s="183"/>
      <c r="G29" s="113">
        <v>10.3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54"/>
      <c r="AH29" s="54"/>
      <c r="AI29" s="54"/>
      <c r="AJ29" s="54"/>
      <c r="AK29" s="19"/>
      <c r="AL29" s="22"/>
    </row>
    <row r="30" spans="1:38" ht="47.25">
      <c r="A30" s="13">
        <v>22</v>
      </c>
      <c r="B30" s="20" t="s">
        <v>883</v>
      </c>
      <c r="C30" s="113" t="s">
        <v>21</v>
      </c>
      <c r="D30" s="183"/>
      <c r="E30" s="183"/>
      <c r="F30" s="183"/>
      <c r="G30" s="113">
        <v>12.8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54"/>
      <c r="AH30" s="54"/>
      <c r="AI30" s="54"/>
      <c r="AJ30" s="54"/>
      <c r="AK30" s="19"/>
      <c r="AL30" s="22"/>
    </row>
    <row r="31" spans="1:38" ht="47.25">
      <c r="A31" s="13">
        <v>23</v>
      </c>
      <c r="B31" s="20" t="s">
        <v>884</v>
      </c>
      <c r="C31" s="113" t="s">
        <v>21</v>
      </c>
      <c r="D31" s="183"/>
      <c r="E31" s="183"/>
      <c r="F31" s="183"/>
      <c r="G31" s="113">
        <v>13.6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54"/>
      <c r="AH31" s="54"/>
      <c r="AI31" s="54"/>
      <c r="AJ31" s="54"/>
      <c r="AK31" s="19"/>
      <c r="AL31" s="22"/>
    </row>
    <row r="32" spans="1:38" ht="47.25">
      <c r="A32" s="13">
        <v>24</v>
      </c>
      <c r="B32" s="20" t="s">
        <v>885</v>
      </c>
      <c r="C32" s="113" t="s">
        <v>27</v>
      </c>
      <c r="D32" s="183"/>
      <c r="E32" s="183"/>
      <c r="F32" s="183"/>
      <c r="G32" s="113">
        <v>9.65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54"/>
      <c r="AH32" s="54"/>
      <c r="AI32" s="54"/>
      <c r="AJ32" s="54"/>
      <c r="AK32" s="19"/>
      <c r="AL32" s="22"/>
    </row>
    <row r="33" spans="1:38" ht="47.25">
      <c r="A33" s="13">
        <v>25</v>
      </c>
      <c r="B33" s="20" t="s">
        <v>886</v>
      </c>
      <c r="C33" s="113" t="s">
        <v>21</v>
      </c>
      <c r="D33" s="183"/>
      <c r="E33" s="183"/>
      <c r="F33" s="183"/>
      <c r="G33" s="113">
        <v>14.6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54"/>
      <c r="AH33" s="54"/>
      <c r="AI33" s="54"/>
      <c r="AJ33" s="54"/>
      <c r="AK33" s="19"/>
      <c r="AL33" s="22"/>
    </row>
    <row r="34" spans="1:38" ht="47.25">
      <c r="A34" s="13">
        <v>26</v>
      </c>
      <c r="B34" s="20" t="s">
        <v>887</v>
      </c>
      <c r="C34" s="113" t="s">
        <v>21</v>
      </c>
      <c r="D34" s="183"/>
      <c r="E34" s="183"/>
      <c r="F34" s="183"/>
      <c r="G34" s="113">
        <v>15.7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54"/>
      <c r="AH34" s="54"/>
      <c r="AI34" s="54"/>
      <c r="AJ34" s="54"/>
      <c r="AK34" s="19"/>
      <c r="AL34" s="22"/>
    </row>
    <row r="35" spans="1:38" ht="47.25">
      <c r="A35" s="13">
        <v>27</v>
      </c>
      <c r="B35" s="20" t="s">
        <v>888</v>
      </c>
      <c r="C35" s="113" t="s">
        <v>15</v>
      </c>
      <c r="D35" s="183"/>
      <c r="E35" s="183"/>
      <c r="F35" s="183"/>
      <c r="G35" s="113">
        <v>95.5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54"/>
      <c r="AH35" s="54"/>
      <c r="AI35" s="54"/>
      <c r="AJ35" s="54"/>
      <c r="AK35" s="19"/>
      <c r="AL35" s="22"/>
    </row>
    <row r="36" spans="1:38" ht="47.25">
      <c r="A36" s="13">
        <v>28</v>
      </c>
      <c r="B36" s="20" t="s">
        <v>889</v>
      </c>
      <c r="C36" s="113" t="s">
        <v>15</v>
      </c>
      <c r="D36" s="183"/>
      <c r="E36" s="183"/>
      <c r="F36" s="183"/>
      <c r="G36" s="113">
        <v>15.7</v>
      </c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54"/>
      <c r="AH36" s="54"/>
      <c r="AI36" s="54"/>
      <c r="AJ36" s="54"/>
      <c r="AK36" s="19"/>
      <c r="AL36" s="22"/>
    </row>
    <row r="37" spans="1:38" ht="47.25">
      <c r="A37" s="13">
        <v>29</v>
      </c>
      <c r="B37" s="20" t="s">
        <v>890</v>
      </c>
      <c r="C37" s="113" t="s">
        <v>31</v>
      </c>
      <c r="D37" s="183"/>
      <c r="E37" s="183"/>
      <c r="F37" s="183"/>
      <c r="G37" s="113">
        <v>16.2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54"/>
      <c r="AH37" s="54"/>
      <c r="AI37" s="54"/>
      <c r="AJ37" s="54"/>
      <c r="AK37" s="19"/>
      <c r="AL37" s="22"/>
    </row>
    <row r="38" spans="1:38" ht="47.25">
      <c r="A38" s="13">
        <v>30</v>
      </c>
      <c r="B38" s="20" t="s">
        <v>891</v>
      </c>
      <c r="C38" s="113" t="s">
        <v>31</v>
      </c>
      <c r="D38" s="183"/>
      <c r="E38" s="183"/>
      <c r="F38" s="183"/>
      <c r="G38" s="113">
        <v>14.2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54"/>
      <c r="AH38" s="54"/>
      <c r="AI38" s="54"/>
      <c r="AJ38" s="54"/>
      <c r="AK38" s="19"/>
      <c r="AL38" s="22"/>
    </row>
    <row r="39" spans="1:38" ht="47.25">
      <c r="A39" s="13">
        <v>31</v>
      </c>
      <c r="B39" s="20" t="s">
        <v>892</v>
      </c>
      <c r="C39" s="113" t="s">
        <v>31</v>
      </c>
      <c r="D39" s="183"/>
      <c r="E39" s="183"/>
      <c r="F39" s="183"/>
      <c r="G39" s="113">
        <v>16.8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54"/>
      <c r="AH39" s="54"/>
      <c r="AI39" s="54"/>
      <c r="AJ39" s="54"/>
      <c r="AK39" s="19"/>
      <c r="AL39" s="22"/>
    </row>
    <row r="40" spans="1:38" ht="47.25">
      <c r="A40" s="13">
        <v>32</v>
      </c>
      <c r="B40" s="20" t="s">
        <v>893</v>
      </c>
      <c r="C40" s="113" t="s">
        <v>31</v>
      </c>
      <c r="D40" s="183"/>
      <c r="E40" s="183"/>
      <c r="F40" s="183"/>
      <c r="G40" s="113">
        <v>16.8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4"/>
      <c r="AH40" s="54"/>
      <c r="AI40" s="54"/>
      <c r="AJ40" s="54"/>
      <c r="AK40" s="19"/>
      <c r="AL40" s="22"/>
    </row>
    <row r="41" spans="1:38" ht="47.25">
      <c r="A41" s="13">
        <v>33</v>
      </c>
      <c r="B41" s="20" t="s">
        <v>894</v>
      </c>
      <c r="C41" s="113" t="s">
        <v>31</v>
      </c>
      <c r="D41" s="183"/>
      <c r="E41" s="183"/>
      <c r="F41" s="183"/>
      <c r="G41" s="113">
        <v>32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54"/>
      <c r="AH41" s="54"/>
      <c r="AI41" s="54"/>
      <c r="AJ41" s="54"/>
      <c r="AK41" s="19"/>
      <c r="AL41" s="22"/>
    </row>
    <row r="42" spans="1:38" ht="47.25">
      <c r="A42" s="13">
        <v>34</v>
      </c>
      <c r="B42" s="20" t="s">
        <v>895</v>
      </c>
      <c r="C42" s="113" t="s">
        <v>684</v>
      </c>
      <c r="D42" s="183"/>
      <c r="E42" s="183"/>
      <c r="F42" s="183"/>
      <c r="G42" s="113">
        <v>300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54"/>
      <c r="AH42" s="54"/>
      <c r="AI42" s="54"/>
      <c r="AJ42" s="54"/>
      <c r="AK42" s="19"/>
      <c r="AL42" s="22"/>
    </row>
    <row r="43" spans="1:38">
      <c r="A43" s="235" t="s">
        <v>13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2"/>
      <c r="AL43" s="22"/>
    </row>
    <row r="44" spans="1:38" ht="78.75">
      <c r="A44" s="13">
        <v>35</v>
      </c>
      <c r="B44" s="20" t="s">
        <v>896</v>
      </c>
      <c r="C44" s="113" t="s">
        <v>27</v>
      </c>
      <c r="D44" s="183"/>
      <c r="E44" s="183"/>
      <c r="F44" s="183"/>
      <c r="G44" s="98">
        <v>48</v>
      </c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21"/>
      <c r="AH44" s="21"/>
      <c r="AI44" s="21"/>
      <c r="AJ44" s="21"/>
      <c r="AK44" s="19"/>
      <c r="AL44" s="22"/>
    </row>
    <row r="45" spans="1:38" ht="78.75">
      <c r="A45" s="13">
        <v>36</v>
      </c>
      <c r="B45" s="20" t="s">
        <v>897</v>
      </c>
      <c r="C45" s="113" t="s">
        <v>27</v>
      </c>
      <c r="D45" s="183"/>
      <c r="E45" s="183"/>
      <c r="F45" s="183"/>
      <c r="G45" s="98">
        <v>48</v>
      </c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60"/>
      <c r="AH45" s="60"/>
      <c r="AI45" s="60"/>
      <c r="AJ45" s="60"/>
      <c r="AK45" s="19"/>
      <c r="AL45" s="22"/>
    </row>
    <row r="46" spans="1:38" ht="78.75">
      <c r="A46" s="113">
        <v>37</v>
      </c>
      <c r="B46" s="12" t="s">
        <v>236</v>
      </c>
      <c r="C46" s="113" t="s">
        <v>196</v>
      </c>
      <c r="D46" s="183"/>
      <c r="E46" s="183"/>
      <c r="F46" s="183"/>
      <c r="G46" s="113">
        <v>27.7</v>
      </c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54"/>
      <c r="AH46" s="54"/>
      <c r="AI46" s="54"/>
      <c r="AJ46" s="54"/>
      <c r="AK46" s="19"/>
      <c r="AL46" s="22"/>
    </row>
    <row r="47" spans="1:38" ht="94.5">
      <c r="A47" s="113">
        <v>38</v>
      </c>
      <c r="B47" s="12" t="s">
        <v>237</v>
      </c>
      <c r="C47" s="113" t="s">
        <v>196</v>
      </c>
      <c r="D47" s="183"/>
      <c r="E47" s="183"/>
      <c r="F47" s="183"/>
      <c r="G47" s="113">
        <v>51.86</v>
      </c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54"/>
      <c r="AH47" s="54"/>
      <c r="AI47" s="54"/>
      <c r="AJ47" s="54"/>
      <c r="AK47" s="19"/>
      <c r="AL47" s="22"/>
    </row>
    <row r="48" spans="1:38" ht="66">
      <c r="A48" s="113">
        <v>39</v>
      </c>
      <c r="B48" s="12" t="s">
        <v>238</v>
      </c>
      <c r="C48" s="113" t="s">
        <v>196</v>
      </c>
      <c r="D48" s="183"/>
      <c r="E48" s="183"/>
      <c r="F48" s="183"/>
      <c r="G48" s="113">
        <v>56.1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54"/>
      <c r="AH48" s="54"/>
      <c r="AI48" s="54"/>
      <c r="AJ48" s="54"/>
      <c r="AK48" s="19"/>
      <c r="AL48" s="22"/>
    </row>
    <row r="49" spans="1:38" ht="66">
      <c r="A49" s="113">
        <v>40</v>
      </c>
      <c r="B49" s="12" t="s">
        <v>239</v>
      </c>
      <c r="C49" s="113" t="s">
        <v>196</v>
      </c>
      <c r="D49" s="183"/>
      <c r="E49" s="183"/>
      <c r="F49" s="183"/>
      <c r="G49" s="113">
        <v>51.6</v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54"/>
      <c r="AH49" s="54"/>
      <c r="AI49" s="54"/>
      <c r="AJ49" s="54"/>
      <c r="AK49" s="19"/>
      <c r="AL49" s="22"/>
    </row>
    <row r="50" spans="1:38" ht="47.25">
      <c r="A50" s="113">
        <v>41</v>
      </c>
      <c r="B50" s="12" t="s">
        <v>240</v>
      </c>
      <c r="C50" s="113" t="s">
        <v>196</v>
      </c>
      <c r="D50" s="183"/>
      <c r="E50" s="183"/>
      <c r="F50" s="183"/>
      <c r="G50" s="113">
        <v>41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54"/>
      <c r="AH50" s="54"/>
      <c r="AI50" s="54"/>
      <c r="AJ50" s="54"/>
      <c r="AK50" s="19"/>
      <c r="AL50" s="22"/>
    </row>
    <row r="51" spans="1:38" ht="66">
      <c r="A51" s="113">
        <v>42</v>
      </c>
      <c r="B51" s="12" t="s">
        <v>241</v>
      </c>
      <c r="C51" s="113" t="s">
        <v>196</v>
      </c>
      <c r="D51" s="183"/>
      <c r="E51" s="183"/>
      <c r="F51" s="183"/>
      <c r="G51" s="113">
        <v>163.9</v>
      </c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54"/>
      <c r="AH51" s="54"/>
      <c r="AI51" s="54"/>
      <c r="AJ51" s="54"/>
      <c r="AK51" s="19"/>
      <c r="AL51" s="22"/>
    </row>
    <row r="52" spans="1:38" ht="47.25">
      <c r="A52" s="113">
        <v>43</v>
      </c>
      <c r="B52" s="12" t="s">
        <v>242</v>
      </c>
      <c r="C52" s="113" t="s">
        <v>196</v>
      </c>
      <c r="D52" s="183"/>
      <c r="E52" s="183"/>
      <c r="F52" s="183"/>
      <c r="G52" s="113">
        <v>7.9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54"/>
      <c r="AH52" s="54"/>
      <c r="AI52" s="54"/>
      <c r="AJ52" s="54"/>
      <c r="AK52" s="19"/>
      <c r="AL52" s="22"/>
    </row>
    <row r="53" spans="1:38" ht="63">
      <c r="A53" s="113">
        <v>44</v>
      </c>
      <c r="B53" s="12" t="s">
        <v>243</v>
      </c>
      <c r="C53" s="113" t="s">
        <v>196</v>
      </c>
      <c r="D53" s="183"/>
      <c r="E53" s="183"/>
      <c r="F53" s="183"/>
      <c r="G53" s="113">
        <v>3.3</v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2"/>
      <c r="AH53" s="12"/>
      <c r="AI53" s="12"/>
      <c r="AJ53" s="12"/>
      <c r="AK53" s="19"/>
      <c r="AL53" s="22"/>
    </row>
    <row r="54" spans="1:38" ht="63">
      <c r="A54" s="113">
        <v>45</v>
      </c>
      <c r="B54" s="12" t="s">
        <v>244</v>
      </c>
      <c r="C54" s="113" t="s">
        <v>196</v>
      </c>
      <c r="D54" s="183"/>
      <c r="E54" s="183"/>
      <c r="F54" s="183"/>
      <c r="G54" s="113">
        <v>26</v>
      </c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2"/>
      <c r="AH54" s="12"/>
      <c r="AI54" s="12"/>
      <c r="AJ54" s="12"/>
      <c r="AK54" s="19"/>
      <c r="AL54" s="22"/>
    </row>
    <row r="55" spans="1:38" ht="66">
      <c r="A55" s="113">
        <v>46</v>
      </c>
      <c r="B55" s="12" t="s">
        <v>245</v>
      </c>
      <c r="C55" s="113" t="s">
        <v>246</v>
      </c>
      <c r="D55" s="183"/>
      <c r="E55" s="183"/>
      <c r="F55" s="183"/>
      <c r="G55" s="113">
        <v>34.4</v>
      </c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2"/>
      <c r="AH55" s="12"/>
      <c r="AI55" s="12"/>
      <c r="AJ55" s="12"/>
      <c r="AK55" s="19"/>
      <c r="AL55" s="22"/>
    </row>
    <row r="56" spans="1:38" ht="78.75">
      <c r="A56" s="113">
        <v>47</v>
      </c>
      <c r="B56" s="12" t="s">
        <v>247</v>
      </c>
      <c r="C56" s="113" t="s">
        <v>246</v>
      </c>
      <c r="D56" s="183"/>
      <c r="E56" s="183"/>
      <c r="F56" s="183"/>
      <c r="G56" s="113">
        <v>73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54"/>
      <c r="AH56" s="54"/>
      <c r="AI56" s="54"/>
      <c r="AJ56" s="54"/>
      <c r="AK56" s="19"/>
      <c r="AL56" s="22"/>
    </row>
    <row r="57" spans="1:38" ht="63">
      <c r="A57" s="113">
        <v>48</v>
      </c>
      <c r="B57" s="12" t="s">
        <v>248</v>
      </c>
      <c r="C57" s="113" t="s">
        <v>246</v>
      </c>
      <c r="D57" s="183"/>
      <c r="E57" s="183"/>
      <c r="F57" s="183"/>
      <c r="G57" s="113">
        <v>6.1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54"/>
      <c r="AH57" s="54"/>
      <c r="AI57" s="54"/>
      <c r="AJ57" s="54"/>
      <c r="AK57" s="19"/>
      <c r="AL57" s="22"/>
    </row>
    <row r="58" spans="1:38" ht="78.75">
      <c r="A58" s="113">
        <v>49</v>
      </c>
      <c r="B58" s="12" t="s">
        <v>249</v>
      </c>
      <c r="C58" s="113" t="s">
        <v>246</v>
      </c>
      <c r="D58" s="183"/>
      <c r="E58" s="183"/>
      <c r="F58" s="183"/>
      <c r="G58" s="113">
        <v>15</v>
      </c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2"/>
      <c r="AH58" s="12"/>
      <c r="AI58" s="12"/>
      <c r="AJ58" s="12"/>
      <c r="AK58" s="19"/>
      <c r="AL58" s="22"/>
    </row>
    <row r="59" spans="1:38" ht="47.25">
      <c r="A59" s="113">
        <v>50</v>
      </c>
      <c r="B59" s="12" t="s">
        <v>250</v>
      </c>
      <c r="C59" s="113" t="s">
        <v>246</v>
      </c>
      <c r="D59" s="183"/>
      <c r="E59" s="183"/>
      <c r="F59" s="183"/>
      <c r="G59" s="113">
        <v>3.3</v>
      </c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2"/>
      <c r="AH59" s="12"/>
      <c r="AI59" s="12"/>
      <c r="AJ59" s="12"/>
      <c r="AK59" s="19"/>
      <c r="AL59" s="22"/>
    </row>
    <row r="60" spans="1:38" ht="94.5">
      <c r="A60" s="113">
        <v>51</v>
      </c>
      <c r="B60" s="12" t="s">
        <v>251</v>
      </c>
      <c r="C60" s="113" t="s">
        <v>246</v>
      </c>
      <c r="D60" s="183"/>
      <c r="E60" s="183"/>
      <c r="F60" s="183"/>
      <c r="G60" s="113">
        <v>25.5</v>
      </c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2"/>
      <c r="AH60" s="12"/>
      <c r="AI60" s="12"/>
      <c r="AJ60" s="12"/>
      <c r="AK60" s="19"/>
      <c r="AL60" s="22"/>
    </row>
    <row r="61" spans="1:38" ht="78.75">
      <c r="A61" s="113">
        <v>52</v>
      </c>
      <c r="B61" s="12" t="s">
        <v>252</v>
      </c>
      <c r="C61" s="113" t="s">
        <v>246</v>
      </c>
      <c r="D61" s="183"/>
      <c r="E61" s="183"/>
      <c r="F61" s="183"/>
      <c r="G61" s="113">
        <v>62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54"/>
      <c r="AH61" s="54"/>
      <c r="AI61" s="54"/>
      <c r="AJ61" s="54"/>
      <c r="AK61" s="19"/>
      <c r="AL61" s="22"/>
    </row>
    <row r="62" spans="1:38">
      <c r="A62" s="248" t="s">
        <v>22</v>
      </c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2"/>
      <c r="AL62" s="22"/>
    </row>
    <row r="63" spans="1:38" ht="31.5">
      <c r="A63" s="113">
        <v>53</v>
      </c>
      <c r="B63" s="12" t="s">
        <v>23</v>
      </c>
      <c r="C63" s="113" t="s">
        <v>246</v>
      </c>
      <c r="D63" s="183"/>
      <c r="E63" s="183"/>
      <c r="F63" s="183"/>
      <c r="G63" s="113">
        <v>14.9</v>
      </c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54"/>
      <c r="AH63" s="54"/>
      <c r="AI63" s="54"/>
      <c r="AJ63" s="54"/>
      <c r="AK63" s="19"/>
      <c r="AL63" s="22"/>
    </row>
    <row r="64" spans="1:38">
      <c r="A64" s="248" t="s">
        <v>25</v>
      </c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2"/>
      <c r="AL64" s="22"/>
    </row>
    <row r="65" spans="1:38" ht="63">
      <c r="A65" s="113">
        <v>54</v>
      </c>
      <c r="B65" s="20" t="s">
        <v>944</v>
      </c>
      <c r="C65" s="113" t="s">
        <v>27</v>
      </c>
      <c r="D65" s="183"/>
      <c r="E65" s="183"/>
      <c r="F65" s="183"/>
      <c r="G65" s="98">
        <v>30.8</v>
      </c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21"/>
      <c r="AH65" s="21"/>
      <c r="AI65" s="21"/>
      <c r="AJ65" s="21"/>
      <c r="AK65" s="19"/>
      <c r="AL65" s="22"/>
    </row>
    <row r="66" spans="1:38" ht="47.25">
      <c r="A66" s="113">
        <v>55</v>
      </c>
      <c r="B66" s="12" t="s">
        <v>253</v>
      </c>
      <c r="C66" s="113" t="s">
        <v>11</v>
      </c>
      <c r="D66" s="183"/>
      <c r="E66" s="183"/>
      <c r="F66" s="183"/>
      <c r="G66" s="113">
        <v>19.8</v>
      </c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54"/>
      <c r="AH66" s="54"/>
      <c r="AI66" s="54"/>
      <c r="AJ66" s="54"/>
      <c r="AK66" s="19"/>
      <c r="AL66" s="22"/>
    </row>
    <row r="67" spans="1:38" ht="47.25">
      <c r="A67" s="113">
        <v>56</v>
      </c>
      <c r="B67" s="12" t="s">
        <v>945</v>
      </c>
      <c r="C67" s="113" t="s">
        <v>15</v>
      </c>
      <c r="D67" s="183"/>
      <c r="E67" s="183"/>
      <c r="F67" s="183"/>
      <c r="G67" s="113">
        <v>29.8</v>
      </c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54"/>
      <c r="AH67" s="54"/>
      <c r="AI67" s="54"/>
      <c r="AJ67" s="54"/>
      <c r="AK67" s="19"/>
      <c r="AL67" s="22"/>
    </row>
    <row r="68" spans="1:38" ht="47.25">
      <c r="A68" s="113">
        <v>57</v>
      </c>
      <c r="B68" s="12" t="s">
        <v>946</v>
      </c>
      <c r="C68" s="113" t="s">
        <v>31</v>
      </c>
      <c r="D68" s="183"/>
      <c r="E68" s="183"/>
      <c r="F68" s="183"/>
      <c r="G68" s="113">
        <v>29.8</v>
      </c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54"/>
      <c r="AH68" s="54"/>
      <c r="AI68" s="54"/>
      <c r="AJ68" s="54"/>
      <c r="AK68" s="19"/>
      <c r="AL68" s="22"/>
    </row>
    <row r="69" spans="1:38">
      <c r="A69" s="248" t="s">
        <v>943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2"/>
      <c r="AL69" s="22"/>
    </row>
    <row r="70" spans="1:38" ht="63">
      <c r="A70" s="113">
        <v>58</v>
      </c>
      <c r="B70" s="12" t="s">
        <v>254</v>
      </c>
      <c r="C70" s="113" t="s">
        <v>210</v>
      </c>
      <c r="D70" s="183"/>
      <c r="E70" s="183"/>
      <c r="F70" s="183"/>
      <c r="G70" s="113">
        <v>159.6</v>
      </c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54"/>
      <c r="AH70" s="54"/>
      <c r="AI70" s="54"/>
      <c r="AJ70" s="54"/>
      <c r="AK70" s="22"/>
      <c r="AL70" s="22"/>
    </row>
    <row r="71" spans="1:38" ht="63">
      <c r="A71" s="113">
        <v>59</v>
      </c>
      <c r="B71" s="12" t="s">
        <v>255</v>
      </c>
      <c r="C71" s="113" t="s">
        <v>210</v>
      </c>
      <c r="D71" s="183"/>
      <c r="E71" s="183"/>
      <c r="F71" s="183"/>
      <c r="G71" s="113">
        <v>50.9</v>
      </c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54"/>
      <c r="AH71" s="54"/>
      <c r="AI71" s="54"/>
      <c r="AJ71" s="54"/>
      <c r="AK71" s="22"/>
      <c r="AL71" s="22"/>
    </row>
    <row r="72" spans="1:38" ht="94.5">
      <c r="A72" s="113">
        <v>60</v>
      </c>
      <c r="B72" s="12" t="s">
        <v>256</v>
      </c>
      <c r="C72" s="113" t="s">
        <v>11</v>
      </c>
      <c r="D72" s="183"/>
      <c r="E72" s="183"/>
      <c r="F72" s="183"/>
      <c r="G72" s="113">
        <v>10.6</v>
      </c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2"/>
      <c r="AH72" s="12"/>
      <c r="AI72" s="12"/>
      <c r="AJ72" s="12"/>
      <c r="AK72" s="22"/>
      <c r="AL72" s="22"/>
    </row>
    <row r="73" spans="1:38" ht="94.5">
      <c r="A73" s="113">
        <v>61</v>
      </c>
      <c r="B73" s="12" t="s">
        <v>257</v>
      </c>
      <c r="C73" s="20" t="s">
        <v>11</v>
      </c>
      <c r="D73" s="20"/>
      <c r="E73" s="20"/>
      <c r="F73" s="20"/>
      <c r="G73" s="113">
        <v>14.9</v>
      </c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54"/>
      <c r="AH73" s="54"/>
      <c r="AI73" s="54"/>
      <c r="AJ73" s="54"/>
      <c r="AK73" s="22"/>
      <c r="AL73" s="22"/>
    </row>
    <row r="74" spans="1:38" ht="110.25">
      <c r="A74" s="113">
        <v>62</v>
      </c>
      <c r="B74" s="12" t="s">
        <v>258</v>
      </c>
      <c r="C74" s="113" t="s">
        <v>11</v>
      </c>
      <c r="D74" s="183"/>
      <c r="E74" s="183"/>
      <c r="F74" s="183"/>
      <c r="G74" s="113">
        <v>54.1</v>
      </c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2"/>
      <c r="AH74" s="12"/>
      <c r="AI74" s="12"/>
      <c r="AJ74" s="12"/>
      <c r="AK74" s="22"/>
      <c r="AL74" s="22"/>
    </row>
    <row r="75" spans="1:38" ht="94.5">
      <c r="A75" s="113">
        <v>63</v>
      </c>
      <c r="B75" s="12" t="s">
        <v>259</v>
      </c>
      <c r="C75" s="113" t="s">
        <v>11</v>
      </c>
      <c r="D75" s="183"/>
      <c r="E75" s="183"/>
      <c r="F75" s="183"/>
      <c r="G75" s="113">
        <v>3</v>
      </c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2"/>
      <c r="AH75" s="12"/>
      <c r="AI75" s="12"/>
      <c r="AJ75" s="12"/>
      <c r="AK75" s="22"/>
      <c r="AL75" s="22"/>
    </row>
    <row r="76" spans="1:38">
      <c r="A76" s="248" t="s">
        <v>356</v>
      </c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2"/>
      <c r="AL76" s="22"/>
    </row>
    <row r="77" spans="1:38" ht="47.25">
      <c r="A77" s="113">
        <v>64</v>
      </c>
      <c r="B77" s="12" t="s">
        <v>260</v>
      </c>
      <c r="C77" s="113" t="s">
        <v>210</v>
      </c>
      <c r="D77" s="183"/>
      <c r="E77" s="183"/>
      <c r="F77" s="183"/>
      <c r="G77" s="113">
        <v>15.14</v>
      </c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3"/>
      <c r="AH77" s="13"/>
      <c r="AI77" s="13"/>
      <c r="AJ77" s="13"/>
      <c r="AK77" s="19"/>
      <c r="AL77" s="22"/>
    </row>
    <row r="78" spans="1:38" ht="78.75">
      <c r="A78" s="113">
        <v>65</v>
      </c>
      <c r="B78" s="20" t="s">
        <v>947</v>
      </c>
      <c r="C78" s="113" t="s">
        <v>27</v>
      </c>
      <c r="D78" s="183"/>
      <c r="E78" s="183"/>
      <c r="F78" s="183"/>
      <c r="G78" s="113">
        <v>7</v>
      </c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3"/>
      <c r="AH78" s="13"/>
      <c r="AI78" s="13"/>
      <c r="AJ78" s="13"/>
      <c r="AK78" s="19"/>
      <c r="AL78" s="22"/>
    </row>
    <row r="79" spans="1:38" ht="63">
      <c r="A79" s="113">
        <v>66</v>
      </c>
      <c r="B79" s="12" t="s">
        <v>261</v>
      </c>
      <c r="C79" s="113" t="s">
        <v>43</v>
      </c>
      <c r="D79" s="183"/>
      <c r="E79" s="183"/>
      <c r="F79" s="183"/>
      <c r="G79" s="113">
        <v>620</v>
      </c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54"/>
      <c r="AH79" s="54"/>
      <c r="AI79" s="54"/>
      <c r="AJ79" s="54"/>
      <c r="AK79" s="19"/>
      <c r="AL79" s="22"/>
    </row>
    <row r="80" spans="1:38" ht="78.75">
      <c r="A80" s="113">
        <v>67</v>
      </c>
      <c r="B80" s="12" t="s">
        <v>262</v>
      </c>
      <c r="C80" s="113" t="s">
        <v>203</v>
      </c>
      <c r="D80" s="183"/>
      <c r="E80" s="183"/>
      <c r="F80" s="183"/>
      <c r="G80" s="113">
        <v>40</v>
      </c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2"/>
      <c r="AH80" s="12"/>
      <c r="AI80" s="12"/>
      <c r="AJ80" s="12"/>
      <c r="AK80" s="19"/>
      <c r="AL80" s="22"/>
    </row>
    <row r="81" spans="1:38" ht="47.25">
      <c r="A81" s="113">
        <v>68</v>
      </c>
      <c r="B81" s="12" t="s">
        <v>948</v>
      </c>
      <c r="C81" s="113" t="s">
        <v>11</v>
      </c>
      <c r="D81" s="183"/>
      <c r="E81" s="183"/>
      <c r="F81" s="183"/>
      <c r="G81" s="113">
        <v>5</v>
      </c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54"/>
      <c r="AH81" s="54"/>
      <c r="AI81" s="54"/>
      <c r="AJ81" s="54"/>
      <c r="AK81" s="19"/>
      <c r="AL81" s="22"/>
    </row>
    <row r="82" spans="1:38">
      <c r="A82" s="248" t="s">
        <v>936</v>
      </c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2"/>
      <c r="AL82" s="22"/>
    </row>
    <row r="83" spans="1:38" ht="31.5">
      <c r="A83" s="113">
        <v>69</v>
      </c>
      <c r="B83" s="12" t="s">
        <v>263</v>
      </c>
      <c r="C83" s="113" t="s">
        <v>11</v>
      </c>
      <c r="D83" s="183"/>
      <c r="E83" s="183"/>
      <c r="F83" s="183"/>
      <c r="G83" s="113">
        <v>32</v>
      </c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54"/>
      <c r="AH83" s="54"/>
      <c r="AI83" s="54"/>
      <c r="AJ83" s="54"/>
      <c r="AK83" s="19"/>
      <c r="AL83" s="22"/>
    </row>
    <row r="84" spans="1:38">
      <c r="A84" s="248" t="s">
        <v>147</v>
      </c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2"/>
      <c r="AL84" s="22"/>
    </row>
    <row r="85" spans="1:38" ht="47.25">
      <c r="A85" s="113">
        <v>70</v>
      </c>
      <c r="B85" s="20" t="s">
        <v>949</v>
      </c>
      <c r="C85" s="113" t="s">
        <v>15</v>
      </c>
      <c r="D85" s="183"/>
      <c r="E85" s="183"/>
      <c r="F85" s="183"/>
      <c r="G85" s="113">
        <v>100</v>
      </c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54"/>
      <c r="AH85" s="54"/>
      <c r="AI85" s="54"/>
      <c r="AJ85" s="54"/>
      <c r="AK85" s="19"/>
      <c r="AL85" s="22"/>
    </row>
    <row r="86" spans="1:38" ht="47.25">
      <c r="A86" s="113">
        <v>71</v>
      </c>
      <c r="B86" s="20" t="s">
        <v>950</v>
      </c>
      <c r="C86" s="113" t="s">
        <v>21</v>
      </c>
      <c r="D86" s="183"/>
      <c r="E86" s="183"/>
      <c r="F86" s="183"/>
      <c r="G86" s="113">
        <v>5</v>
      </c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54"/>
      <c r="AH86" s="54"/>
      <c r="AI86" s="54"/>
      <c r="AJ86" s="54"/>
      <c r="AK86" s="22"/>
      <c r="AL86" s="22"/>
    </row>
    <row r="87" spans="1:38">
      <c r="A87" s="248" t="s">
        <v>52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2"/>
      <c r="AL87" s="22"/>
    </row>
    <row r="88" spans="1:38" ht="63">
      <c r="A88" s="113">
        <v>72</v>
      </c>
      <c r="B88" s="12" t="s">
        <v>264</v>
      </c>
      <c r="C88" s="113" t="s">
        <v>196</v>
      </c>
      <c r="D88" s="183"/>
      <c r="E88" s="183"/>
      <c r="F88" s="183"/>
      <c r="G88" s="113">
        <v>10.65</v>
      </c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54"/>
      <c r="AH88" s="54"/>
      <c r="AI88" s="54"/>
      <c r="AJ88" s="54"/>
      <c r="AK88" s="22"/>
      <c r="AL88" s="22"/>
    </row>
    <row r="89" spans="1:38" s="92" customFormat="1">
      <c r="A89" s="125"/>
      <c r="B89" s="81" t="s">
        <v>1088</v>
      </c>
      <c r="C89" s="126"/>
      <c r="D89" s="126"/>
      <c r="E89" s="126"/>
      <c r="F89" s="126"/>
      <c r="G89" s="85">
        <f>G9+G10+G11+G12+G13+G14+G15+G16+G17+G18+G19+G20+G21+G22+G23+G24+G25+G26+G27+G28+G29+G30+G31+G32+G33+G34+G35+G36+G37+G38+G39+G40+G41+G42+G44+G45+G46+G47+G48+G49+G50+G51+G52+G53+G54+G55+G56+G57+G58+G59+G60+G61+G63+G65+G66+G67+G68+G70+G71+G72+G73+G74+G75+G77+G78+G79+G80+G81+G83+G85+G86+G88</f>
        <v>3163.14</v>
      </c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27"/>
      <c r="AH89" s="127"/>
      <c r="AI89" s="127"/>
      <c r="AJ89" s="127"/>
    </row>
  </sheetData>
  <mergeCells count="30">
    <mergeCell ref="F3:F5"/>
    <mergeCell ref="G3:G5"/>
    <mergeCell ref="AG3:AG5"/>
    <mergeCell ref="AH3:AH5"/>
    <mergeCell ref="AJ3:AJ5"/>
    <mergeCell ref="AI3:AI5"/>
    <mergeCell ref="H3:AF3"/>
    <mergeCell ref="H4:H5"/>
    <mergeCell ref="I4:L4"/>
    <mergeCell ref="M4:P4"/>
    <mergeCell ref="Q4:T4"/>
    <mergeCell ref="U4:X4"/>
    <mergeCell ref="Y4:AB4"/>
    <mergeCell ref="AC4:AF4"/>
    <mergeCell ref="A8:AJ8"/>
    <mergeCell ref="A7:AJ7"/>
    <mergeCell ref="A2:AJ2"/>
    <mergeCell ref="A87:AJ87"/>
    <mergeCell ref="A43:AJ43"/>
    <mergeCell ref="A62:AJ62"/>
    <mergeCell ref="A64:AJ64"/>
    <mergeCell ref="A69:AJ69"/>
    <mergeCell ref="A76:AJ76"/>
    <mergeCell ref="A82:AJ82"/>
    <mergeCell ref="A84:AJ84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63"/>
  <sheetViews>
    <sheetView view="pageBreakPreview" topLeftCell="Y1" zoomScale="80" zoomScaleNormal="90" zoomScaleSheetLayoutView="8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65" customWidth="1"/>
    <col min="7" max="32" width="12.7109375" style="75" customWidth="1"/>
    <col min="33" max="33" width="45.7109375" style="76" customWidth="1"/>
    <col min="34" max="36" width="47.710937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8">
      <c r="A1" s="131"/>
      <c r="B1" s="60"/>
      <c r="C1" s="122"/>
      <c r="D1" s="181"/>
      <c r="E1" s="181"/>
      <c r="F1" s="181"/>
      <c r="G1" s="122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69"/>
      <c r="AH1" s="169"/>
      <c r="AI1" s="169"/>
      <c r="AJ1" s="169"/>
    </row>
    <row r="2" spans="1:38" ht="55.5" customHeight="1">
      <c r="A2" s="237" t="s">
        <v>1108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8" ht="68.25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8" ht="15.75" customHeigh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8" ht="15.75" customHeight="1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8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38">
      <c r="A7" s="252" t="s">
        <v>265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2"/>
      <c r="AL7" s="22"/>
    </row>
    <row r="8" spans="1:38" ht="15.7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2"/>
      <c r="AL8" s="22"/>
    </row>
    <row r="9" spans="1:38" ht="94.5">
      <c r="A9" s="113">
        <v>1</v>
      </c>
      <c r="B9" s="12" t="s">
        <v>266</v>
      </c>
      <c r="C9" s="113" t="s">
        <v>151</v>
      </c>
      <c r="D9" s="183"/>
      <c r="E9" s="183"/>
      <c r="F9" s="183"/>
      <c r="G9" s="113">
        <v>14.85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3"/>
      <c r="AH9" s="13"/>
      <c r="AI9" s="13"/>
      <c r="AJ9" s="13"/>
      <c r="AK9" s="19"/>
      <c r="AL9" s="22"/>
    </row>
    <row r="10" spans="1:38" ht="47.25">
      <c r="A10" s="113">
        <v>2</v>
      </c>
      <c r="B10" s="12" t="s">
        <v>267</v>
      </c>
      <c r="C10" s="113" t="s">
        <v>151</v>
      </c>
      <c r="D10" s="183"/>
      <c r="E10" s="183"/>
      <c r="F10" s="183"/>
      <c r="G10" s="113">
        <v>12.1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3"/>
      <c r="AH10" s="13"/>
      <c r="AI10" s="13"/>
      <c r="AJ10" s="13"/>
      <c r="AK10" s="19"/>
      <c r="AL10" s="22"/>
    </row>
    <row r="11" spans="1:38" ht="63">
      <c r="A11" s="113">
        <v>3</v>
      </c>
      <c r="B11" s="12" t="s">
        <v>268</v>
      </c>
      <c r="C11" s="113" t="s">
        <v>163</v>
      </c>
      <c r="D11" s="183"/>
      <c r="E11" s="183"/>
      <c r="F11" s="183"/>
      <c r="G11" s="113">
        <v>8.6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54"/>
      <c r="AH11" s="54"/>
      <c r="AI11" s="54"/>
      <c r="AJ11" s="54"/>
      <c r="AK11" s="19"/>
      <c r="AL11" s="22"/>
    </row>
    <row r="12" spans="1:38" ht="63">
      <c r="A12" s="113">
        <v>4</v>
      </c>
      <c r="B12" s="12" t="s">
        <v>269</v>
      </c>
      <c r="C12" s="113" t="s">
        <v>168</v>
      </c>
      <c r="D12" s="183"/>
      <c r="E12" s="183"/>
      <c r="F12" s="183"/>
      <c r="G12" s="113">
        <v>10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3"/>
      <c r="AH12" s="13"/>
      <c r="AI12" s="13"/>
      <c r="AJ12" s="13"/>
      <c r="AK12" s="19"/>
      <c r="AL12" s="22"/>
    </row>
    <row r="13" spans="1:38" ht="47.25">
      <c r="A13" s="113">
        <v>5</v>
      </c>
      <c r="B13" s="12" t="s">
        <v>270</v>
      </c>
      <c r="C13" s="113" t="s">
        <v>168</v>
      </c>
      <c r="D13" s="183"/>
      <c r="E13" s="183"/>
      <c r="F13" s="183"/>
      <c r="G13" s="113">
        <v>12.9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3"/>
      <c r="AH13" s="13"/>
      <c r="AI13" s="13"/>
      <c r="AJ13" s="13"/>
      <c r="AK13" s="19"/>
      <c r="AL13" s="22"/>
    </row>
    <row r="14" spans="1:38" ht="47.25">
      <c r="A14" s="113">
        <v>6</v>
      </c>
      <c r="B14" s="12" t="s">
        <v>271</v>
      </c>
      <c r="C14" s="113" t="s">
        <v>151</v>
      </c>
      <c r="D14" s="183"/>
      <c r="E14" s="183"/>
      <c r="F14" s="183"/>
      <c r="G14" s="113">
        <v>18.899999999999999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3"/>
      <c r="AH14" s="13"/>
      <c r="AI14" s="13"/>
      <c r="AJ14" s="13"/>
      <c r="AK14" s="19"/>
      <c r="AL14" s="22"/>
    </row>
    <row r="15" spans="1:38" ht="47.25">
      <c r="A15" s="113">
        <v>7</v>
      </c>
      <c r="B15" s="12" t="s">
        <v>272</v>
      </c>
      <c r="C15" s="113" t="s">
        <v>155</v>
      </c>
      <c r="D15" s="183"/>
      <c r="E15" s="183"/>
      <c r="F15" s="183"/>
      <c r="G15" s="113">
        <v>23.2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3"/>
      <c r="AH15" s="13"/>
      <c r="AI15" s="13"/>
      <c r="AJ15" s="13"/>
      <c r="AK15" s="19"/>
      <c r="AL15" s="22"/>
    </row>
    <row r="16" spans="1:38" ht="63">
      <c r="A16" s="113">
        <v>8</v>
      </c>
      <c r="B16" s="12" t="s">
        <v>273</v>
      </c>
      <c r="C16" s="113" t="s">
        <v>274</v>
      </c>
      <c r="D16" s="183"/>
      <c r="E16" s="183"/>
      <c r="F16" s="183"/>
      <c r="G16" s="113">
        <v>42.3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3"/>
      <c r="AH16" s="13"/>
      <c r="AI16" s="13"/>
      <c r="AJ16" s="13"/>
      <c r="AK16" s="19"/>
      <c r="AL16" s="22"/>
    </row>
    <row r="17" spans="1:38" ht="47.25">
      <c r="A17" s="113">
        <v>9</v>
      </c>
      <c r="B17" s="12" t="s">
        <v>275</v>
      </c>
      <c r="C17" s="113" t="s">
        <v>276</v>
      </c>
      <c r="D17" s="183"/>
      <c r="E17" s="183"/>
      <c r="F17" s="183"/>
      <c r="G17" s="113">
        <v>40.4</v>
      </c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54"/>
      <c r="AH17" s="54"/>
      <c r="AI17" s="54"/>
      <c r="AJ17" s="54"/>
      <c r="AK17" s="19"/>
      <c r="AL17" s="22"/>
    </row>
    <row r="18" spans="1:38" ht="63">
      <c r="A18" s="113">
        <v>10</v>
      </c>
      <c r="B18" s="12" t="s">
        <v>277</v>
      </c>
      <c r="C18" s="113" t="s">
        <v>278</v>
      </c>
      <c r="D18" s="183"/>
      <c r="E18" s="183"/>
      <c r="F18" s="183"/>
      <c r="G18" s="113">
        <v>40.4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54"/>
      <c r="AH18" s="54"/>
      <c r="AI18" s="54"/>
      <c r="AJ18" s="54"/>
      <c r="AK18" s="19"/>
      <c r="AL18" s="22"/>
    </row>
    <row r="19" spans="1:38" ht="31.5">
      <c r="A19" s="113">
        <v>11</v>
      </c>
      <c r="B19" s="12" t="s">
        <v>279</v>
      </c>
      <c r="C19" s="113" t="s">
        <v>155</v>
      </c>
      <c r="D19" s="183"/>
      <c r="E19" s="183"/>
      <c r="F19" s="183"/>
      <c r="G19" s="113">
        <v>15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3"/>
      <c r="AH19" s="13"/>
      <c r="AI19" s="13"/>
      <c r="AJ19" s="13"/>
      <c r="AK19" s="19"/>
      <c r="AL19" s="22"/>
    </row>
    <row r="20" spans="1:38" ht="78.75">
      <c r="A20" s="113">
        <v>12</v>
      </c>
      <c r="B20" s="12" t="s">
        <v>280</v>
      </c>
      <c r="C20" s="113" t="s">
        <v>274</v>
      </c>
      <c r="D20" s="183"/>
      <c r="E20" s="183"/>
      <c r="F20" s="183"/>
      <c r="G20" s="113">
        <v>15.9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3"/>
      <c r="AH20" s="13"/>
      <c r="AI20" s="13"/>
      <c r="AJ20" s="13"/>
      <c r="AK20" s="19"/>
      <c r="AL20" s="22"/>
    </row>
    <row r="21" spans="1:38" ht="31.5">
      <c r="A21" s="113">
        <v>13</v>
      </c>
      <c r="B21" s="12" t="s">
        <v>281</v>
      </c>
      <c r="C21" s="113" t="s">
        <v>276</v>
      </c>
      <c r="D21" s="183"/>
      <c r="E21" s="183"/>
      <c r="F21" s="183"/>
      <c r="G21" s="113">
        <v>43.5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3"/>
      <c r="AH21" s="13"/>
      <c r="AI21" s="13"/>
      <c r="AJ21" s="13"/>
      <c r="AK21" s="19"/>
      <c r="AL21" s="22"/>
    </row>
    <row r="22" spans="1:38" ht="31.5">
      <c r="A22" s="113">
        <v>14</v>
      </c>
      <c r="B22" s="12" t="s">
        <v>282</v>
      </c>
      <c r="C22" s="113" t="s">
        <v>151</v>
      </c>
      <c r="D22" s="183"/>
      <c r="E22" s="183"/>
      <c r="F22" s="183"/>
      <c r="G22" s="113">
        <v>49.5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54"/>
      <c r="AH22" s="54"/>
      <c r="AI22" s="54"/>
      <c r="AJ22" s="54"/>
      <c r="AK22" s="19"/>
      <c r="AL22" s="22"/>
    </row>
    <row r="23" spans="1:38" ht="47.25">
      <c r="A23" s="113">
        <v>15</v>
      </c>
      <c r="B23" s="12" t="s">
        <v>283</v>
      </c>
      <c r="C23" s="113" t="s">
        <v>151</v>
      </c>
      <c r="D23" s="183"/>
      <c r="E23" s="183"/>
      <c r="F23" s="183"/>
      <c r="G23" s="113">
        <v>23.5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54"/>
      <c r="AH23" s="54"/>
      <c r="AI23" s="54"/>
      <c r="AJ23" s="54"/>
      <c r="AK23" s="19"/>
      <c r="AL23" s="22"/>
    </row>
    <row r="24" spans="1:38" ht="31.5">
      <c r="A24" s="113">
        <v>16</v>
      </c>
      <c r="B24" s="12" t="s">
        <v>284</v>
      </c>
      <c r="C24" s="113" t="s">
        <v>151</v>
      </c>
      <c r="D24" s="183"/>
      <c r="E24" s="183"/>
      <c r="F24" s="183"/>
      <c r="G24" s="113">
        <v>6.5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3"/>
      <c r="AH24" s="13"/>
      <c r="AI24" s="13"/>
      <c r="AJ24" s="13"/>
      <c r="AK24" s="19"/>
      <c r="AL24" s="22"/>
    </row>
    <row r="25" spans="1:38" ht="31.5">
      <c r="A25" s="113">
        <v>17</v>
      </c>
      <c r="B25" s="12" t="s">
        <v>285</v>
      </c>
      <c r="C25" s="113" t="s">
        <v>155</v>
      </c>
      <c r="D25" s="183"/>
      <c r="E25" s="183"/>
      <c r="F25" s="183"/>
      <c r="G25" s="113">
        <v>7.5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3"/>
      <c r="AH25" s="13"/>
      <c r="AI25" s="13"/>
      <c r="AJ25" s="13"/>
      <c r="AK25" s="19"/>
      <c r="AL25" s="22"/>
    </row>
    <row r="26" spans="1:38" ht="31.5">
      <c r="A26" s="113">
        <v>18</v>
      </c>
      <c r="B26" s="12" t="s">
        <v>286</v>
      </c>
      <c r="C26" s="113" t="s">
        <v>155</v>
      </c>
      <c r="D26" s="183"/>
      <c r="E26" s="183"/>
      <c r="F26" s="183"/>
      <c r="G26" s="113">
        <v>11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3"/>
      <c r="AH26" s="13"/>
      <c r="AI26" s="13"/>
      <c r="AJ26" s="13"/>
      <c r="AK26" s="19"/>
      <c r="AL26" s="22"/>
    </row>
    <row r="27" spans="1:38" ht="15.75" customHeight="1">
      <c r="A27" s="248" t="s">
        <v>13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2"/>
      <c r="AL27" s="22"/>
    </row>
    <row r="28" spans="1:38" ht="78.75">
      <c r="A28" s="113">
        <v>19</v>
      </c>
      <c r="B28" s="12" t="s">
        <v>287</v>
      </c>
      <c r="C28" s="113" t="s">
        <v>288</v>
      </c>
      <c r="D28" s="183"/>
      <c r="E28" s="183"/>
      <c r="F28" s="183"/>
      <c r="G28" s="113">
        <v>32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3"/>
      <c r="AH28" s="13"/>
      <c r="AI28" s="13"/>
      <c r="AJ28" s="13"/>
      <c r="AK28" s="22"/>
      <c r="AL28" s="22"/>
    </row>
    <row r="29" spans="1:38" ht="78.75">
      <c r="A29" s="113">
        <v>20</v>
      </c>
      <c r="B29" s="12" t="s">
        <v>289</v>
      </c>
      <c r="C29" s="113" t="s">
        <v>290</v>
      </c>
      <c r="D29" s="183"/>
      <c r="E29" s="183"/>
      <c r="F29" s="183"/>
      <c r="G29" s="113">
        <v>24.2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3"/>
      <c r="AH29" s="13"/>
      <c r="AI29" s="13"/>
      <c r="AJ29" s="13"/>
      <c r="AK29" s="22"/>
      <c r="AL29" s="22"/>
    </row>
    <row r="30" spans="1:38" ht="78.75">
      <c r="A30" s="113">
        <v>21</v>
      </c>
      <c r="B30" s="12" t="s">
        <v>291</v>
      </c>
      <c r="C30" s="113" t="s">
        <v>155</v>
      </c>
      <c r="D30" s="183"/>
      <c r="E30" s="183"/>
      <c r="F30" s="183"/>
      <c r="G30" s="113">
        <v>21.2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3"/>
      <c r="AH30" s="13"/>
      <c r="AI30" s="13"/>
      <c r="AJ30" s="13"/>
      <c r="AK30" s="22"/>
      <c r="AL30" s="22"/>
    </row>
    <row r="31" spans="1:38" ht="78.75">
      <c r="A31" s="113">
        <v>22</v>
      </c>
      <c r="B31" s="12" t="s">
        <v>292</v>
      </c>
      <c r="C31" s="113" t="s">
        <v>293</v>
      </c>
      <c r="D31" s="183"/>
      <c r="E31" s="183"/>
      <c r="F31" s="183"/>
      <c r="G31" s="113">
        <v>24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3"/>
      <c r="AH31" s="13"/>
      <c r="AI31" s="13"/>
      <c r="AJ31" s="13"/>
      <c r="AK31" s="22"/>
      <c r="AL31" s="22"/>
    </row>
    <row r="32" spans="1:38" ht="63">
      <c r="A32" s="113">
        <v>23</v>
      </c>
      <c r="B32" s="12" t="s">
        <v>294</v>
      </c>
      <c r="C32" s="113" t="s">
        <v>166</v>
      </c>
      <c r="D32" s="183"/>
      <c r="E32" s="183"/>
      <c r="F32" s="183"/>
      <c r="G32" s="113">
        <v>112.8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54"/>
      <c r="AH32" s="54"/>
      <c r="AI32" s="54"/>
      <c r="AJ32" s="54"/>
      <c r="AK32" s="22"/>
      <c r="AL32" s="22"/>
    </row>
    <row r="33" spans="1:38" ht="47.25">
      <c r="A33" s="113">
        <v>24</v>
      </c>
      <c r="B33" s="12" t="s">
        <v>295</v>
      </c>
      <c r="C33" s="113" t="s">
        <v>166</v>
      </c>
      <c r="D33" s="183"/>
      <c r="E33" s="183"/>
      <c r="F33" s="183"/>
      <c r="G33" s="113">
        <v>49.5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54"/>
      <c r="AH33" s="54"/>
      <c r="AI33" s="54"/>
      <c r="AJ33" s="54"/>
      <c r="AK33" s="22"/>
      <c r="AL33" s="22"/>
    </row>
    <row r="34" spans="1:38" ht="47.25">
      <c r="A34" s="113">
        <v>25</v>
      </c>
      <c r="B34" s="12" t="s">
        <v>296</v>
      </c>
      <c r="C34" s="113" t="s">
        <v>290</v>
      </c>
      <c r="D34" s="183"/>
      <c r="E34" s="183"/>
      <c r="F34" s="183"/>
      <c r="G34" s="113">
        <v>44.5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54"/>
      <c r="AH34" s="54"/>
      <c r="AI34" s="54"/>
      <c r="AJ34" s="54"/>
      <c r="AK34" s="22"/>
      <c r="AL34" s="22"/>
    </row>
    <row r="35" spans="1:38" ht="31.5">
      <c r="A35" s="113">
        <v>26</v>
      </c>
      <c r="B35" s="12" t="s">
        <v>297</v>
      </c>
      <c r="C35" s="113" t="s">
        <v>155</v>
      </c>
      <c r="D35" s="183"/>
      <c r="E35" s="183"/>
      <c r="F35" s="183"/>
      <c r="G35" s="113">
        <v>21.4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54"/>
      <c r="AH35" s="54"/>
      <c r="AI35" s="54"/>
      <c r="AJ35" s="54"/>
      <c r="AK35" s="22"/>
      <c r="AL35" s="22"/>
    </row>
    <row r="36" spans="1:38" ht="15.75" customHeight="1">
      <c r="A36" s="248" t="s">
        <v>22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2"/>
      <c r="AL36" s="22"/>
    </row>
    <row r="37" spans="1:38" ht="47.25">
      <c r="A37" s="113">
        <v>27</v>
      </c>
      <c r="B37" s="12" t="s">
        <v>24</v>
      </c>
      <c r="C37" s="113" t="s">
        <v>290</v>
      </c>
      <c r="D37" s="183"/>
      <c r="E37" s="183"/>
      <c r="F37" s="183"/>
      <c r="G37" s="113">
        <v>22.7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3"/>
      <c r="AH37" s="13"/>
      <c r="AI37" s="13"/>
      <c r="AJ37" s="13"/>
      <c r="AK37" s="22"/>
      <c r="AL37" s="22"/>
    </row>
    <row r="38" spans="1:38" ht="31.5">
      <c r="A38" s="113">
        <v>28</v>
      </c>
      <c r="B38" s="12" t="s">
        <v>23</v>
      </c>
      <c r="C38" s="113" t="s">
        <v>175</v>
      </c>
      <c r="D38" s="183"/>
      <c r="E38" s="183"/>
      <c r="F38" s="183"/>
      <c r="G38" s="113">
        <v>40.9</v>
      </c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3"/>
      <c r="AH38" s="13"/>
      <c r="AI38" s="13"/>
      <c r="AJ38" s="13"/>
      <c r="AK38" s="22"/>
      <c r="AL38" s="22"/>
    </row>
    <row r="39" spans="1:38" ht="15.75" customHeight="1">
      <c r="A39" s="248" t="s">
        <v>25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2"/>
      <c r="AL39" s="22"/>
    </row>
    <row r="40" spans="1:38" ht="47.25">
      <c r="A40" s="113">
        <v>29</v>
      </c>
      <c r="B40" s="12" t="s">
        <v>298</v>
      </c>
      <c r="C40" s="113" t="s">
        <v>163</v>
      </c>
      <c r="D40" s="183"/>
      <c r="E40" s="183"/>
      <c r="F40" s="183"/>
      <c r="G40" s="113">
        <v>26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4"/>
      <c r="AH40" s="54"/>
      <c r="AI40" s="54"/>
      <c r="AJ40" s="54"/>
      <c r="AK40" s="19"/>
      <c r="AL40" s="22"/>
    </row>
    <row r="41" spans="1:38" ht="47.25">
      <c r="A41" s="113">
        <v>30</v>
      </c>
      <c r="B41" s="12" t="s">
        <v>299</v>
      </c>
      <c r="C41" s="113" t="s">
        <v>151</v>
      </c>
      <c r="D41" s="183"/>
      <c r="E41" s="183"/>
      <c r="F41" s="183"/>
      <c r="G41" s="113">
        <v>26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3"/>
      <c r="AH41" s="13"/>
      <c r="AI41" s="13"/>
      <c r="AJ41" s="13"/>
      <c r="AK41" s="19"/>
      <c r="AL41" s="22"/>
    </row>
    <row r="42" spans="1:38" ht="47.25">
      <c r="A42" s="113">
        <v>31</v>
      </c>
      <c r="B42" s="12" t="s">
        <v>300</v>
      </c>
      <c r="C42" s="113" t="s">
        <v>155</v>
      </c>
      <c r="D42" s="183"/>
      <c r="E42" s="183"/>
      <c r="F42" s="183"/>
      <c r="G42" s="113">
        <v>26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3"/>
      <c r="AH42" s="13"/>
      <c r="AI42" s="13"/>
      <c r="AJ42" s="13"/>
      <c r="AK42" s="19"/>
      <c r="AL42" s="22"/>
    </row>
    <row r="43" spans="1:38" ht="47.25">
      <c r="A43" s="113">
        <v>32</v>
      </c>
      <c r="B43" s="12" t="s">
        <v>301</v>
      </c>
      <c r="C43" s="113" t="s">
        <v>290</v>
      </c>
      <c r="D43" s="183"/>
      <c r="E43" s="183"/>
      <c r="F43" s="183"/>
      <c r="G43" s="113">
        <v>120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3"/>
      <c r="AH43" s="13"/>
      <c r="AI43" s="13"/>
      <c r="AJ43" s="13"/>
      <c r="AK43" s="19"/>
      <c r="AL43" s="22"/>
    </row>
    <row r="44" spans="1:38" ht="47.25">
      <c r="A44" s="113">
        <v>33</v>
      </c>
      <c r="B44" s="12" t="s">
        <v>302</v>
      </c>
      <c r="C44" s="113" t="s">
        <v>151</v>
      </c>
      <c r="D44" s="183"/>
      <c r="E44" s="183"/>
      <c r="F44" s="183"/>
      <c r="G44" s="113">
        <v>18</v>
      </c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3"/>
      <c r="AH44" s="13"/>
      <c r="AI44" s="13"/>
      <c r="AJ44" s="13"/>
      <c r="AK44" s="19"/>
      <c r="AL44" s="22"/>
    </row>
    <row r="45" spans="1:38" ht="47.25">
      <c r="A45" s="113">
        <v>34</v>
      </c>
      <c r="B45" s="12" t="s">
        <v>303</v>
      </c>
      <c r="C45" s="113" t="s">
        <v>155</v>
      </c>
      <c r="D45" s="183"/>
      <c r="E45" s="183"/>
      <c r="F45" s="183"/>
      <c r="G45" s="113">
        <v>18</v>
      </c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3"/>
      <c r="AH45" s="13"/>
      <c r="AI45" s="13"/>
      <c r="AJ45" s="13"/>
      <c r="AK45" s="19"/>
      <c r="AL45" s="22"/>
    </row>
    <row r="46" spans="1:38" ht="126">
      <c r="A46" s="113">
        <v>35</v>
      </c>
      <c r="B46" s="12" t="s">
        <v>304</v>
      </c>
      <c r="C46" s="113" t="s">
        <v>155</v>
      </c>
      <c r="D46" s="183"/>
      <c r="E46" s="183"/>
      <c r="F46" s="183"/>
      <c r="G46" s="113">
        <v>18</v>
      </c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3"/>
      <c r="AH46" s="13"/>
      <c r="AI46" s="13"/>
      <c r="AJ46" s="13"/>
      <c r="AK46" s="19"/>
      <c r="AL46" s="22"/>
    </row>
    <row r="47" spans="1:38" ht="15.75" customHeight="1">
      <c r="A47" s="248" t="s">
        <v>34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19"/>
      <c r="AL47" s="22"/>
    </row>
    <row r="48" spans="1:38" ht="94.5">
      <c r="A48" s="113">
        <v>36</v>
      </c>
      <c r="B48" s="12" t="s">
        <v>305</v>
      </c>
      <c r="C48" s="113" t="s">
        <v>168</v>
      </c>
      <c r="D48" s="183"/>
      <c r="E48" s="183"/>
      <c r="F48" s="183"/>
      <c r="G48" s="113">
        <v>25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3"/>
      <c r="AH48" s="13"/>
      <c r="AI48" s="13"/>
      <c r="AJ48" s="13"/>
      <c r="AK48" s="22"/>
      <c r="AL48" s="22"/>
    </row>
    <row r="49" spans="1:38" ht="47.25">
      <c r="A49" s="113">
        <v>37</v>
      </c>
      <c r="B49" s="12" t="s">
        <v>306</v>
      </c>
      <c r="C49" s="113" t="s">
        <v>163</v>
      </c>
      <c r="D49" s="183"/>
      <c r="E49" s="183"/>
      <c r="F49" s="183"/>
      <c r="G49" s="113">
        <v>60</v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2"/>
      <c r="AH49" s="12"/>
      <c r="AI49" s="12"/>
      <c r="AJ49" s="12"/>
      <c r="AK49" s="22"/>
      <c r="AL49" s="22"/>
    </row>
    <row r="50" spans="1:38" ht="78.75">
      <c r="A50" s="113">
        <v>38</v>
      </c>
      <c r="B50" s="12" t="s">
        <v>307</v>
      </c>
      <c r="C50" s="113" t="s">
        <v>163</v>
      </c>
      <c r="D50" s="183"/>
      <c r="E50" s="183"/>
      <c r="F50" s="183"/>
      <c r="G50" s="113">
        <v>41.1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2"/>
      <c r="AH50" s="12"/>
      <c r="AI50" s="12"/>
      <c r="AJ50" s="12"/>
      <c r="AK50" s="22"/>
      <c r="AL50" s="22"/>
    </row>
    <row r="51" spans="1:38" ht="78.75">
      <c r="A51" s="113">
        <v>39</v>
      </c>
      <c r="B51" s="12" t="s">
        <v>308</v>
      </c>
      <c r="C51" s="113" t="s">
        <v>151</v>
      </c>
      <c r="D51" s="183"/>
      <c r="E51" s="183"/>
      <c r="F51" s="183"/>
      <c r="G51" s="113">
        <v>42.5</v>
      </c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2"/>
      <c r="AH51" s="12"/>
      <c r="AI51" s="12"/>
      <c r="AJ51" s="12"/>
      <c r="AK51" s="22"/>
      <c r="AL51" s="22"/>
    </row>
    <row r="52" spans="1:38" ht="63">
      <c r="A52" s="113">
        <v>40</v>
      </c>
      <c r="B52" s="12" t="s">
        <v>309</v>
      </c>
      <c r="C52" s="113" t="s">
        <v>161</v>
      </c>
      <c r="D52" s="183"/>
      <c r="E52" s="183"/>
      <c r="F52" s="183"/>
      <c r="G52" s="113">
        <v>45.3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2"/>
      <c r="AH52" s="12"/>
      <c r="AI52" s="12"/>
      <c r="AJ52" s="12"/>
      <c r="AK52" s="22"/>
      <c r="AL52" s="22"/>
    </row>
    <row r="53" spans="1:38" ht="78.75">
      <c r="A53" s="113">
        <v>41</v>
      </c>
      <c r="B53" s="12" t="s">
        <v>310</v>
      </c>
      <c r="C53" s="113" t="s">
        <v>161</v>
      </c>
      <c r="D53" s="183"/>
      <c r="E53" s="183"/>
      <c r="F53" s="183"/>
      <c r="G53" s="113">
        <v>39.799999999999997</v>
      </c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2"/>
      <c r="AH53" s="12"/>
      <c r="AI53" s="12"/>
      <c r="AJ53" s="12"/>
      <c r="AK53" s="22"/>
      <c r="AL53" s="22"/>
    </row>
    <row r="54" spans="1:38" ht="78.75">
      <c r="A54" s="113">
        <v>42</v>
      </c>
      <c r="B54" s="12" t="s">
        <v>311</v>
      </c>
      <c r="C54" s="113" t="s">
        <v>155</v>
      </c>
      <c r="D54" s="183"/>
      <c r="E54" s="183"/>
      <c r="F54" s="183"/>
      <c r="G54" s="113">
        <v>29.8</v>
      </c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2"/>
      <c r="AH54" s="12"/>
      <c r="AI54" s="12"/>
      <c r="AJ54" s="12"/>
      <c r="AK54" s="22"/>
      <c r="AL54" s="22"/>
    </row>
    <row r="55" spans="1:38" ht="63">
      <c r="A55" s="113">
        <v>43</v>
      </c>
      <c r="B55" s="12" t="s">
        <v>312</v>
      </c>
      <c r="C55" s="113" t="s">
        <v>161</v>
      </c>
      <c r="D55" s="183"/>
      <c r="E55" s="183"/>
      <c r="F55" s="183"/>
      <c r="G55" s="113">
        <v>26.8</v>
      </c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2"/>
      <c r="AH55" s="12"/>
      <c r="AI55" s="12"/>
      <c r="AJ55" s="12"/>
      <c r="AK55" s="22"/>
      <c r="AL55" s="22"/>
    </row>
    <row r="56" spans="1:38" ht="15.75" customHeight="1">
      <c r="A56" s="248" t="s">
        <v>138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2"/>
      <c r="AL56" s="22"/>
    </row>
    <row r="57" spans="1:38" ht="63">
      <c r="A57" s="113">
        <v>44</v>
      </c>
      <c r="B57" s="12" t="s">
        <v>313</v>
      </c>
      <c r="C57" s="113" t="s">
        <v>161</v>
      </c>
      <c r="D57" s="183"/>
      <c r="E57" s="183"/>
      <c r="F57" s="183"/>
      <c r="G57" s="113">
        <v>130</v>
      </c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3"/>
      <c r="AH57" s="13"/>
      <c r="AI57" s="13"/>
      <c r="AJ57" s="13"/>
      <c r="AK57" s="19"/>
      <c r="AL57" s="22"/>
    </row>
    <row r="58" spans="1:38" ht="63">
      <c r="A58" s="113">
        <v>45</v>
      </c>
      <c r="B58" s="12" t="s">
        <v>314</v>
      </c>
      <c r="C58" s="113" t="s">
        <v>274</v>
      </c>
      <c r="D58" s="183"/>
      <c r="E58" s="183"/>
      <c r="F58" s="183"/>
      <c r="G58" s="113">
        <v>130</v>
      </c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3"/>
      <c r="AH58" s="13"/>
      <c r="AI58" s="13"/>
      <c r="AJ58" s="13"/>
      <c r="AK58" s="19"/>
      <c r="AL58" s="22"/>
    </row>
    <row r="59" spans="1:38" ht="63">
      <c r="A59" s="113">
        <v>46</v>
      </c>
      <c r="B59" s="12" t="s">
        <v>315</v>
      </c>
      <c r="C59" s="113" t="s">
        <v>161</v>
      </c>
      <c r="D59" s="183"/>
      <c r="E59" s="183"/>
      <c r="F59" s="183"/>
      <c r="G59" s="113">
        <v>60</v>
      </c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3"/>
      <c r="AH59" s="13"/>
      <c r="AI59" s="13"/>
      <c r="AJ59" s="13"/>
      <c r="AK59" s="19"/>
      <c r="AL59" s="22"/>
    </row>
    <row r="60" spans="1:38" ht="31.5">
      <c r="A60" s="113">
        <v>47</v>
      </c>
      <c r="B60" s="12" t="s">
        <v>316</v>
      </c>
      <c r="C60" s="113" t="s">
        <v>155</v>
      </c>
      <c r="D60" s="183"/>
      <c r="E60" s="183"/>
      <c r="F60" s="183"/>
      <c r="G60" s="113">
        <v>30.1</v>
      </c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54"/>
      <c r="AH60" s="54"/>
      <c r="AI60" s="54"/>
      <c r="AJ60" s="54"/>
      <c r="AK60" s="19"/>
      <c r="AL60" s="22"/>
    </row>
    <row r="61" spans="1:38" ht="15.75" customHeight="1">
      <c r="A61" s="248" t="s">
        <v>147</v>
      </c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2"/>
      <c r="AL61" s="22"/>
    </row>
    <row r="62" spans="1:38" ht="31.5">
      <c r="A62" s="113">
        <v>48</v>
      </c>
      <c r="B62" s="12" t="s">
        <v>317</v>
      </c>
      <c r="C62" s="113" t="s">
        <v>163</v>
      </c>
      <c r="D62" s="183"/>
      <c r="E62" s="183"/>
      <c r="F62" s="183"/>
      <c r="G62" s="113">
        <v>24.7</v>
      </c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54"/>
      <c r="AH62" s="54"/>
      <c r="AI62" s="54"/>
      <c r="AJ62" s="54"/>
      <c r="AK62" s="19"/>
      <c r="AL62" s="22"/>
    </row>
    <row r="63" spans="1:38" s="92" customFormat="1" ht="16.5" customHeight="1">
      <c r="A63" s="93"/>
      <c r="B63" s="100" t="s">
        <v>1088</v>
      </c>
      <c r="C63" s="93"/>
      <c r="D63" s="180"/>
      <c r="E63" s="180"/>
      <c r="F63" s="180"/>
      <c r="G63" s="93">
        <f>G9+G10+G11+G12+G13+G14+G15+G16+G17+G18+G19+G20+G21+G22+G23+G24+G25+G26+G28+G29+G30+G31+G32+G33+G34+G35+G37+G38+G40+G41+G42+G43+G44+G45+G46+G48+G49+G50+G51+G52+G53+G54+G55+G57+G58+G59+G60+G62</f>
        <v>1726.3499999999997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01"/>
      <c r="AH63" s="101"/>
      <c r="AI63" s="101"/>
      <c r="AJ63" s="101"/>
      <c r="AK63" s="102"/>
      <c r="AL63" s="103"/>
    </row>
  </sheetData>
  <mergeCells count="28">
    <mergeCell ref="AG3:AG5"/>
    <mergeCell ref="AH3:AH5"/>
    <mergeCell ref="AJ3:AJ5"/>
    <mergeCell ref="AI3:AI5"/>
    <mergeCell ref="H4:H5"/>
    <mergeCell ref="H3:AF3"/>
    <mergeCell ref="I4:L4"/>
    <mergeCell ref="M4:P4"/>
    <mergeCell ref="Q4:T4"/>
    <mergeCell ref="U4:X4"/>
    <mergeCell ref="Y4:AB4"/>
    <mergeCell ref="AC4:AF4"/>
    <mergeCell ref="A7:AJ7"/>
    <mergeCell ref="A8:AJ8"/>
    <mergeCell ref="A2:AJ2"/>
    <mergeCell ref="A61:AJ61"/>
    <mergeCell ref="A27:AJ27"/>
    <mergeCell ref="A36:AJ36"/>
    <mergeCell ref="A39:AJ39"/>
    <mergeCell ref="A47:AJ47"/>
    <mergeCell ref="A56:AJ56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39" orientation="portrait" r:id="rId1"/>
  <colBreaks count="1" manualBreakCount="1">
    <brk id="36" max="62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L49"/>
  <sheetViews>
    <sheetView view="pageBreakPreview" zoomScale="80" zoomScaleSheetLayoutView="8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74" customWidth="1"/>
    <col min="7" max="32" width="12.7109375" style="75" customWidth="1"/>
    <col min="33" max="33" width="41.28515625" style="76" customWidth="1"/>
    <col min="34" max="36" width="39.4257812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8">
      <c r="A1" s="131"/>
      <c r="B1" s="60"/>
      <c r="C1" s="168"/>
      <c r="D1" s="168"/>
      <c r="E1" s="168"/>
      <c r="F1" s="168"/>
      <c r="G1" s="122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69"/>
      <c r="AH1" s="169"/>
      <c r="AI1" s="169"/>
      <c r="AJ1" s="169"/>
    </row>
    <row r="2" spans="1:38" s="92" customFormat="1" ht="51.75" customHeight="1">
      <c r="A2" s="237" t="s">
        <v>1109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8" ht="75.75" customHeight="1">
      <c r="A3" s="238" t="s">
        <v>0</v>
      </c>
      <c r="B3" s="238" t="s">
        <v>1</v>
      </c>
      <c r="C3" s="238" t="s">
        <v>2</v>
      </c>
      <c r="D3" s="223" t="s">
        <v>1125</v>
      </c>
      <c r="E3" s="223" t="s">
        <v>1126</v>
      </c>
      <c r="F3" s="223" t="s">
        <v>1127</v>
      </c>
      <c r="G3" s="238" t="s">
        <v>3</v>
      </c>
      <c r="H3" s="232" t="s">
        <v>1133</v>
      </c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8" ht="15.75" customHeight="1">
      <c r="A4" s="239"/>
      <c r="B4" s="239"/>
      <c r="C4" s="239"/>
      <c r="D4" s="224"/>
      <c r="E4" s="224"/>
      <c r="F4" s="224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8">
      <c r="A5" s="240"/>
      <c r="B5" s="240"/>
      <c r="C5" s="240"/>
      <c r="D5" s="225"/>
      <c r="E5" s="225"/>
      <c r="F5" s="225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8">
      <c r="A6" s="11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183">
        <v>21</v>
      </c>
      <c r="V6" s="183">
        <v>22</v>
      </c>
      <c r="W6" s="183">
        <v>23</v>
      </c>
      <c r="X6" s="183">
        <v>24</v>
      </c>
      <c r="Y6" s="183">
        <v>25</v>
      </c>
      <c r="Z6" s="183">
        <v>26</v>
      </c>
      <c r="AA6" s="183">
        <v>27</v>
      </c>
      <c r="AB6" s="183">
        <v>28</v>
      </c>
      <c r="AC6" s="183">
        <v>29</v>
      </c>
      <c r="AD6" s="183">
        <v>30</v>
      </c>
      <c r="AE6" s="183">
        <v>31</v>
      </c>
      <c r="AF6" s="183">
        <v>32</v>
      </c>
      <c r="AG6" s="183">
        <v>33</v>
      </c>
      <c r="AH6" s="183">
        <v>34</v>
      </c>
      <c r="AI6" s="183">
        <v>35</v>
      </c>
      <c r="AJ6" s="183">
        <v>36</v>
      </c>
    </row>
    <row r="7" spans="1:38" ht="19.5" customHeight="1">
      <c r="A7" s="237" t="s">
        <v>318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2"/>
      <c r="AL7" s="22"/>
    </row>
    <row r="8" spans="1:38" ht="15.7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2"/>
      <c r="AL8" s="22"/>
    </row>
    <row r="9" spans="1:38" ht="78.75">
      <c r="A9" s="113">
        <v>1</v>
      </c>
      <c r="B9" s="12" t="s">
        <v>319</v>
      </c>
      <c r="C9" s="113" t="s">
        <v>27</v>
      </c>
      <c r="D9" s="183"/>
      <c r="E9" s="183"/>
      <c r="F9" s="183"/>
      <c r="G9" s="113">
        <v>5.8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54"/>
      <c r="AH9" s="54"/>
      <c r="AI9" s="54"/>
      <c r="AJ9" s="54"/>
      <c r="AK9" s="19"/>
      <c r="AL9" s="22"/>
    </row>
    <row r="10" spans="1:38" ht="126">
      <c r="A10" s="113">
        <v>2</v>
      </c>
      <c r="B10" s="12" t="s">
        <v>320</v>
      </c>
      <c r="C10" s="113" t="s">
        <v>21</v>
      </c>
      <c r="D10" s="183"/>
      <c r="E10" s="183"/>
      <c r="F10" s="183"/>
      <c r="G10" s="113">
        <v>12.84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54"/>
      <c r="AH10" s="54"/>
      <c r="AI10" s="54"/>
      <c r="AJ10" s="54"/>
      <c r="AK10" s="86"/>
      <c r="AL10" s="22"/>
    </row>
    <row r="11" spans="1:38" ht="110.25">
      <c r="A11" s="113">
        <v>3</v>
      </c>
      <c r="B11" s="12" t="s">
        <v>321</v>
      </c>
      <c r="C11" s="113" t="s">
        <v>322</v>
      </c>
      <c r="D11" s="183"/>
      <c r="E11" s="183"/>
      <c r="F11" s="183"/>
      <c r="G11" s="113">
        <v>31.16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54"/>
      <c r="AH11" s="54"/>
      <c r="AI11" s="54"/>
      <c r="AJ11" s="54"/>
      <c r="AK11" s="86"/>
      <c r="AL11" s="22"/>
    </row>
    <row r="12" spans="1:38" ht="63">
      <c r="A12" s="113">
        <v>4</v>
      </c>
      <c r="B12" s="12" t="s">
        <v>323</v>
      </c>
      <c r="C12" s="113" t="s">
        <v>324</v>
      </c>
      <c r="D12" s="183"/>
      <c r="E12" s="183"/>
      <c r="F12" s="183"/>
      <c r="G12" s="113">
        <v>6.04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54"/>
      <c r="AH12" s="54"/>
      <c r="AI12" s="54"/>
      <c r="AJ12" s="54"/>
      <c r="AK12" s="86"/>
      <c r="AL12" s="22"/>
    </row>
    <row r="13" spans="1:38" ht="63">
      <c r="A13" s="113">
        <v>5</v>
      </c>
      <c r="B13" s="12" t="s">
        <v>325</v>
      </c>
      <c r="C13" s="113" t="s">
        <v>326</v>
      </c>
      <c r="D13" s="183"/>
      <c r="E13" s="183"/>
      <c r="F13" s="183"/>
      <c r="G13" s="113">
        <v>61.18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54"/>
      <c r="AH13" s="54"/>
      <c r="AI13" s="54"/>
      <c r="AJ13" s="54"/>
      <c r="AK13" s="86"/>
      <c r="AL13" s="22"/>
    </row>
    <row r="14" spans="1:38" ht="47.25">
      <c r="A14" s="113">
        <v>6</v>
      </c>
      <c r="B14" s="12" t="s">
        <v>327</v>
      </c>
      <c r="C14" s="113" t="s">
        <v>21</v>
      </c>
      <c r="D14" s="183"/>
      <c r="E14" s="183"/>
      <c r="F14" s="183"/>
      <c r="G14" s="113">
        <v>59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54"/>
      <c r="AH14" s="54"/>
      <c r="AI14" s="54"/>
      <c r="AJ14" s="54"/>
      <c r="AK14" s="86"/>
      <c r="AL14" s="22"/>
    </row>
    <row r="15" spans="1:38" ht="78.75">
      <c r="A15" s="113">
        <v>7</v>
      </c>
      <c r="B15" s="12" t="s">
        <v>328</v>
      </c>
      <c r="C15" s="113" t="s">
        <v>21</v>
      </c>
      <c r="D15" s="183"/>
      <c r="E15" s="183"/>
      <c r="F15" s="183"/>
      <c r="G15" s="113">
        <v>89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54"/>
      <c r="AH15" s="54"/>
      <c r="AI15" s="54"/>
      <c r="AJ15" s="54"/>
      <c r="AK15" s="86"/>
      <c r="AL15" s="22"/>
    </row>
    <row r="16" spans="1:38" ht="31.5">
      <c r="A16" s="113">
        <v>8</v>
      </c>
      <c r="B16" s="12" t="s">
        <v>329</v>
      </c>
      <c r="C16" s="113" t="s">
        <v>21</v>
      </c>
      <c r="D16" s="183"/>
      <c r="E16" s="183"/>
      <c r="F16" s="183"/>
      <c r="G16" s="113">
        <v>11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54"/>
      <c r="AH16" s="54"/>
      <c r="AI16" s="54"/>
      <c r="AJ16" s="54"/>
      <c r="AK16" s="86"/>
      <c r="AL16" s="22"/>
    </row>
    <row r="17" spans="1:38" ht="15.75" customHeight="1">
      <c r="A17" s="248" t="s">
        <v>13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2"/>
      <c r="AL17" s="22"/>
    </row>
    <row r="18" spans="1:38" ht="63">
      <c r="A18" s="113">
        <v>9</v>
      </c>
      <c r="B18" s="12" t="s">
        <v>330</v>
      </c>
      <c r="C18" s="113" t="s">
        <v>21</v>
      </c>
      <c r="D18" s="183"/>
      <c r="E18" s="183"/>
      <c r="F18" s="183"/>
      <c r="G18" s="113">
        <v>3.5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54"/>
      <c r="AH18" s="54"/>
      <c r="AI18" s="54"/>
      <c r="AJ18" s="54"/>
      <c r="AK18" s="22"/>
      <c r="AL18" s="22"/>
    </row>
    <row r="19" spans="1:38" ht="173.25">
      <c r="A19" s="113">
        <v>10</v>
      </c>
      <c r="B19" s="12" t="s">
        <v>331</v>
      </c>
      <c r="C19" s="113" t="s">
        <v>59</v>
      </c>
      <c r="D19" s="183"/>
      <c r="E19" s="183"/>
      <c r="F19" s="183"/>
      <c r="G19" s="113">
        <v>31.5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54"/>
      <c r="AH19" s="54"/>
      <c r="AI19" s="54"/>
      <c r="AJ19" s="54"/>
      <c r="AK19" s="22"/>
      <c r="AL19" s="22"/>
    </row>
    <row r="20" spans="1:38" ht="47.25">
      <c r="A20" s="113">
        <v>11</v>
      </c>
      <c r="B20" s="12" t="s">
        <v>332</v>
      </c>
      <c r="C20" s="113" t="s">
        <v>21</v>
      </c>
      <c r="D20" s="183"/>
      <c r="E20" s="183"/>
      <c r="F20" s="183"/>
      <c r="G20" s="113">
        <v>12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54"/>
      <c r="AH20" s="54"/>
      <c r="AI20" s="54"/>
      <c r="AJ20" s="54"/>
      <c r="AK20" s="22"/>
      <c r="AL20" s="22"/>
    </row>
    <row r="21" spans="1:38" ht="63">
      <c r="A21" s="113">
        <v>12</v>
      </c>
      <c r="B21" s="12" t="s">
        <v>333</v>
      </c>
      <c r="C21" s="113" t="s">
        <v>21</v>
      </c>
      <c r="D21" s="183"/>
      <c r="E21" s="183"/>
      <c r="F21" s="183"/>
      <c r="G21" s="113">
        <v>35.1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54"/>
      <c r="AH21" s="54"/>
      <c r="AI21" s="54"/>
      <c r="AJ21" s="54"/>
      <c r="AK21" s="22"/>
      <c r="AL21" s="22"/>
    </row>
    <row r="22" spans="1:38" ht="31.5">
      <c r="A22" s="113">
        <v>13</v>
      </c>
      <c r="B22" s="12" t="s">
        <v>334</v>
      </c>
      <c r="C22" s="113" t="s">
        <v>335</v>
      </c>
      <c r="D22" s="183"/>
      <c r="E22" s="183"/>
      <c r="F22" s="183"/>
      <c r="G22" s="113">
        <v>19.5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54"/>
      <c r="AH22" s="54"/>
      <c r="AI22" s="54"/>
      <c r="AJ22" s="54"/>
      <c r="AK22" s="22"/>
      <c r="AL22" s="22"/>
    </row>
    <row r="23" spans="1:38" ht="31.5">
      <c r="A23" s="113">
        <v>14</v>
      </c>
      <c r="B23" s="12" t="s">
        <v>336</v>
      </c>
      <c r="C23" s="113" t="s">
        <v>59</v>
      </c>
      <c r="D23" s="183"/>
      <c r="E23" s="183"/>
      <c r="F23" s="183"/>
      <c r="G23" s="113">
        <v>58.5</v>
      </c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54"/>
      <c r="AH23" s="54"/>
      <c r="AI23" s="54"/>
      <c r="AJ23" s="54"/>
      <c r="AK23" s="22"/>
      <c r="AL23" s="22"/>
    </row>
    <row r="24" spans="1:38" ht="78.75">
      <c r="A24" s="113">
        <v>15</v>
      </c>
      <c r="B24" s="12" t="s">
        <v>337</v>
      </c>
      <c r="C24" s="113" t="s">
        <v>27</v>
      </c>
      <c r="D24" s="183"/>
      <c r="E24" s="183"/>
      <c r="F24" s="183"/>
      <c r="G24" s="113">
        <v>55.6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54"/>
      <c r="AH24" s="54"/>
      <c r="AI24" s="54"/>
      <c r="AJ24" s="54"/>
      <c r="AK24" s="22"/>
      <c r="AL24" s="22"/>
    </row>
    <row r="25" spans="1:38" ht="15.75" customHeight="1">
      <c r="A25" s="248" t="s">
        <v>22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2"/>
      <c r="AL25" s="22"/>
    </row>
    <row r="26" spans="1:38" ht="31.5">
      <c r="A26" s="113">
        <v>16</v>
      </c>
      <c r="B26" s="12" t="s">
        <v>23</v>
      </c>
      <c r="C26" s="113" t="s">
        <v>338</v>
      </c>
      <c r="D26" s="183"/>
      <c r="E26" s="183"/>
      <c r="F26" s="183"/>
      <c r="G26" s="113">
        <v>9.6999999999999993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54"/>
      <c r="AH26" s="54"/>
      <c r="AI26" s="54"/>
      <c r="AJ26" s="54"/>
      <c r="AK26" s="22"/>
      <c r="AL26" s="22"/>
    </row>
    <row r="27" spans="1:38" ht="15.75" customHeight="1">
      <c r="A27" s="248" t="s">
        <v>25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2"/>
      <c r="AL27" s="22"/>
    </row>
    <row r="28" spans="1:38" ht="47.25">
      <c r="A28" s="113">
        <v>17</v>
      </c>
      <c r="B28" s="12" t="s">
        <v>339</v>
      </c>
      <c r="C28" s="113" t="s">
        <v>335</v>
      </c>
      <c r="D28" s="183"/>
      <c r="E28" s="183"/>
      <c r="F28" s="183"/>
      <c r="G28" s="113">
        <v>252.5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54"/>
      <c r="AH28" s="54"/>
      <c r="AI28" s="54"/>
      <c r="AJ28" s="54"/>
      <c r="AK28" s="22"/>
      <c r="AL28" s="22"/>
    </row>
    <row r="29" spans="1:38" ht="63">
      <c r="A29" s="113">
        <v>18</v>
      </c>
      <c r="B29" s="12" t="s">
        <v>340</v>
      </c>
      <c r="C29" s="113" t="s">
        <v>322</v>
      </c>
      <c r="D29" s="183"/>
      <c r="E29" s="183"/>
      <c r="F29" s="183"/>
      <c r="G29" s="113">
        <v>21</v>
      </c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58"/>
      <c r="AH29" s="58"/>
      <c r="AI29" s="58"/>
      <c r="AJ29" s="58"/>
      <c r="AK29" s="22"/>
      <c r="AL29" s="22"/>
    </row>
    <row r="30" spans="1:38" ht="15.75" customHeight="1">
      <c r="A30" s="248" t="s">
        <v>34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2"/>
      <c r="AL30" s="22"/>
    </row>
    <row r="31" spans="1:38" ht="47.25">
      <c r="A31" s="113">
        <v>19</v>
      </c>
      <c r="B31" s="12" t="s">
        <v>341</v>
      </c>
      <c r="C31" s="113" t="s">
        <v>322</v>
      </c>
      <c r="D31" s="183"/>
      <c r="E31" s="183"/>
      <c r="F31" s="183"/>
      <c r="G31" s="113">
        <v>352.2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20"/>
      <c r="AH31" s="142"/>
      <c r="AI31" s="186"/>
      <c r="AJ31" s="142"/>
      <c r="AK31" s="22"/>
      <c r="AL31" s="22"/>
    </row>
    <row r="32" spans="1:38" ht="110.25">
      <c r="A32" s="13">
        <v>20</v>
      </c>
      <c r="B32" s="12" t="s">
        <v>342</v>
      </c>
      <c r="C32" s="13" t="s">
        <v>11</v>
      </c>
      <c r="D32" s="13"/>
      <c r="E32" s="13"/>
      <c r="F32" s="13"/>
      <c r="G32" s="113">
        <v>33</v>
      </c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20"/>
      <c r="AH32" s="20"/>
      <c r="AI32" s="20"/>
      <c r="AJ32" s="20"/>
      <c r="AK32" s="22"/>
      <c r="AL32" s="22"/>
    </row>
    <row r="33" spans="1:38" ht="126">
      <c r="A33" s="113">
        <v>21</v>
      </c>
      <c r="B33" s="12" t="s">
        <v>343</v>
      </c>
      <c r="C33" s="113" t="s">
        <v>11</v>
      </c>
      <c r="D33" s="183"/>
      <c r="E33" s="183"/>
      <c r="F33" s="183"/>
      <c r="G33" s="113">
        <v>30</v>
      </c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54"/>
      <c r="AH33" s="54"/>
      <c r="AI33" s="54"/>
      <c r="AJ33" s="54"/>
      <c r="AK33" s="22"/>
      <c r="AL33" s="22"/>
    </row>
    <row r="34" spans="1:38" ht="78.75">
      <c r="A34" s="113">
        <v>22</v>
      </c>
      <c r="B34" s="12" t="s">
        <v>344</v>
      </c>
      <c r="C34" s="113" t="s">
        <v>27</v>
      </c>
      <c r="D34" s="183"/>
      <c r="E34" s="183"/>
      <c r="F34" s="183"/>
      <c r="G34" s="113">
        <v>51.1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54"/>
      <c r="AH34" s="54"/>
      <c r="AI34" s="54"/>
      <c r="AJ34" s="54"/>
      <c r="AK34" s="22"/>
      <c r="AL34" s="104"/>
    </row>
    <row r="35" spans="1:38" ht="78.75">
      <c r="A35" s="113">
        <v>23</v>
      </c>
      <c r="B35" s="12" t="s">
        <v>345</v>
      </c>
      <c r="C35" s="113" t="s">
        <v>27</v>
      </c>
      <c r="D35" s="183"/>
      <c r="E35" s="183"/>
      <c r="F35" s="183"/>
      <c r="G35" s="113">
        <v>45.3</v>
      </c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54"/>
      <c r="AH35" s="54"/>
      <c r="AI35" s="54"/>
      <c r="AJ35" s="54"/>
      <c r="AK35" s="22"/>
      <c r="AL35" s="33"/>
    </row>
    <row r="36" spans="1:38" ht="78.75">
      <c r="A36" s="13">
        <v>24</v>
      </c>
      <c r="B36" s="12" t="s">
        <v>346</v>
      </c>
      <c r="C36" s="13" t="s">
        <v>124</v>
      </c>
      <c r="D36" s="13"/>
      <c r="E36" s="13"/>
      <c r="F36" s="13"/>
      <c r="G36" s="113">
        <v>45</v>
      </c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54"/>
      <c r="AH36" s="54"/>
      <c r="AI36" s="54"/>
      <c r="AJ36" s="54"/>
      <c r="AK36" s="22"/>
      <c r="AL36" s="22"/>
    </row>
    <row r="37" spans="1:38" ht="78.75">
      <c r="A37" s="113" t="s">
        <v>347</v>
      </c>
      <c r="B37" s="12" t="s">
        <v>348</v>
      </c>
      <c r="C37" s="113" t="s">
        <v>349</v>
      </c>
      <c r="D37" s="183"/>
      <c r="E37" s="183"/>
      <c r="F37" s="183"/>
      <c r="G37" s="113">
        <v>29.7</v>
      </c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54"/>
      <c r="AH37" s="54"/>
      <c r="AI37" s="54"/>
      <c r="AJ37" s="54"/>
      <c r="AK37" s="22"/>
      <c r="AL37" s="22"/>
    </row>
    <row r="38" spans="1:38">
      <c r="A38" s="248" t="s">
        <v>138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2"/>
      <c r="AL38" s="22"/>
    </row>
    <row r="39" spans="1:38" ht="47.25">
      <c r="A39" s="113">
        <v>26</v>
      </c>
      <c r="B39" s="12" t="s">
        <v>350</v>
      </c>
      <c r="C39" s="113" t="s">
        <v>11</v>
      </c>
      <c r="D39" s="183"/>
      <c r="E39" s="183"/>
      <c r="F39" s="183"/>
      <c r="G39" s="113">
        <v>32</v>
      </c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54"/>
      <c r="AH39" s="54"/>
      <c r="AI39" s="54"/>
      <c r="AJ39" s="54"/>
      <c r="AK39" s="22"/>
      <c r="AL39" s="22"/>
    </row>
    <row r="40" spans="1:38" ht="47.25">
      <c r="A40" s="113">
        <v>27</v>
      </c>
      <c r="B40" s="12" t="s">
        <v>351</v>
      </c>
      <c r="C40" s="113" t="s">
        <v>15</v>
      </c>
      <c r="D40" s="183"/>
      <c r="E40" s="183"/>
      <c r="F40" s="183"/>
      <c r="G40" s="113">
        <v>120</v>
      </c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54"/>
      <c r="AH40" s="54"/>
      <c r="AI40" s="54"/>
      <c r="AJ40" s="54"/>
      <c r="AK40" s="22"/>
      <c r="AL40" s="22"/>
    </row>
    <row r="41" spans="1:38" ht="63">
      <c r="A41" s="113">
        <v>28</v>
      </c>
      <c r="B41" s="12" t="s">
        <v>352</v>
      </c>
      <c r="C41" s="113" t="s">
        <v>31</v>
      </c>
      <c r="D41" s="183"/>
      <c r="E41" s="183"/>
      <c r="F41" s="183"/>
      <c r="G41" s="113">
        <v>30</v>
      </c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54"/>
      <c r="AH41" s="54"/>
      <c r="AI41" s="54"/>
      <c r="AJ41" s="54"/>
      <c r="AK41" s="22"/>
      <c r="AL41" s="22"/>
    </row>
    <row r="42" spans="1:38" ht="47.25">
      <c r="A42" s="113">
        <v>29</v>
      </c>
      <c r="B42" s="12" t="s">
        <v>353</v>
      </c>
      <c r="C42" s="113" t="s">
        <v>31</v>
      </c>
      <c r="D42" s="183"/>
      <c r="E42" s="183"/>
      <c r="F42" s="183"/>
      <c r="G42" s="113">
        <v>30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54"/>
      <c r="AH42" s="54"/>
      <c r="AI42" s="54"/>
      <c r="AJ42" s="54"/>
      <c r="AK42" s="22"/>
      <c r="AL42" s="22"/>
    </row>
    <row r="43" spans="1:38" ht="47.25">
      <c r="A43" s="113">
        <v>30</v>
      </c>
      <c r="B43" s="12" t="s">
        <v>354</v>
      </c>
      <c r="C43" s="113" t="s">
        <v>21</v>
      </c>
      <c r="D43" s="183"/>
      <c r="E43" s="183"/>
      <c r="F43" s="183"/>
      <c r="G43" s="113">
        <v>26.6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54"/>
      <c r="AH43" s="54"/>
      <c r="AI43" s="54"/>
      <c r="AJ43" s="54"/>
      <c r="AK43" s="22"/>
      <c r="AL43" s="22"/>
    </row>
    <row r="44" spans="1:38">
      <c r="A44" s="248" t="s">
        <v>147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2"/>
      <c r="AL44" s="22"/>
    </row>
    <row r="45" spans="1:38" ht="47.25">
      <c r="A45" s="113">
        <v>31</v>
      </c>
      <c r="B45" s="12" t="s">
        <v>355</v>
      </c>
      <c r="C45" s="113" t="s">
        <v>21</v>
      </c>
      <c r="D45" s="183"/>
      <c r="E45" s="183"/>
      <c r="F45" s="183"/>
      <c r="G45" s="113">
        <v>5</v>
      </c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54"/>
      <c r="AH45" s="54"/>
      <c r="AI45" s="54"/>
      <c r="AJ45" s="54"/>
      <c r="AK45" s="22"/>
      <c r="AL45" s="22"/>
    </row>
    <row r="46" spans="1:38">
      <c r="A46" s="248" t="s">
        <v>356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2"/>
      <c r="AL46" s="22"/>
    </row>
    <row r="47" spans="1:38" ht="31.5">
      <c r="A47" s="113">
        <v>32</v>
      </c>
      <c r="B47" s="12" t="s">
        <v>357</v>
      </c>
      <c r="C47" s="113" t="s">
        <v>15</v>
      </c>
      <c r="D47" s="183"/>
      <c r="E47" s="183"/>
      <c r="F47" s="183"/>
      <c r="G47" s="113">
        <v>35</v>
      </c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54"/>
      <c r="AH47" s="54"/>
      <c r="AI47" s="54"/>
      <c r="AJ47" s="54"/>
      <c r="AK47" s="22"/>
      <c r="AL47" s="22"/>
    </row>
    <row r="48" spans="1:38" ht="31.5">
      <c r="A48" s="113">
        <v>33</v>
      </c>
      <c r="B48" s="12" t="s">
        <v>358</v>
      </c>
      <c r="C48" s="113" t="s">
        <v>31</v>
      </c>
      <c r="D48" s="183"/>
      <c r="E48" s="183"/>
      <c r="F48" s="183"/>
      <c r="G48" s="113">
        <v>25</v>
      </c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54"/>
      <c r="AH48" s="54"/>
      <c r="AI48" s="54"/>
      <c r="AJ48" s="54"/>
    </row>
    <row r="49" spans="1:36" s="92" customFormat="1">
      <c r="A49" s="125"/>
      <c r="B49" s="81" t="s">
        <v>1088</v>
      </c>
      <c r="C49" s="126"/>
      <c r="D49" s="126"/>
      <c r="E49" s="126"/>
      <c r="F49" s="126"/>
      <c r="G49" s="85">
        <f>G9+G10+G11+G12+G13+G14+G15+G16+G18+G19+G20+G21+G22+G23+G24+G26+G28+G29+G31+G32+G33+G34+G35+G36+G37+G39+G40+G41+G42+G43+G45+G47+G48</f>
        <v>1664.82</v>
      </c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27"/>
      <c r="AH49" s="127"/>
      <c r="AI49" s="127"/>
      <c r="AJ49" s="127"/>
    </row>
  </sheetData>
  <mergeCells count="29">
    <mergeCell ref="AJ3:AJ5"/>
    <mergeCell ref="U4:X4"/>
    <mergeCell ref="Y4:AB4"/>
    <mergeCell ref="AC4:AF4"/>
    <mergeCell ref="H3:AF3"/>
    <mergeCell ref="AI3:AI5"/>
    <mergeCell ref="AG3:AG5"/>
    <mergeCell ref="AH3:AH5"/>
    <mergeCell ref="G3:G5"/>
    <mergeCell ref="H4:H5"/>
    <mergeCell ref="I4:L4"/>
    <mergeCell ref="M4:P4"/>
    <mergeCell ref="Q4:T4"/>
    <mergeCell ref="A2:AJ2"/>
    <mergeCell ref="A7:AJ7"/>
    <mergeCell ref="A46:AJ46"/>
    <mergeCell ref="A38:AJ38"/>
    <mergeCell ref="A44:AJ44"/>
    <mergeCell ref="A8:AJ8"/>
    <mergeCell ref="A17:AJ17"/>
    <mergeCell ref="A25:AJ25"/>
    <mergeCell ref="A27:AJ27"/>
    <mergeCell ref="A30:AJ30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34"/>
  <sheetViews>
    <sheetView view="pageBreakPreview" topLeftCell="AA1" zoomScale="90" zoomScaleSheetLayoutView="9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2" width="12.7109375" style="111" customWidth="1"/>
    <col min="33" max="33" width="40.7109375" style="112" customWidth="1"/>
    <col min="34" max="36" width="39" style="112" customWidth="1"/>
    <col min="37" max="37" width="9.140625" style="105"/>
    <col min="38" max="38" width="27.7109375" style="105" customWidth="1"/>
    <col min="39" max="39" width="12.28515625" style="105" customWidth="1"/>
    <col min="40" max="40" width="11.85546875" style="105" customWidth="1"/>
    <col min="41" max="41" width="14.85546875" style="105" customWidth="1"/>
    <col min="42" max="16384" width="9.140625" style="105"/>
  </cols>
  <sheetData>
    <row r="1" spans="1:36" ht="15">
      <c r="A1" s="131"/>
      <c r="B1" s="129"/>
      <c r="C1" s="168"/>
      <c r="D1" s="168"/>
      <c r="E1" s="168"/>
      <c r="F1" s="168"/>
      <c r="G1" s="122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69"/>
      <c r="AH1" s="169"/>
      <c r="AI1" s="169"/>
      <c r="AJ1" s="169"/>
    </row>
    <row r="2" spans="1:36" s="108" customFormat="1" ht="52.5" customHeight="1">
      <c r="A2" s="261" t="s">
        <v>1110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</row>
    <row r="3" spans="1:36" ht="72" customHeight="1">
      <c r="A3" s="264" t="s">
        <v>0</v>
      </c>
      <c r="B3" s="264" t="s">
        <v>1</v>
      </c>
      <c r="C3" s="264" t="s">
        <v>2</v>
      </c>
      <c r="D3" s="267" t="s">
        <v>1125</v>
      </c>
      <c r="E3" s="267" t="s">
        <v>1126</v>
      </c>
      <c r="F3" s="267" t="s">
        <v>1127</v>
      </c>
      <c r="G3" s="264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4" t="s">
        <v>1092</v>
      </c>
      <c r="AH3" s="264" t="s">
        <v>1091</v>
      </c>
      <c r="AI3" s="223" t="s">
        <v>1134</v>
      </c>
      <c r="AJ3" s="267" t="s">
        <v>1097</v>
      </c>
    </row>
    <row r="4" spans="1:36" ht="15" customHeight="1">
      <c r="A4" s="265"/>
      <c r="B4" s="265"/>
      <c r="C4" s="265"/>
      <c r="D4" s="268"/>
      <c r="E4" s="268"/>
      <c r="F4" s="268"/>
      <c r="G4" s="265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65"/>
      <c r="AH4" s="265"/>
      <c r="AI4" s="224"/>
      <c r="AJ4" s="268"/>
    </row>
    <row r="5" spans="1:36" ht="15" customHeight="1">
      <c r="A5" s="266"/>
      <c r="B5" s="266"/>
      <c r="C5" s="266"/>
      <c r="D5" s="269"/>
      <c r="E5" s="269"/>
      <c r="F5" s="269"/>
      <c r="G5" s="266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66"/>
      <c r="AH5" s="266"/>
      <c r="AI5" s="225"/>
      <c r="AJ5" s="269"/>
    </row>
    <row r="6" spans="1:36" ht="15">
      <c r="A6" s="106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  <c r="H6" s="106">
        <v>8</v>
      </c>
      <c r="I6" s="106">
        <v>9</v>
      </c>
      <c r="J6" s="106">
        <v>10</v>
      </c>
      <c r="K6" s="106">
        <v>11</v>
      </c>
      <c r="L6" s="106">
        <v>12</v>
      </c>
      <c r="M6" s="106">
        <v>13</v>
      </c>
      <c r="N6" s="106">
        <v>14</v>
      </c>
      <c r="O6" s="106">
        <v>15</v>
      </c>
      <c r="P6" s="106">
        <v>16</v>
      </c>
      <c r="Q6" s="106">
        <v>17</v>
      </c>
      <c r="R6" s="106">
        <v>18</v>
      </c>
      <c r="S6" s="106">
        <v>19</v>
      </c>
      <c r="T6" s="106">
        <v>20</v>
      </c>
      <c r="U6" s="106">
        <v>21</v>
      </c>
      <c r="V6" s="106">
        <v>22</v>
      </c>
      <c r="W6" s="106">
        <v>23</v>
      </c>
      <c r="X6" s="106">
        <v>24</v>
      </c>
      <c r="Y6" s="106">
        <v>25</v>
      </c>
      <c r="Z6" s="106">
        <v>26</v>
      </c>
      <c r="AA6" s="106">
        <v>27</v>
      </c>
      <c r="AB6" s="106">
        <v>28</v>
      </c>
      <c r="AC6" s="106">
        <v>29</v>
      </c>
      <c r="AD6" s="106">
        <v>30</v>
      </c>
      <c r="AE6" s="106">
        <v>31</v>
      </c>
      <c r="AF6" s="106">
        <v>32</v>
      </c>
      <c r="AG6" s="106">
        <v>33</v>
      </c>
      <c r="AH6" s="106">
        <v>34</v>
      </c>
      <c r="AI6" s="106">
        <v>35</v>
      </c>
      <c r="AJ6" s="106">
        <v>36</v>
      </c>
    </row>
    <row r="7" spans="1:36" ht="17.25" customHeight="1">
      <c r="A7" s="262" t="s">
        <v>824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</row>
    <row r="8" spans="1:36" ht="15">
      <c r="A8" s="263" t="s">
        <v>5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</row>
    <row r="9" spans="1:36" ht="81.75" customHeight="1">
      <c r="A9" s="106">
        <v>1</v>
      </c>
      <c r="B9" s="95" t="s">
        <v>359</v>
      </c>
      <c r="C9" s="106" t="s">
        <v>31</v>
      </c>
      <c r="D9" s="106"/>
      <c r="E9" s="106"/>
      <c r="F9" s="106"/>
      <c r="G9" s="106">
        <v>30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24"/>
      <c r="AH9" s="124"/>
      <c r="AI9" s="124"/>
      <c r="AJ9" s="124"/>
    </row>
    <row r="10" spans="1:36" ht="66.75" customHeight="1">
      <c r="A10" s="106">
        <v>2</v>
      </c>
      <c r="B10" s="95" t="s">
        <v>360</v>
      </c>
      <c r="C10" s="106" t="s">
        <v>361</v>
      </c>
      <c r="D10" s="106"/>
      <c r="E10" s="106"/>
      <c r="F10" s="106"/>
      <c r="G10" s="106">
        <v>89.6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24"/>
      <c r="AH10" s="124"/>
      <c r="AI10" s="124"/>
      <c r="AJ10" s="124"/>
    </row>
    <row r="11" spans="1:36" ht="56.25" customHeight="1">
      <c r="A11" s="106">
        <v>3</v>
      </c>
      <c r="B11" s="95" t="s">
        <v>362</v>
      </c>
      <c r="C11" s="106" t="s">
        <v>11</v>
      </c>
      <c r="D11" s="106"/>
      <c r="E11" s="106"/>
      <c r="F11" s="106"/>
      <c r="G11" s="106">
        <v>102.5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24"/>
      <c r="AH11" s="124"/>
      <c r="AI11" s="124"/>
      <c r="AJ11" s="124"/>
    </row>
    <row r="12" spans="1:36" ht="42" customHeight="1">
      <c r="A12" s="106">
        <v>4</v>
      </c>
      <c r="B12" s="95" t="s">
        <v>363</v>
      </c>
      <c r="C12" s="106" t="s">
        <v>59</v>
      </c>
      <c r="D12" s="106"/>
      <c r="E12" s="106"/>
      <c r="F12" s="106"/>
      <c r="G12" s="106">
        <v>28.7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24"/>
      <c r="AH12" s="124"/>
      <c r="AI12" s="124"/>
      <c r="AJ12" s="124"/>
    </row>
    <row r="13" spans="1:36" ht="15.75" customHeight="1">
      <c r="A13" s="259" t="s">
        <v>13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</row>
    <row r="14" spans="1:36" ht="36.75" customHeight="1">
      <c r="A14" s="106">
        <v>5</v>
      </c>
      <c r="B14" s="95" t="s">
        <v>364</v>
      </c>
      <c r="C14" s="106" t="s">
        <v>59</v>
      </c>
      <c r="D14" s="106"/>
      <c r="E14" s="106"/>
      <c r="F14" s="106"/>
      <c r="G14" s="106">
        <v>18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24"/>
      <c r="AH14" s="124"/>
      <c r="AI14" s="124"/>
      <c r="AJ14" s="124"/>
    </row>
    <row r="15" spans="1:36" ht="68.25" customHeight="1">
      <c r="A15" s="106">
        <v>6</v>
      </c>
      <c r="B15" s="95" t="s">
        <v>365</v>
      </c>
      <c r="C15" s="106" t="s">
        <v>11</v>
      </c>
      <c r="D15" s="106"/>
      <c r="E15" s="106"/>
      <c r="F15" s="106"/>
      <c r="G15" s="106">
        <v>11.5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24"/>
      <c r="AH15" s="124"/>
      <c r="AI15" s="124"/>
      <c r="AJ15" s="124"/>
    </row>
    <row r="16" spans="1:36" ht="50.25" customHeight="1">
      <c r="A16" s="106">
        <v>7</v>
      </c>
      <c r="B16" s="95" t="s">
        <v>366</v>
      </c>
      <c r="C16" s="106" t="s">
        <v>11</v>
      </c>
      <c r="D16" s="106"/>
      <c r="E16" s="106"/>
      <c r="F16" s="106"/>
      <c r="G16" s="106">
        <v>12.8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24"/>
      <c r="AH16" s="124"/>
      <c r="AI16" s="124"/>
      <c r="AJ16" s="124"/>
    </row>
    <row r="17" spans="1:36" ht="79.5" customHeight="1">
      <c r="A17" s="106">
        <v>8</v>
      </c>
      <c r="B17" s="95" t="s">
        <v>367</v>
      </c>
      <c r="C17" s="106" t="s">
        <v>15</v>
      </c>
      <c r="D17" s="106"/>
      <c r="E17" s="106"/>
      <c r="F17" s="106"/>
      <c r="G17" s="106">
        <v>21.4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24"/>
      <c r="AH17" s="124"/>
      <c r="AI17" s="124"/>
      <c r="AJ17" s="124"/>
    </row>
    <row r="18" spans="1:36" ht="84" customHeight="1">
      <c r="A18" s="106">
        <v>9</v>
      </c>
      <c r="B18" s="95" t="s">
        <v>368</v>
      </c>
      <c r="C18" s="106" t="s">
        <v>15</v>
      </c>
      <c r="D18" s="106"/>
      <c r="E18" s="106"/>
      <c r="F18" s="106"/>
      <c r="G18" s="106">
        <v>21.1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24"/>
      <c r="AH18" s="124"/>
      <c r="AI18" s="124"/>
      <c r="AJ18" s="124"/>
    </row>
    <row r="19" spans="1:36" ht="68.25" customHeight="1">
      <c r="A19" s="106">
        <v>10</v>
      </c>
      <c r="B19" s="95" t="s">
        <v>369</v>
      </c>
      <c r="C19" s="106" t="s">
        <v>21</v>
      </c>
      <c r="D19" s="106"/>
      <c r="E19" s="106"/>
      <c r="F19" s="106"/>
      <c r="G19" s="106">
        <v>5.5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24"/>
      <c r="AH19" s="124"/>
      <c r="AI19" s="124"/>
      <c r="AJ19" s="124"/>
    </row>
    <row r="20" spans="1:36" ht="51.75" customHeight="1">
      <c r="A20" s="106">
        <v>11</v>
      </c>
      <c r="B20" s="95" t="s">
        <v>370</v>
      </c>
      <c r="C20" s="106" t="s">
        <v>21</v>
      </c>
      <c r="D20" s="106"/>
      <c r="E20" s="106"/>
      <c r="F20" s="106"/>
      <c r="G20" s="106">
        <v>5.8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24"/>
      <c r="AH20" s="124"/>
      <c r="AI20" s="124"/>
      <c r="AJ20" s="124"/>
    </row>
    <row r="21" spans="1:36" ht="52.5" customHeight="1">
      <c r="A21" s="106">
        <v>12</v>
      </c>
      <c r="B21" s="95" t="s">
        <v>371</v>
      </c>
      <c r="C21" s="106" t="s">
        <v>21</v>
      </c>
      <c r="D21" s="106"/>
      <c r="E21" s="106"/>
      <c r="F21" s="106"/>
      <c r="G21" s="106">
        <v>10.5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24"/>
      <c r="AH21" s="124"/>
      <c r="AI21" s="124"/>
      <c r="AJ21" s="124"/>
    </row>
    <row r="22" spans="1:36" ht="15.75" customHeight="1">
      <c r="A22" s="259" t="s">
        <v>34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</row>
    <row r="23" spans="1:36" ht="138.75" customHeight="1">
      <c r="A23" s="106">
        <v>13</v>
      </c>
      <c r="B23" s="95" t="s">
        <v>372</v>
      </c>
      <c r="C23" s="106" t="s">
        <v>11</v>
      </c>
      <c r="D23" s="106"/>
      <c r="E23" s="106"/>
      <c r="F23" s="106"/>
      <c r="G23" s="106">
        <v>118.57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24"/>
      <c r="AH23" s="124"/>
      <c r="AI23" s="124"/>
      <c r="AJ23" s="124"/>
    </row>
    <row r="24" spans="1:36" ht="55.5" customHeight="1">
      <c r="A24" s="106">
        <v>14</v>
      </c>
      <c r="B24" s="95" t="s">
        <v>373</v>
      </c>
      <c r="C24" s="106" t="s">
        <v>27</v>
      </c>
      <c r="D24" s="106"/>
      <c r="E24" s="106"/>
      <c r="F24" s="106"/>
      <c r="G24" s="106">
        <v>18.68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69"/>
      <c r="AH24" s="169"/>
      <c r="AI24" s="169"/>
      <c r="AJ24" s="169"/>
    </row>
    <row r="25" spans="1:36" ht="89.25" customHeight="1">
      <c r="A25" s="136">
        <v>15</v>
      </c>
      <c r="B25" s="95" t="s">
        <v>374</v>
      </c>
      <c r="C25" s="106" t="s">
        <v>59</v>
      </c>
      <c r="D25" s="106"/>
      <c r="E25" s="106"/>
      <c r="F25" s="106"/>
      <c r="G25" s="106">
        <v>45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24"/>
      <c r="AH25" s="124"/>
      <c r="AI25" s="124"/>
      <c r="AJ25" s="124"/>
    </row>
    <row r="26" spans="1:36" ht="15.75" customHeight="1">
      <c r="A26" s="259" t="s">
        <v>25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</row>
    <row r="27" spans="1:36" ht="38.25" customHeight="1">
      <c r="A27" s="106">
        <v>16</v>
      </c>
      <c r="B27" s="95" t="s">
        <v>375</v>
      </c>
      <c r="C27" s="106" t="s">
        <v>21</v>
      </c>
      <c r="D27" s="106"/>
      <c r="E27" s="106"/>
      <c r="F27" s="106"/>
      <c r="G27" s="106">
        <v>15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37"/>
      <c r="AH27" s="137"/>
      <c r="AI27" s="137"/>
      <c r="AJ27" s="137"/>
    </row>
    <row r="28" spans="1:36" ht="33" customHeight="1">
      <c r="A28" s="106">
        <v>17</v>
      </c>
      <c r="B28" s="95" t="s">
        <v>376</v>
      </c>
      <c r="C28" s="106" t="s">
        <v>27</v>
      </c>
      <c r="D28" s="106"/>
      <c r="E28" s="106"/>
      <c r="F28" s="106"/>
      <c r="G28" s="106">
        <v>15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37"/>
      <c r="AH28" s="137"/>
      <c r="AI28" s="137"/>
      <c r="AJ28" s="137"/>
    </row>
    <row r="29" spans="1:36" ht="15.75" customHeight="1">
      <c r="A29" s="259" t="s">
        <v>22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</row>
    <row r="30" spans="1:36" ht="61.5" customHeight="1">
      <c r="A30" s="106">
        <v>18</v>
      </c>
      <c r="B30" s="95" t="s">
        <v>24</v>
      </c>
      <c r="C30" s="106" t="s">
        <v>15</v>
      </c>
      <c r="D30" s="106"/>
      <c r="E30" s="106"/>
      <c r="F30" s="106"/>
      <c r="G30" s="106">
        <v>22.7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24"/>
      <c r="AH30" s="124"/>
      <c r="AI30" s="124"/>
      <c r="AJ30" s="124"/>
    </row>
    <row r="31" spans="1:36" ht="48" customHeight="1">
      <c r="A31" s="106">
        <v>19</v>
      </c>
      <c r="B31" s="95" t="s">
        <v>23</v>
      </c>
      <c r="C31" s="106" t="s">
        <v>338</v>
      </c>
      <c r="D31" s="106"/>
      <c r="E31" s="106"/>
      <c r="F31" s="106"/>
      <c r="G31" s="106">
        <v>15.5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24"/>
      <c r="AH31" s="124"/>
      <c r="AI31" s="124"/>
      <c r="AJ31" s="124"/>
    </row>
    <row r="32" spans="1:36" ht="15.75" customHeight="1">
      <c r="A32" s="259" t="s">
        <v>138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</row>
    <row r="33" spans="1:36" ht="53.25" customHeight="1">
      <c r="A33" s="106">
        <v>20</v>
      </c>
      <c r="B33" s="95" t="s">
        <v>377</v>
      </c>
      <c r="C33" s="106" t="s">
        <v>11</v>
      </c>
      <c r="D33" s="106"/>
      <c r="E33" s="106"/>
      <c r="F33" s="106"/>
      <c r="G33" s="106">
        <v>32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24"/>
      <c r="AH33" s="124"/>
      <c r="AI33" s="124"/>
      <c r="AJ33" s="124"/>
    </row>
    <row r="34" spans="1:36" s="108" customFormat="1" ht="18.75" customHeight="1">
      <c r="A34" s="139"/>
      <c r="B34" s="170" t="s">
        <v>1088</v>
      </c>
      <c r="C34" s="139"/>
      <c r="D34" s="184"/>
      <c r="E34" s="184"/>
      <c r="F34" s="184"/>
      <c r="G34" s="139">
        <f>G9+G10+G11+G12+G14+G15+G16+G17+G18+G19+G20+G21+G23+G24+G25+G27+G28+G30+G31+G33</f>
        <v>639.85</v>
      </c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71"/>
      <c r="AH34" s="171"/>
      <c r="AI34" s="171"/>
      <c r="AJ34" s="171"/>
    </row>
  </sheetData>
  <mergeCells count="27">
    <mergeCell ref="AH3:AH5"/>
    <mergeCell ref="AJ3:AJ5"/>
    <mergeCell ref="H3:AF3"/>
    <mergeCell ref="H4:H5"/>
    <mergeCell ref="I4:L4"/>
    <mergeCell ref="M4:P4"/>
    <mergeCell ref="Q4:T4"/>
    <mergeCell ref="U4:X4"/>
    <mergeCell ref="Y4:AB4"/>
    <mergeCell ref="AC4:AF4"/>
    <mergeCell ref="AI3:AI5"/>
    <mergeCell ref="A32:AJ32"/>
    <mergeCell ref="A2:AJ2"/>
    <mergeCell ref="A7:AJ7"/>
    <mergeCell ref="A8:AJ8"/>
    <mergeCell ref="A13:AJ13"/>
    <mergeCell ref="A22:AJ22"/>
    <mergeCell ref="A29:AJ29"/>
    <mergeCell ref="A26:AJ26"/>
    <mergeCell ref="A3:A5"/>
    <mergeCell ref="B3:B5"/>
    <mergeCell ref="C3:C5"/>
    <mergeCell ref="D3:D5"/>
    <mergeCell ref="E3:E5"/>
    <mergeCell ref="F3:F5"/>
    <mergeCell ref="G3:G5"/>
    <mergeCell ref="AG3:AG5"/>
  </mergeCells>
  <pageMargins left="0.7" right="0.7" top="0.75" bottom="0.75" header="0.3" footer="0.3"/>
  <pageSetup paperSize="9" scale="21" orientation="portrait" r:id="rId1"/>
  <colBreaks count="1" manualBreakCount="1">
    <brk id="13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J36"/>
  <sheetViews>
    <sheetView view="pageBreakPreview" topLeftCell="S1" zoomScale="80" zoomScaleSheetLayoutView="80" workbookViewId="0">
      <selection activeCell="AI3" sqref="AI3:AI5"/>
    </sheetView>
  </sheetViews>
  <sheetFormatPr defaultRowHeight="15.75"/>
  <cols>
    <col min="1" max="1" width="6" style="75" customWidth="1"/>
    <col min="2" max="2" width="49.42578125" style="72" customWidth="1"/>
    <col min="3" max="6" width="14.7109375" style="74" customWidth="1"/>
    <col min="7" max="32" width="12.7109375" style="75" customWidth="1"/>
    <col min="33" max="33" width="38" style="76" customWidth="1"/>
    <col min="34" max="36" width="39.4257812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6">
      <c r="A1" s="122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6" s="92" customFormat="1" ht="51" customHeight="1">
      <c r="A2" s="237" t="s">
        <v>1111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s="74" customFormat="1" ht="39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6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6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6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6" ht="15.75" customHeight="1">
      <c r="A7" s="252" t="s">
        <v>378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6" ht="15.7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6" ht="94.5">
      <c r="A9" s="113">
        <v>1</v>
      </c>
      <c r="B9" s="12" t="s">
        <v>898</v>
      </c>
      <c r="C9" s="13" t="s">
        <v>27</v>
      </c>
      <c r="D9" s="13"/>
      <c r="E9" s="13"/>
      <c r="F9" s="13"/>
      <c r="G9" s="113">
        <v>24.3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3"/>
      <c r="AH9" s="13"/>
      <c r="AI9" s="13"/>
      <c r="AJ9" s="13"/>
    </row>
    <row r="10" spans="1:36" ht="78.75">
      <c r="A10" s="113">
        <v>2</v>
      </c>
      <c r="B10" s="12" t="s">
        <v>379</v>
      </c>
      <c r="C10" s="113" t="s">
        <v>43</v>
      </c>
      <c r="D10" s="194"/>
      <c r="E10" s="194"/>
      <c r="F10" s="194"/>
      <c r="G10" s="113">
        <v>13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3"/>
      <c r="AH10" s="13"/>
      <c r="AI10" s="13"/>
      <c r="AJ10" s="13"/>
    </row>
    <row r="11" spans="1:36" ht="63">
      <c r="A11" s="113">
        <v>3</v>
      </c>
      <c r="B11" s="12" t="s">
        <v>380</v>
      </c>
      <c r="C11" s="113" t="s">
        <v>11</v>
      </c>
      <c r="D11" s="194"/>
      <c r="E11" s="194"/>
      <c r="F11" s="194"/>
      <c r="G11" s="113">
        <v>8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3"/>
      <c r="AH11" s="13"/>
      <c r="AI11" s="13"/>
      <c r="AJ11" s="13"/>
    </row>
    <row r="12" spans="1:36" ht="15.75" customHeight="1">
      <c r="A12" s="248" t="s">
        <v>13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</row>
    <row r="13" spans="1:36" ht="63">
      <c r="A13" s="113">
        <v>4</v>
      </c>
      <c r="B13" s="12" t="s">
        <v>381</v>
      </c>
      <c r="C13" s="113" t="s">
        <v>210</v>
      </c>
      <c r="D13" s="194"/>
      <c r="E13" s="194"/>
      <c r="F13" s="194"/>
      <c r="G13" s="113">
        <v>14.3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8"/>
      <c r="AH13" s="58"/>
      <c r="AI13" s="58"/>
      <c r="AJ13" s="58"/>
    </row>
    <row r="14" spans="1:36" ht="63">
      <c r="A14" s="113">
        <v>5</v>
      </c>
      <c r="B14" s="12" t="s">
        <v>382</v>
      </c>
      <c r="C14" s="113" t="s">
        <v>196</v>
      </c>
      <c r="D14" s="194"/>
      <c r="E14" s="194"/>
      <c r="F14" s="194"/>
      <c r="G14" s="113">
        <v>880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8"/>
      <c r="AH14" s="58"/>
      <c r="AI14" s="58"/>
      <c r="AJ14" s="58"/>
    </row>
    <row r="15" spans="1:36" ht="94.5">
      <c r="A15" s="113">
        <v>6</v>
      </c>
      <c r="B15" s="12" t="s">
        <v>383</v>
      </c>
      <c r="C15" s="113" t="s">
        <v>27</v>
      </c>
      <c r="D15" s="194"/>
      <c r="E15" s="194"/>
      <c r="F15" s="194"/>
      <c r="G15" s="113">
        <v>15.68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58"/>
      <c r="AH15" s="58"/>
      <c r="AI15" s="58"/>
      <c r="AJ15" s="58"/>
    </row>
    <row r="16" spans="1:36" ht="15.75" customHeight="1">
      <c r="A16" s="248" t="s">
        <v>22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</row>
    <row r="17" spans="1:36" ht="31.5">
      <c r="A17" s="113">
        <v>7</v>
      </c>
      <c r="B17" s="12" t="s">
        <v>384</v>
      </c>
      <c r="C17" s="113" t="s">
        <v>203</v>
      </c>
      <c r="D17" s="194"/>
      <c r="E17" s="194"/>
      <c r="F17" s="194"/>
      <c r="G17" s="113">
        <v>25.1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8"/>
      <c r="AH17" s="58"/>
      <c r="AI17" s="58"/>
      <c r="AJ17" s="58"/>
    </row>
    <row r="18" spans="1:36" ht="16.5" customHeight="1">
      <c r="A18" s="248" t="s">
        <v>25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</row>
    <row r="19" spans="1:36" ht="31.5">
      <c r="A19" s="113">
        <v>8</v>
      </c>
      <c r="B19" s="12" t="s">
        <v>385</v>
      </c>
      <c r="C19" s="113" t="s">
        <v>386</v>
      </c>
      <c r="D19" s="194"/>
      <c r="E19" s="194"/>
      <c r="F19" s="194"/>
      <c r="G19" s="113">
        <v>140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2"/>
      <c r="AH19" s="12"/>
      <c r="AI19" s="12"/>
      <c r="AJ19" s="12"/>
    </row>
    <row r="20" spans="1:36" ht="15.75" customHeight="1">
      <c r="A20" s="248" t="s">
        <v>356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</row>
    <row r="21" spans="1:36" ht="78.75">
      <c r="A21" s="113">
        <v>9</v>
      </c>
      <c r="B21" s="12" t="s">
        <v>387</v>
      </c>
      <c r="C21" s="113" t="s">
        <v>11</v>
      </c>
      <c r="D21" s="194"/>
      <c r="E21" s="194"/>
      <c r="F21" s="194"/>
      <c r="G21" s="113">
        <v>52.18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21"/>
      <c r="AH21" s="21"/>
      <c r="AI21" s="21"/>
      <c r="AJ21" s="21"/>
    </row>
    <row r="22" spans="1:36" ht="78.75">
      <c r="A22" s="113">
        <v>10</v>
      </c>
      <c r="B22" s="12" t="s">
        <v>388</v>
      </c>
      <c r="C22" s="113" t="s">
        <v>11</v>
      </c>
      <c r="D22" s="194"/>
      <c r="E22" s="194"/>
      <c r="F22" s="194"/>
      <c r="G22" s="113">
        <v>8.11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58"/>
      <c r="AH22" s="58"/>
      <c r="AI22" s="58"/>
      <c r="AJ22" s="58"/>
    </row>
    <row r="23" spans="1:36" ht="31.5">
      <c r="A23" s="113">
        <v>11</v>
      </c>
      <c r="B23" s="12" t="s">
        <v>389</v>
      </c>
      <c r="C23" s="113" t="s">
        <v>390</v>
      </c>
      <c r="D23" s="194"/>
      <c r="E23" s="194"/>
      <c r="F23" s="194"/>
      <c r="G23" s="113">
        <v>400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58"/>
      <c r="AH23" s="58"/>
      <c r="AI23" s="58"/>
      <c r="AJ23" s="58"/>
    </row>
    <row r="24" spans="1:36" ht="78.75">
      <c r="A24" s="113">
        <v>12</v>
      </c>
      <c r="B24" s="12" t="s">
        <v>391</v>
      </c>
      <c r="C24" s="113" t="s">
        <v>246</v>
      </c>
      <c r="D24" s="194"/>
      <c r="E24" s="194"/>
      <c r="F24" s="194"/>
      <c r="G24" s="113">
        <v>74.5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58"/>
      <c r="AH24" s="58"/>
      <c r="AI24" s="58"/>
      <c r="AJ24" s="58"/>
    </row>
    <row r="25" spans="1:36" ht="47.25">
      <c r="A25" s="113">
        <v>13</v>
      </c>
      <c r="B25" s="12" t="s">
        <v>392</v>
      </c>
      <c r="C25" s="113" t="s">
        <v>246</v>
      </c>
      <c r="D25" s="194"/>
      <c r="E25" s="194"/>
      <c r="F25" s="194"/>
      <c r="G25" s="113">
        <v>25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58"/>
      <c r="AH25" s="58"/>
      <c r="AI25" s="58"/>
      <c r="AJ25" s="58"/>
    </row>
    <row r="26" spans="1:36" ht="47.25">
      <c r="A26" s="113">
        <v>14</v>
      </c>
      <c r="B26" s="12" t="s">
        <v>393</v>
      </c>
      <c r="C26" s="113" t="s">
        <v>394</v>
      </c>
      <c r="D26" s="194"/>
      <c r="E26" s="194"/>
      <c r="F26" s="194"/>
      <c r="G26" s="113">
        <v>3.5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58"/>
      <c r="AH26" s="58"/>
      <c r="AI26" s="58"/>
      <c r="AJ26" s="58"/>
    </row>
    <row r="27" spans="1:36" ht="15.75" customHeight="1">
      <c r="A27" s="248" t="s">
        <v>34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</row>
    <row r="28" spans="1:36" ht="31.5">
      <c r="A28" s="113">
        <v>15</v>
      </c>
      <c r="B28" s="141" t="s">
        <v>395</v>
      </c>
      <c r="C28" s="113" t="s">
        <v>43</v>
      </c>
      <c r="D28" s="194"/>
      <c r="E28" s="194"/>
      <c r="F28" s="194"/>
      <c r="G28" s="113">
        <v>301.10000000000002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58"/>
      <c r="AH28" s="58"/>
      <c r="AI28" s="58"/>
      <c r="AJ28" s="58"/>
    </row>
    <row r="29" spans="1:36" ht="15.75" customHeight="1">
      <c r="A29" s="235" t="s">
        <v>147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</row>
    <row r="30" spans="1:36" ht="78.75">
      <c r="A30" s="113">
        <v>16</v>
      </c>
      <c r="B30" s="12" t="s">
        <v>951</v>
      </c>
      <c r="C30" s="113" t="s">
        <v>396</v>
      </c>
      <c r="D30" s="194"/>
      <c r="E30" s="194"/>
      <c r="F30" s="194"/>
      <c r="G30" s="113">
        <v>20.99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3"/>
      <c r="AH30" s="13"/>
      <c r="AI30" s="13"/>
      <c r="AJ30" s="13"/>
    </row>
    <row r="31" spans="1:36" ht="63">
      <c r="A31" s="113">
        <v>17</v>
      </c>
      <c r="B31" s="12" t="s">
        <v>952</v>
      </c>
      <c r="C31" s="113" t="s">
        <v>203</v>
      </c>
      <c r="D31" s="194"/>
      <c r="E31" s="194"/>
      <c r="F31" s="194"/>
      <c r="G31" s="113">
        <v>16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3"/>
      <c r="AH31" s="13"/>
      <c r="AI31" s="13"/>
      <c r="AJ31" s="13"/>
    </row>
    <row r="32" spans="1:36" ht="63">
      <c r="A32" s="113">
        <v>18</v>
      </c>
      <c r="B32" s="12" t="s">
        <v>1090</v>
      </c>
      <c r="C32" s="113" t="s">
        <v>203</v>
      </c>
      <c r="D32" s="194"/>
      <c r="E32" s="194"/>
      <c r="F32" s="194"/>
      <c r="G32" s="113">
        <v>148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3"/>
      <c r="AH32" s="13"/>
      <c r="AI32" s="13"/>
      <c r="AJ32" s="13"/>
    </row>
    <row r="33" spans="1:36" ht="31.5">
      <c r="A33" s="113">
        <v>19</v>
      </c>
      <c r="B33" s="12" t="s">
        <v>397</v>
      </c>
      <c r="C33" s="113" t="s">
        <v>27</v>
      </c>
      <c r="D33" s="194"/>
      <c r="E33" s="194"/>
      <c r="F33" s="194"/>
      <c r="G33" s="113">
        <v>61.9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3"/>
      <c r="AH33" s="13"/>
      <c r="AI33" s="13"/>
      <c r="AJ33" s="13"/>
    </row>
    <row r="34" spans="1:36" ht="15.75" customHeight="1">
      <c r="A34" s="248" t="s">
        <v>52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</row>
    <row r="35" spans="1:36" ht="31.5">
      <c r="A35" s="113">
        <v>20</v>
      </c>
      <c r="B35" s="12" t="s">
        <v>398</v>
      </c>
      <c r="C35" s="113" t="s">
        <v>196</v>
      </c>
      <c r="D35" s="194"/>
      <c r="E35" s="194"/>
      <c r="F35" s="194"/>
      <c r="G35" s="113">
        <v>83.4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3"/>
      <c r="AH35" s="13"/>
      <c r="AI35" s="13"/>
      <c r="AJ35" s="13"/>
    </row>
    <row r="36" spans="1:36" s="92" customFormat="1" ht="21" customHeight="1">
      <c r="A36" s="93"/>
      <c r="B36" s="100" t="s">
        <v>1088</v>
      </c>
      <c r="C36" s="93"/>
      <c r="D36" s="190"/>
      <c r="E36" s="190"/>
      <c r="F36" s="190"/>
      <c r="G36" s="93">
        <f>G9+G10+G11+G13+G14+G15+G17+G19+G21+G22+G24+G23+G25+G26+G28+G30+G31+G32+G33+G35</f>
        <v>2315.0600000000004</v>
      </c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14"/>
      <c r="AH36" s="114"/>
      <c r="AI36" s="188"/>
      <c r="AJ36" s="114"/>
    </row>
  </sheetData>
  <mergeCells count="29">
    <mergeCell ref="A2:AJ2"/>
    <mergeCell ref="A20:AJ20"/>
    <mergeCell ref="A27:AJ27"/>
    <mergeCell ref="A29:AJ29"/>
    <mergeCell ref="A34:AJ34"/>
    <mergeCell ref="A7:AJ7"/>
    <mergeCell ref="A8:AJ8"/>
    <mergeCell ref="A12:AJ12"/>
    <mergeCell ref="A16:AJ16"/>
    <mergeCell ref="A18:AJ18"/>
    <mergeCell ref="A3:A5"/>
    <mergeCell ref="B3:B5"/>
    <mergeCell ref="C3:C5"/>
    <mergeCell ref="D3:D5"/>
    <mergeCell ref="E3:E5"/>
    <mergeCell ref="F3:F5"/>
    <mergeCell ref="AG3:AG5"/>
    <mergeCell ref="AH3:AH5"/>
    <mergeCell ref="AJ3:AJ5"/>
    <mergeCell ref="AI3:AI5"/>
    <mergeCell ref="G3:G5"/>
    <mergeCell ref="H4:H5"/>
    <mergeCell ref="H3:AF3"/>
    <mergeCell ref="I4:L4"/>
    <mergeCell ref="M4:P4"/>
    <mergeCell ref="Q4:T4"/>
    <mergeCell ref="U4:X4"/>
    <mergeCell ref="Y4:AB4"/>
    <mergeCell ref="AC4:AF4"/>
  </mergeCells>
  <pageMargins left="0.7" right="0.7" top="0.75" bottom="0.75" header="0.3" footer="0.3"/>
  <pageSetup paperSize="9" scale="3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31"/>
  <sheetViews>
    <sheetView view="pageBreakPreview" topLeftCell="X1" zoomScale="90" zoomScaleNormal="90" zoomScaleSheetLayoutView="90" workbookViewId="0">
      <selection activeCell="Z14" sqref="Z14"/>
    </sheetView>
  </sheetViews>
  <sheetFormatPr defaultRowHeight="15.75"/>
  <cols>
    <col min="1" max="1" width="6" style="118" customWidth="1"/>
    <col min="2" max="2" width="49.42578125" style="15" customWidth="1"/>
    <col min="3" max="6" width="14.7109375" style="119" customWidth="1"/>
    <col min="7" max="32" width="13.5703125" style="120" customWidth="1"/>
    <col min="33" max="33" width="42.7109375" style="121" customWidth="1"/>
    <col min="34" max="36" width="37" style="121" customWidth="1"/>
    <col min="37" max="37" width="9.28515625" style="120" customWidth="1"/>
    <col min="38" max="38" width="9.140625" style="115"/>
    <col min="39" max="39" width="27.7109375" style="115" customWidth="1"/>
    <col min="40" max="40" width="12.28515625" style="115" customWidth="1"/>
    <col min="41" max="41" width="11.85546875" style="115" customWidth="1"/>
    <col min="42" max="42" width="14.85546875" style="115" customWidth="1"/>
    <col min="43" max="16384" width="9.140625" style="115"/>
  </cols>
  <sheetData>
    <row r="1" spans="1:37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  <c r="AK1" s="128"/>
    </row>
    <row r="2" spans="1:37" ht="58.5" customHeight="1">
      <c r="A2" s="237" t="s">
        <v>1112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52"/>
    </row>
    <row r="3" spans="1:37" ht="48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  <c r="AK3" s="55"/>
    </row>
    <row r="4" spans="1:37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  <c r="AK4" s="187"/>
    </row>
    <row r="5" spans="1:37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  <c r="AK5" s="187"/>
    </row>
    <row r="6" spans="1:37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  <c r="AK6" s="55"/>
    </row>
    <row r="7" spans="1:37" ht="16.5" customHeight="1">
      <c r="A7" s="252" t="s">
        <v>822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28"/>
    </row>
    <row r="8" spans="1:37" ht="18" customHeight="1">
      <c r="A8" s="235" t="s">
        <v>5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128"/>
    </row>
    <row r="9" spans="1:37" ht="84" customHeight="1">
      <c r="A9" s="113">
        <v>1</v>
      </c>
      <c r="B9" s="12" t="s">
        <v>399</v>
      </c>
      <c r="C9" s="113" t="s">
        <v>21</v>
      </c>
      <c r="D9" s="194"/>
      <c r="E9" s="194"/>
      <c r="F9" s="194"/>
      <c r="G9" s="113">
        <v>13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21"/>
      <c r="AH9" s="21"/>
      <c r="AI9" s="21"/>
      <c r="AJ9" s="21"/>
      <c r="AK9" s="128"/>
    </row>
    <row r="10" spans="1:37" ht="69.75" customHeight="1">
      <c r="A10" s="113">
        <v>2</v>
      </c>
      <c r="B10" s="12" t="s">
        <v>400</v>
      </c>
      <c r="C10" s="113" t="s">
        <v>21</v>
      </c>
      <c r="D10" s="194"/>
      <c r="E10" s="194"/>
      <c r="F10" s="194"/>
      <c r="G10" s="113">
        <v>7.4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21"/>
      <c r="AH10" s="21"/>
      <c r="AI10" s="21"/>
      <c r="AJ10" s="21"/>
      <c r="AK10" s="128"/>
    </row>
    <row r="11" spans="1:37" ht="15.75" customHeight="1">
      <c r="A11" s="248" t="s">
        <v>13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128"/>
    </row>
    <row r="12" spans="1:37" ht="119.25" customHeight="1">
      <c r="A12" s="113">
        <v>3</v>
      </c>
      <c r="B12" s="12" t="s">
        <v>401</v>
      </c>
      <c r="C12" s="113" t="s">
        <v>11</v>
      </c>
      <c r="D12" s="194"/>
      <c r="E12" s="194"/>
      <c r="F12" s="194"/>
      <c r="G12" s="113">
        <v>5.0999999999999996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3"/>
      <c r="AH12" s="13"/>
      <c r="AI12" s="13"/>
      <c r="AJ12" s="13"/>
      <c r="AK12" s="128"/>
    </row>
    <row r="13" spans="1:37" ht="112.5" customHeight="1">
      <c r="A13" s="113">
        <v>4</v>
      </c>
      <c r="B13" s="12" t="s">
        <v>402</v>
      </c>
      <c r="C13" s="113" t="s">
        <v>11</v>
      </c>
      <c r="D13" s="194"/>
      <c r="E13" s="194"/>
      <c r="F13" s="194"/>
      <c r="G13" s="113">
        <v>2.6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3"/>
      <c r="AH13" s="13"/>
      <c r="AI13" s="13"/>
      <c r="AJ13" s="13"/>
      <c r="AK13" s="128"/>
    </row>
    <row r="14" spans="1:37" ht="54" customHeight="1">
      <c r="A14" s="113">
        <v>5</v>
      </c>
      <c r="B14" s="12" t="s">
        <v>403</v>
      </c>
      <c r="C14" s="113" t="s">
        <v>27</v>
      </c>
      <c r="D14" s="194"/>
      <c r="E14" s="194"/>
      <c r="F14" s="194"/>
      <c r="G14" s="113">
        <v>10.5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3"/>
      <c r="AH14" s="13"/>
      <c r="AI14" s="13"/>
      <c r="AJ14" s="13"/>
      <c r="AK14" s="128"/>
    </row>
    <row r="15" spans="1:37" ht="51" customHeight="1">
      <c r="A15" s="113">
        <v>6</v>
      </c>
      <c r="B15" s="12" t="s">
        <v>404</v>
      </c>
      <c r="C15" s="113" t="s">
        <v>11</v>
      </c>
      <c r="D15" s="194"/>
      <c r="E15" s="194"/>
      <c r="F15" s="194"/>
      <c r="G15" s="113">
        <v>13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3"/>
      <c r="AH15" s="13"/>
      <c r="AI15" s="13"/>
      <c r="AJ15" s="13"/>
      <c r="AK15" s="128"/>
    </row>
    <row r="16" spans="1:37" ht="18.75" customHeight="1">
      <c r="A16" s="248" t="s">
        <v>22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154"/>
    </row>
    <row r="17" spans="1:37" ht="46.5" customHeight="1">
      <c r="A17" s="113">
        <v>7</v>
      </c>
      <c r="B17" s="12" t="s">
        <v>24</v>
      </c>
      <c r="C17" s="113" t="s">
        <v>405</v>
      </c>
      <c r="D17" s="194"/>
      <c r="E17" s="194"/>
      <c r="F17" s="194"/>
      <c r="G17" s="113">
        <v>285.5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4"/>
      <c r="AH17" s="54"/>
      <c r="AI17" s="54"/>
      <c r="AJ17" s="54"/>
      <c r="AK17" s="128"/>
    </row>
    <row r="18" spans="1:37" ht="118.5" customHeight="1">
      <c r="A18" s="113">
        <v>8</v>
      </c>
      <c r="B18" s="12" t="s">
        <v>23</v>
      </c>
      <c r="C18" s="113" t="s">
        <v>49</v>
      </c>
      <c r="D18" s="194"/>
      <c r="E18" s="194"/>
      <c r="F18" s="194"/>
      <c r="G18" s="113">
        <v>30.2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  <c r="AK18" s="128"/>
    </row>
    <row r="19" spans="1:37" s="116" customFormat="1" ht="20.25" customHeight="1">
      <c r="A19" s="113"/>
      <c r="B19" s="248" t="s">
        <v>1085</v>
      </c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155"/>
    </row>
    <row r="20" spans="1:37" ht="51" customHeight="1">
      <c r="A20" s="113">
        <v>9</v>
      </c>
      <c r="B20" s="12" t="s">
        <v>406</v>
      </c>
      <c r="C20" s="113" t="s">
        <v>386</v>
      </c>
      <c r="D20" s="194"/>
      <c r="E20" s="194"/>
      <c r="F20" s="194"/>
      <c r="G20" s="113">
        <v>350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54"/>
      <c r="AH20" s="54"/>
      <c r="AI20" s="54"/>
      <c r="AJ20" s="54"/>
      <c r="AK20" s="128"/>
    </row>
    <row r="21" spans="1:37" ht="51" customHeight="1">
      <c r="A21" s="113">
        <v>10</v>
      </c>
      <c r="B21" s="12" t="s">
        <v>407</v>
      </c>
      <c r="C21" s="113" t="s">
        <v>11</v>
      </c>
      <c r="D21" s="194"/>
      <c r="E21" s="194"/>
      <c r="F21" s="194"/>
      <c r="G21" s="113">
        <v>31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2"/>
      <c r="AH21" s="12"/>
      <c r="AI21" s="12"/>
      <c r="AJ21" s="12"/>
      <c r="AK21" s="128"/>
    </row>
    <row r="22" spans="1:37" ht="15">
      <c r="A22" s="253" t="s">
        <v>34</v>
      </c>
      <c r="B22" s="253"/>
      <c r="C22" s="253"/>
      <c r="D22" s="253"/>
      <c r="E22" s="253"/>
      <c r="F22" s="253"/>
      <c r="G22" s="253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23"/>
      <c r="AH22" s="123"/>
      <c r="AI22" s="191"/>
      <c r="AJ22" s="123"/>
      <c r="AK22" s="128"/>
    </row>
    <row r="23" spans="1:37" ht="61.5" customHeight="1">
      <c r="A23" s="131">
        <v>11</v>
      </c>
      <c r="B23" s="12" t="s">
        <v>408</v>
      </c>
      <c r="C23" s="122" t="s">
        <v>210</v>
      </c>
      <c r="D23" s="192"/>
      <c r="E23" s="192"/>
      <c r="F23" s="192"/>
      <c r="G23" s="122">
        <v>207.5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24"/>
      <c r="AH23" s="124"/>
      <c r="AI23" s="124"/>
      <c r="AJ23" s="124"/>
      <c r="AK23" s="128"/>
    </row>
    <row r="24" spans="1:37" ht="82.5" customHeight="1">
      <c r="A24" s="131">
        <v>12</v>
      </c>
      <c r="B24" s="12" t="s">
        <v>409</v>
      </c>
      <c r="C24" s="106" t="s">
        <v>21</v>
      </c>
      <c r="D24" s="106"/>
      <c r="E24" s="106"/>
      <c r="F24" s="106"/>
      <c r="G24" s="106">
        <v>36.5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95"/>
      <c r="AH24" s="95"/>
      <c r="AI24" s="95"/>
      <c r="AJ24" s="95"/>
      <c r="AK24" s="128"/>
    </row>
    <row r="25" spans="1:37" ht="65.25" customHeight="1">
      <c r="A25" s="131">
        <v>13</v>
      </c>
      <c r="B25" s="12" t="s">
        <v>410</v>
      </c>
      <c r="C25" s="106" t="s">
        <v>43</v>
      </c>
      <c r="D25" s="106"/>
      <c r="E25" s="106"/>
      <c r="F25" s="106"/>
      <c r="G25" s="106">
        <v>150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95"/>
      <c r="AH25" s="95"/>
      <c r="AI25" s="95"/>
      <c r="AJ25" s="95"/>
      <c r="AK25" s="128"/>
    </row>
    <row r="26" spans="1:37" ht="15">
      <c r="A26" s="253" t="s">
        <v>138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128"/>
    </row>
    <row r="27" spans="1:37" ht="31.5">
      <c r="A27" s="113">
        <v>14</v>
      </c>
      <c r="B27" s="12" t="s">
        <v>411</v>
      </c>
      <c r="C27" s="113" t="s">
        <v>11</v>
      </c>
      <c r="D27" s="194"/>
      <c r="E27" s="194"/>
      <c r="F27" s="194"/>
      <c r="G27" s="113">
        <v>29.8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3"/>
      <c r="AH27" s="13"/>
      <c r="AI27" s="13"/>
      <c r="AJ27" s="13"/>
      <c r="AK27" s="128"/>
    </row>
    <row r="28" spans="1:37" ht="16.5" customHeight="1">
      <c r="A28" s="253" t="s">
        <v>147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128"/>
    </row>
    <row r="29" spans="1:37" ht="47.25">
      <c r="A29" s="113">
        <v>15</v>
      </c>
      <c r="B29" s="12" t="s">
        <v>412</v>
      </c>
      <c r="C29" s="113" t="s">
        <v>386</v>
      </c>
      <c r="D29" s="194"/>
      <c r="E29" s="194"/>
      <c r="F29" s="194"/>
      <c r="G29" s="113">
        <v>99.5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54"/>
      <c r="AH29" s="54"/>
      <c r="AI29" s="54"/>
      <c r="AJ29" s="54"/>
      <c r="AK29" s="128"/>
    </row>
    <row r="30" spans="1:37" ht="39" customHeight="1">
      <c r="A30" s="113">
        <v>16</v>
      </c>
      <c r="B30" s="12" t="s">
        <v>413</v>
      </c>
      <c r="C30" s="113" t="s">
        <v>43</v>
      </c>
      <c r="D30" s="194"/>
      <c r="E30" s="194"/>
      <c r="F30" s="194"/>
      <c r="G30" s="113">
        <v>5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2"/>
      <c r="AH30" s="12"/>
      <c r="AI30" s="12"/>
      <c r="AJ30" s="12"/>
      <c r="AK30" s="128"/>
    </row>
    <row r="31" spans="1:37" s="117" customFormat="1">
      <c r="A31" s="125"/>
      <c r="B31" s="81" t="s">
        <v>1088</v>
      </c>
      <c r="C31" s="126"/>
      <c r="D31" s="126"/>
      <c r="E31" s="126"/>
      <c r="F31" s="126"/>
      <c r="G31" s="85">
        <f>G9+G10+G12+G13+G14+G15+G17+G18+G20+G21+G23+G24+G25+G27+G29+G30</f>
        <v>1276.5999999999999</v>
      </c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27"/>
      <c r="AH31" s="127"/>
      <c r="AI31" s="127"/>
      <c r="AJ31" s="127"/>
      <c r="AK31" s="156"/>
    </row>
  </sheetData>
  <mergeCells count="28">
    <mergeCell ref="A28:AJ28"/>
    <mergeCell ref="A2:AJ2"/>
    <mergeCell ref="A8:AJ8"/>
    <mergeCell ref="A11:AJ11"/>
    <mergeCell ref="A26:AJ26"/>
    <mergeCell ref="A7:AJ7"/>
    <mergeCell ref="A16:AJ16"/>
    <mergeCell ref="B19:AJ19"/>
    <mergeCell ref="A22:G22"/>
    <mergeCell ref="A3:A5"/>
    <mergeCell ref="B3:B5"/>
    <mergeCell ref="C3:C5"/>
    <mergeCell ref="D3:D5"/>
    <mergeCell ref="E3:E5"/>
    <mergeCell ref="F3:F5"/>
    <mergeCell ref="G3:G5"/>
    <mergeCell ref="AG3:AG5"/>
    <mergeCell ref="AH3:AH5"/>
    <mergeCell ref="AJ3:AJ5"/>
    <mergeCell ref="AI3:AI5"/>
    <mergeCell ref="H4:H5"/>
    <mergeCell ref="I4:L4"/>
    <mergeCell ref="M4:P4"/>
    <mergeCell ref="Q4:T4"/>
    <mergeCell ref="U4:X4"/>
    <mergeCell ref="Y4:AB4"/>
    <mergeCell ref="AC4:AF4"/>
    <mergeCell ref="H3:AF3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80"/>
  <sheetViews>
    <sheetView view="pageBreakPreview" topLeftCell="V1" zoomScale="90" zoomScaleSheetLayoutView="9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74" customWidth="1"/>
    <col min="7" max="32" width="12.7109375" style="75" customWidth="1"/>
    <col min="33" max="33" width="40" style="76" customWidth="1"/>
    <col min="34" max="36" width="36.140625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6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6" ht="50.25" customHeight="1">
      <c r="A2" s="237" t="s">
        <v>1113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36.7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6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6" ht="15.75" customHeight="1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6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6" ht="22.5" customHeight="1">
      <c r="A7" s="252" t="s">
        <v>414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6" ht="15.7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6" ht="47.25">
      <c r="A9" s="113">
        <v>1</v>
      </c>
      <c r="B9" s="12" t="s">
        <v>415</v>
      </c>
      <c r="C9" s="142" t="s">
        <v>416</v>
      </c>
      <c r="D9" s="196"/>
      <c r="E9" s="196"/>
      <c r="F9" s="196"/>
      <c r="G9" s="113">
        <v>24.2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20"/>
      <c r="AH9" s="20"/>
      <c r="AI9" s="20"/>
      <c r="AJ9" s="20"/>
    </row>
    <row r="10" spans="1:36" ht="47.25">
      <c r="A10" s="122">
        <v>2</v>
      </c>
      <c r="B10" s="12" t="s">
        <v>417</v>
      </c>
      <c r="C10" s="122" t="s">
        <v>278</v>
      </c>
      <c r="D10" s="192"/>
      <c r="E10" s="192"/>
      <c r="F10" s="192"/>
      <c r="G10" s="122">
        <v>18.18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29"/>
      <c r="AH10" s="129"/>
      <c r="AI10" s="129"/>
      <c r="AJ10" s="129"/>
    </row>
    <row r="11" spans="1:36" ht="47.25">
      <c r="A11" s="122">
        <v>3</v>
      </c>
      <c r="B11" s="12" t="s">
        <v>418</v>
      </c>
      <c r="C11" s="106" t="s">
        <v>419</v>
      </c>
      <c r="D11" s="106"/>
      <c r="E11" s="106"/>
      <c r="F11" s="106"/>
      <c r="G11" s="106">
        <v>21.7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95"/>
      <c r="AH11" s="95"/>
      <c r="AI11" s="95"/>
      <c r="AJ11" s="95"/>
    </row>
    <row r="12" spans="1:36" ht="47.25">
      <c r="A12" s="106">
        <v>4</v>
      </c>
      <c r="B12" s="12" t="s">
        <v>420</v>
      </c>
      <c r="C12" s="106" t="s">
        <v>163</v>
      </c>
      <c r="D12" s="106"/>
      <c r="E12" s="106"/>
      <c r="F12" s="106"/>
      <c r="G12" s="106">
        <v>1.7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95"/>
      <c r="AH12" s="95"/>
      <c r="AI12" s="95"/>
      <c r="AJ12" s="95"/>
    </row>
    <row r="13" spans="1:36" ht="31.5">
      <c r="A13" s="113">
        <v>5</v>
      </c>
      <c r="B13" s="20" t="s">
        <v>953</v>
      </c>
      <c r="C13" s="113" t="s">
        <v>27</v>
      </c>
      <c r="D13" s="194"/>
      <c r="E13" s="194"/>
      <c r="F13" s="194"/>
      <c r="G13" s="113">
        <v>2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2"/>
      <c r="AH13" s="12"/>
      <c r="AI13" s="12"/>
      <c r="AJ13" s="12"/>
    </row>
    <row r="14" spans="1:36" ht="31.5">
      <c r="A14" s="113">
        <v>6</v>
      </c>
      <c r="B14" s="20" t="s">
        <v>954</v>
      </c>
      <c r="C14" s="113" t="s">
        <v>21</v>
      </c>
      <c r="D14" s="194"/>
      <c r="E14" s="194"/>
      <c r="F14" s="194"/>
      <c r="G14" s="113">
        <v>194.9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2"/>
      <c r="AH14" s="12"/>
      <c r="AI14" s="12"/>
      <c r="AJ14" s="12"/>
    </row>
    <row r="15" spans="1:36" ht="31.5">
      <c r="A15" s="113">
        <v>7</v>
      </c>
      <c r="B15" s="20" t="s">
        <v>955</v>
      </c>
      <c r="C15" s="113" t="s">
        <v>21</v>
      </c>
      <c r="D15" s="194"/>
      <c r="E15" s="194"/>
      <c r="F15" s="194"/>
      <c r="G15" s="113">
        <v>150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2"/>
      <c r="AH15" s="12"/>
      <c r="AI15" s="12"/>
      <c r="AJ15" s="12"/>
    </row>
    <row r="16" spans="1:36" ht="78.75">
      <c r="A16" s="113">
        <v>8</v>
      </c>
      <c r="B16" s="20" t="s">
        <v>956</v>
      </c>
      <c r="C16" s="113" t="s">
        <v>21</v>
      </c>
      <c r="D16" s="194"/>
      <c r="E16" s="194"/>
      <c r="F16" s="194"/>
      <c r="G16" s="113">
        <v>18.2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2"/>
      <c r="AH16" s="12"/>
      <c r="AI16" s="12"/>
      <c r="AJ16" s="12"/>
    </row>
    <row r="17" spans="1:36" ht="63">
      <c r="A17" s="113">
        <v>9</v>
      </c>
      <c r="B17" s="20" t="s">
        <v>957</v>
      </c>
      <c r="C17" s="113" t="s">
        <v>21</v>
      </c>
      <c r="D17" s="194"/>
      <c r="E17" s="194"/>
      <c r="F17" s="194"/>
      <c r="G17" s="113">
        <v>20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2"/>
      <c r="AH17" s="12"/>
      <c r="AI17" s="12"/>
      <c r="AJ17" s="12"/>
    </row>
    <row r="18" spans="1:36" ht="47.25">
      <c r="A18" s="113">
        <v>10</v>
      </c>
      <c r="B18" s="20" t="s">
        <v>958</v>
      </c>
      <c r="C18" s="113" t="s">
        <v>21</v>
      </c>
      <c r="D18" s="194"/>
      <c r="E18" s="194"/>
      <c r="F18" s="194"/>
      <c r="G18" s="113">
        <v>35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2"/>
      <c r="AH18" s="12"/>
      <c r="AI18" s="12"/>
      <c r="AJ18" s="12"/>
    </row>
    <row r="19" spans="1:36" ht="47.25">
      <c r="A19" s="113">
        <v>11</v>
      </c>
      <c r="B19" s="20" t="s">
        <v>959</v>
      </c>
      <c r="C19" s="113" t="s">
        <v>21</v>
      </c>
      <c r="D19" s="194"/>
      <c r="E19" s="194"/>
      <c r="F19" s="194"/>
      <c r="G19" s="113">
        <v>15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2"/>
      <c r="AH19" s="12"/>
      <c r="AI19" s="12"/>
      <c r="AJ19" s="12"/>
    </row>
    <row r="20" spans="1:36" ht="47.25">
      <c r="A20" s="113">
        <v>12</v>
      </c>
      <c r="B20" s="20" t="s">
        <v>960</v>
      </c>
      <c r="C20" s="113" t="s">
        <v>21</v>
      </c>
      <c r="D20" s="194"/>
      <c r="E20" s="194"/>
      <c r="F20" s="194"/>
      <c r="G20" s="113">
        <v>15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2"/>
      <c r="AH20" s="12"/>
      <c r="AI20" s="12"/>
      <c r="AJ20" s="12"/>
    </row>
    <row r="21" spans="1:36" ht="47.25">
      <c r="A21" s="113">
        <v>13</v>
      </c>
      <c r="B21" s="20" t="s">
        <v>961</v>
      </c>
      <c r="C21" s="113" t="s">
        <v>322</v>
      </c>
      <c r="D21" s="194"/>
      <c r="E21" s="194"/>
      <c r="F21" s="194"/>
      <c r="G21" s="113">
        <v>7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2"/>
      <c r="AH21" s="12"/>
      <c r="AI21" s="12"/>
      <c r="AJ21" s="12"/>
    </row>
    <row r="22" spans="1:36" ht="63">
      <c r="A22" s="113">
        <v>14</v>
      </c>
      <c r="B22" s="20" t="s">
        <v>962</v>
      </c>
      <c r="C22" s="113" t="s">
        <v>21</v>
      </c>
      <c r="D22" s="194"/>
      <c r="E22" s="194"/>
      <c r="F22" s="194"/>
      <c r="G22" s="113">
        <v>7.4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2"/>
      <c r="AH22" s="12"/>
      <c r="AI22" s="12"/>
      <c r="AJ22" s="12"/>
    </row>
    <row r="23" spans="1:36" ht="94.5">
      <c r="A23" s="113">
        <v>15</v>
      </c>
      <c r="B23" s="20" t="s">
        <v>963</v>
      </c>
      <c r="C23" s="113" t="s">
        <v>322</v>
      </c>
      <c r="D23" s="194"/>
      <c r="E23" s="194"/>
      <c r="F23" s="194"/>
      <c r="G23" s="113">
        <v>1.2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2"/>
      <c r="AH23" s="12"/>
      <c r="AI23" s="12"/>
      <c r="AJ23" s="12"/>
    </row>
    <row r="24" spans="1:36" ht="94.5">
      <c r="A24" s="113">
        <v>16</v>
      </c>
      <c r="B24" s="20" t="s">
        <v>964</v>
      </c>
      <c r="C24" s="113" t="s">
        <v>21</v>
      </c>
      <c r="D24" s="194"/>
      <c r="E24" s="194"/>
      <c r="F24" s="194"/>
      <c r="G24" s="113">
        <v>25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2"/>
      <c r="AH24" s="12"/>
      <c r="AI24" s="12"/>
      <c r="AJ24" s="12"/>
    </row>
    <row r="25" spans="1:36" ht="31.5">
      <c r="A25" s="113">
        <v>17</v>
      </c>
      <c r="B25" s="20" t="s">
        <v>965</v>
      </c>
      <c r="C25" s="113" t="s">
        <v>21</v>
      </c>
      <c r="D25" s="194"/>
      <c r="E25" s="194"/>
      <c r="F25" s="194"/>
      <c r="G25" s="113">
        <v>255.1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2"/>
      <c r="AH25" s="12"/>
      <c r="AI25" s="12"/>
      <c r="AJ25" s="12"/>
    </row>
    <row r="26" spans="1:36" ht="63">
      <c r="A26" s="113">
        <v>18</v>
      </c>
      <c r="B26" s="20" t="s">
        <v>966</v>
      </c>
      <c r="C26" s="113" t="s">
        <v>21</v>
      </c>
      <c r="D26" s="194"/>
      <c r="E26" s="194"/>
      <c r="F26" s="194"/>
      <c r="G26" s="113">
        <v>6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2"/>
      <c r="AH26" s="12"/>
      <c r="AI26" s="12"/>
      <c r="AJ26" s="12"/>
    </row>
    <row r="27" spans="1:36" ht="63">
      <c r="A27" s="113">
        <v>19</v>
      </c>
      <c r="B27" s="20" t="s">
        <v>967</v>
      </c>
      <c r="C27" s="113" t="s">
        <v>21</v>
      </c>
      <c r="D27" s="194"/>
      <c r="E27" s="194"/>
      <c r="F27" s="194"/>
      <c r="G27" s="113">
        <v>65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2"/>
      <c r="AH27" s="12"/>
      <c r="AI27" s="12"/>
      <c r="AJ27" s="12"/>
    </row>
    <row r="28" spans="1:36" ht="47.25">
      <c r="A28" s="113">
        <v>20</v>
      </c>
      <c r="B28" s="20" t="s">
        <v>968</v>
      </c>
      <c r="C28" s="113" t="s">
        <v>21</v>
      </c>
      <c r="D28" s="194"/>
      <c r="E28" s="194"/>
      <c r="F28" s="194"/>
      <c r="G28" s="113">
        <v>22.5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2"/>
      <c r="AH28" s="12"/>
      <c r="AI28" s="12"/>
      <c r="AJ28" s="12"/>
    </row>
    <row r="29" spans="1:36" ht="63">
      <c r="A29" s="113">
        <v>21</v>
      </c>
      <c r="B29" s="20" t="s">
        <v>969</v>
      </c>
      <c r="C29" s="113" t="s">
        <v>21</v>
      </c>
      <c r="D29" s="194"/>
      <c r="E29" s="194"/>
      <c r="F29" s="194"/>
      <c r="G29" s="113">
        <v>15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2"/>
      <c r="AH29" s="12"/>
      <c r="AI29" s="12"/>
      <c r="AJ29" s="12"/>
    </row>
    <row r="30" spans="1:36" ht="47.25">
      <c r="A30" s="113">
        <v>22</v>
      </c>
      <c r="B30" s="20" t="s">
        <v>970</v>
      </c>
      <c r="C30" s="113" t="s">
        <v>21</v>
      </c>
      <c r="D30" s="194"/>
      <c r="E30" s="194"/>
      <c r="F30" s="194"/>
      <c r="G30" s="113">
        <v>5.0999999999999996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2"/>
      <c r="AH30" s="12"/>
      <c r="AI30" s="12"/>
      <c r="AJ30" s="12"/>
    </row>
    <row r="31" spans="1:36" ht="47.25">
      <c r="A31" s="113">
        <v>23</v>
      </c>
      <c r="B31" s="20" t="s">
        <v>971</v>
      </c>
      <c r="C31" s="113" t="s">
        <v>21</v>
      </c>
      <c r="D31" s="194"/>
      <c r="E31" s="194"/>
      <c r="F31" s="194"/>
      <c r="G31" s="113">
        <v>10.5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2"/>
      <c r="AH31" s="12"/>
      <c r="AI31" s="12"/>
      <c r="AJ31" s="12"/>
    </row>
    <row r="32" spans="1:36" ht="47.25">
      <c r="A32" s="113">
        <v>24</v>
      </c>
      <c r="B32" s="20" t="s">
        <v>972</v>
      </c>
      <c r="C32" s="113" t="s">
        <v>15</v>
      </c>
      <c r="D32" s="194"/>
      <c r="E32" s="194"/>
      <c r="F32" s="194"/>
      <c r="G32" s="113">
        <v>12.8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2"/>
      <c r="AH32" s="12"/>
      <c r="AI32" s="12"/>
      <c r="AJ32" s="12"/>
    </row>
    <row r="33" spans="1:36" ht="47.25">
      <c r="A33" s="113">
        <v>25</v>
      </c>
      <c r="B33" s="20" t="s">
        <v>973</v>
      </c>
      <c r="C33" s="113" t="s">
        <v>31</v>
      </c>
      <c r="D33" s="194"/>
      <c r="E33" s="194"/>
      <c r="F33" s="194"/>
      <c r="G33" s="113">
        <v>7.5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2"/>
      <c r="AH33" s="12"/>
      <c r="AI33" s="12"/>
      <c r="AJ33" s="12"/>
    </row>
    <row r="34" spans="1:36" ht="15" customHeight="1">
      <c r="A34" s="274" t="s">
        <v>13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</row>
    <row r="35" spans="1:36" ht="47.25">
      <c r="A35" s="130">
        <v>26</v>
      </c>
      <c r="B35" s="12" t="s">
        <v>421</v>
      </c>
      <c r="C35" s="142" t="s">
        <v>422</v>
      </c>
      <c r="D35" s="196"/>
      <c r="E35" s="196"/>
      <c r="F35" s="196"/>
      <c r="G35" s="113">
        <v>25.83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/>
      <c r="AH35" s="54"/>
      <c r="AI35" s="54"/>
      <c r="AJ35" s="54"/>
    </row>
    <row r="36" spans="1:36" ht="47.25">
      <c r="A36" s="130">
        <v>27</v>
      </c>
      <c r="B36" s="12" t="s">
        <v>423</v>
      </c>
      <c r="C36" s="142" t="s">
        <v>163</v>
      </c>
      <c r="D36" s="196"/>
      <c r="E36" s="196"/>
      <c r="F36" s="196"/>
      <c r="G36" s="113">
        <v>12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54"/>
      <c r="AH36" s="54"/>
      <c r="AI36" s="54"/>
      <c r="AJ36" s="54"/>
    </row>
    <row r="37" spans="1:36" ht="63">
      <c r="A37" s="130">
        <v>28</v>
      </c>
      <c r="B37" s="12" t="s">
        <v>424</v>
      </c>
      <c r="C37" s="142" t="s">
        <v>163</v>
      </c>
      <c r="D37" s="196"/>
      <c r="E37" s="196"/>
      <c r="F37" s="196"/>
      <c r="G37" s="113">
        <v>65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4"/>
      <c r="AH37" s="54"/>
      <c r="AI37" s="54"/>
      <c r="AJ37" s="54"/>
    </row>
    <row r="38" spans="1:36" ht="47.25">
      <c r="A38" s="130">
        <v>29</v>
      </c>
      <c r="B38" s="12" t="s">
        <v>425</v>
      </c>
      <c r="C38" s="142" t="s">
        <v>276</v>
      </c>
      <c r="D38" s="196"/>
      <c r="E38" s="196"/>
      <c r="F38" s="196"/>
      <c r="G38" s="113">
        <v>4.5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54"/>
      <c r="AH38" s="54"/>
      <c r="AI38" s="54"/>
      <c r="AJ38" s="54"/>
    </row>
    <row r="39" spans="1:36" ht="47.25">
      <c r="A39" s="130">
        <v>30</v>
      </c>
      <c r="B39" s="12" t="s">
        <v>426</v>
      </c>
      <c r="C39" s="142" t="s">
        <v>419</v>
      </c>
      <c r="D39" s="196"/>
      <c r="E39" s="196"/>
      <c r="F39" s="196"/>
      <c r="G39" s="113">
        <v>9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54"/>
      <c r="AH39" s="54"/>
      <c r="AI39" s="54"/>
      <c r="AJ39" s="54"/>
    </row>
    <row r="40" spans="1:36" ht="47.25">
      <c r="A40" s="130">
        <v>31</v>
      </c>
      <c r="B40" s="12" t="s">
        <v>974</v>
      </c>
      <c r="C40" s="142" t="s">
        <v>21</v>
      </c>
      <c r="D40" s="196"/>
      <c r="E40" s="196"/>
      <c r="F40" s="196"/>
      <c r="G40" s="106">
        <v>24.21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2"/>
      <c r="AH40" s="12"/>
      <c r="AI40" s="12"/>
      <c r="AJ40" s="12"/>
    </row>
    <row r="41" spans="1:36" ht="94.5">
      <c r="A41" s="130">
        <v>32</v>
      </c>
      <c r="B41" s="12" t="s">
        <v>975</v>
      </c>
      <c r="C41" s="142" t="s">
        <v>27</v>
      </c>
      <c r="D41" s="196"/>
      <c r="E41" s="196"/>
      <c r="F41" s="196"/>
      <c r="G41" s="106">
        <v>10.98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2"/>
      <c r="AH41" s="12"/>
      <c r="AI41" s="12"/>
      <c r="AJ41" s="12"/>
    </row>
    <row r="42" spans="1:36" ht="63">
      <c r="A42" s="130">
        <v>33</v>
      </c>
      <c r="B42" s="12" t="s">
        <v>427</v>
      </c>
      <c r="C42" s="142" t="s">
        <v>278</v>
      </c>
      <c r="D42" s="196"/>
      <c r="E42" s="196"/>
      <c r="F42" s="196"/>
      <c r="G42" s="113">
        <v>221.88</v>
      </c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54"/>
      <c r="AH42" s="54"/>
      <c r="AI42" s="54"/>
      <c r="AJ42" s="54"/>
    </row>
    <row r="43" spans="1:36" ht="94.5">
      <c r="A43" s="130">
        <v>34</v>
      </c>
      <c r="B43" s="20" t="s">
        <v>976</v>
      </c>
      <c r="C43" s="113" t="s">
        <v>21</v>
      </c>
      <c r="D43" s="194"/>
      <c r="E43" s="194"/>
      <c r="F43" s="194"/>
      <c r="G43" s="113">
        <v>11.16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2"/>
      <c r="AH43" s="12"/>
      <c r="AI43" s="12"/>
      <c r="AJ43" s="12"/>
    </row>
    <row r="44" spans="1:36" ht="78.75">
      <c r="A44" s="130">
        <v>35</v>
      </c>
      <c r="B44" s="20" t="s">
        <v>977</v>
      </c>
      <c r="C44" s="113" t="s">
        <v>27</v>
      </c>
      <c r="D44" s="194"/>
      <c r="E44" s="194"/>
      <c r="F44" s="194"/>
      <c r="G44" s="113">
        <v>3.97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2"/>
      <c r="AH44" s="12"/>
      <c r="AI44" s="12"/>
      <c r="AJ44" s="12"/>
    </row>
    <row r="45" spans="1:36" ht="47.25">
      <c r="A45" s="130">
        <v>36</v>
      </c>
      <c r="B45" s="20" t="s">
        <v>978</v>
      </c>
      <c r="C45" s="113" t="s">
        <v>455</v>
      </c>
      <c r="D45" s="194"/>
      <c r="E45" s="194"/>
      <c r="F45" s="194"/>
      <c r="G45" s="113">
        <v>158.5</v>
      </c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2"/>
      <c r="AH45" s="12"/>
      <c r="AI45" s="12"/>
      <c r="AJ45" s="12"/>
    </row>
    <row r="46" spans="1:36" ht="15">
      <c r="A46" s="253" t="s">
        <v>22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</row>
    <row r="47" spans="1:36" ht="47.25">
      <c r="A47" s="131">
        <v>37</v>
      </c>
      <c r="B47" s="20" t="s">
        <v>24</v>
      </c>
      <c r="C47" s="106" t="s">
        <v>31</v>
      </c>
      <c r="D47" s="106"/>
      <c r="E47" s="106"/>
      <c r="F47" s="106"/>
      <c r="G47" s="122">
        <v>22.7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2"/>
      <c r="AH47" s="12"/>
      <c r="AI47" s="12"/>
      <c r="AJ47" s="12"/>
    </row>
    <row r="48" spans="1:36" ht="31.5">
      <c r="A48" s="131">
        <v>38</v>
      </c>
      <c r="B48" s="12" t="s">
        <v>23</v>
      </c>
      <c r="C48" s="142" t="s">
        <v>163</v>
      </c>
      <c r="D48" s="196"/>
      <c r="E48" s="196"/>
      <c r="F48" s="196"/>
      <c r="G48" s="113">
        <v>19.399999999999999</v>
      </c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54"/>
      <c r="AH48" s="54"/>
      <c r="AI48" s="54"/>
      <c r="AJ48" s="54"/>
    </row>
    <row r="49" spans="1:36" ht="15">
      <c r="A49" s="253" t="s">
        <v>25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</row>
    <row r="50" spans="1:36" ht="47.25">
      <c r="A50" s="131">
        <v>39</v>
      </c>
      <c r="B50" s="20" t="s">
        <v>979</v>
      </c>
      <c r="C50" s="106" t="s">
        <v>27</v>
      </c>
      <c r="D50" s="106"/>
      <c r="E50" s="106"/>
      <c r="F50" s="106"/>
      <c r="G50" s="122">
        <v>55.27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2"/>
      <c r="AH50" s="12"/>
      <c r="AI50" s="12"/>
      <c r="AJ50" s="12"/>
    </row>
    <row r="51" spans="1:36" ht="47.25">
      <c r="A51" s="131">
        <v>40</v>
      </c>
      <c r="B51" s="20" t="s">
        <v>980</v>
      </c>
      <c r="C51" s="106" t="s">
        <v>21</v>
      </c>
      <c r="D51" s="106"/>
      <c r="E51" s="106"/>
      <c r="F51" s="106"/>
      <c r="G51" s="122">
        <v>33.869999999999997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2"/>
      <c r="AH51" s="12"/>
      <c r="AI51" s="12"/>
      <c r="AJ51" s="12"/>
    </row>
    <row r="52" spans="1:36" ht="63">
      <c r="A52" s="17">
        <v>41</v>
      </c>
      <c r="B52" s="12" t="s">
        <v>428</v>
      </c>
      <c r="C52" s="142" t="s">
        <v>163</v>
      </c>
      <c r="D52" s="196"/>
      <c r="E52" s="196"/>
      <c r="F52" s="196"/>
      <c r="G52" s="113">
        <v>6.9</v>
      </c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54"/>
      <c r="AH52" s="54"/>
      <c r="AI52" s="54"/>
      <c r="AJ52" s="54"/>
    </row>
    <row r="53" spans="1:36" ht="94.5">
      <c r="A53" s="17">
        <v>42</v>
      </c>
      <c r="B53" s="12" t="s">
        <v>429</v>
      </c>
      <c r="C53" s="142" t="s">
        <v>163</v>
      </c>
      <c r="D53" s="196"/>
      <c r="E53" s="196"/>
      <c r="F53" s="196"/>
      <c r="G53" s="113">
        <v>11</v>
      </c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54"/>
      <c r="AH53" s="54"/>
      <c r="AI53" s="54"/>
      <c r="AJ53" s="54"/>
    </row>
    <row r="54" spans="1:36" ht="78.75">
      <c r="A54" s="17">
        <v>43</v>
      </c>
      <c r="B54" s="20" t="s">
        <v>981</v>
      </c>
      <c r="C54" s="106" t="s">
        <v>27</v>
      </c>
      <c r="D54" s="106"/>
      <c r="E54" s="106"/>
      <c r="F54" s="106"/>
      <c r="G54" s="113">
        <v>27.27</v>
      </c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2"/>
      <c r="AH54" s="12"/>
      <c r="AI54" s="12"/>
      <c r="AJ54" s="12"/>
    </row>
    <row r="55" spans="1:36" ht="15">
      <c r="A55" s="272" t="s">
        <v>34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</row>
    <row r="56" spans="1:36" ht="78.75">
      <c r="A56" s="17">
        <v>44</v>
      </c>
      <c r="B56" s="12" t="s">
        <v>430</v>
      </c>
      <c r="C56" s="142" t="s">
        <v>276</v>
      </c>
      <c r="D56" s="196"/>
      <c r="E56" s="196"/>
      <c r="F56" s="196"/>
      <c r="G56" s="113">
        <v>32.299999999999997</v>
      </c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54"/>
      <c r="AH56" s="54"/>
      <c r="AI56" s="54"/>
      <c r="AJ56" s="54"/>
    </row>
    <row r="57" spans="1:36" ht="78.75">
      <c r="A57" s="17">
        <v>45</v>
      </c>
      <c r="B57" s="12" t="s">
        <v>431</v>
      </c>
      <c r="C57" s="142" t="s">
        <v>276</v>
      </c>
      <c r="D57" s="196"/>
      <c r="E57" s="196"/>
      <c r="F57" s="196"/>
      <c r="G57" s="113">
        <v>34.1</v>
      </c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54"/>
      <c r="AH57" s="54"/>
      <c r="AI57" s="54"/>
      <c r="AJ57" s="54"/>
    </row>
    <row r="58" spans="1:36" ht="78.75">
      <c r="A58" s="17">
        <v>46</v>
      </c>
      <c r="B58" s="12" t="s">
        <v>432</v>
      </c>
      <c r="C58" s="142" t="s">
        <v>433</v>
      </c>
      <c r="D58" s="196"/>
      <c r="E58" s="196"/>
      <c r="F58" s="196"/>
      <c r="G58" s="113">
        <v>20.399999999999999</v>
      </c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54"/>
      <c r="AH58" s="54"/>
      <c r="AI58" s="54"/>
      <c r="AJ58" s="54"/>
    </row>
    <row r="59" spans="1:36" ht="78.75">
      <c r="A59" s="17">
        <v>47</v>
      </c>
      <c r="B59" s="12" t="s">
        <v>434</v>
      </c>
      <c r="C59" s="142" t="s">
        <v>419</v>
      </c>
      <c r="D59" s="196"/>
      <c r="E59" s="196"/>
      <c r="F59" s="196"/>
      <c r="G59" s="113">
        <v>37.6</v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54"/>
      <c r="AH59" s="54"/>
      <c r="AI59" s="54"/>
      <c r="AJ59" s="54"/>
    </row>
    <row r="60" spans="1:36" ht="63">
      <c r="A60" s="17">
        <v>48</v>
      </c>
      <c r="B60" s="12" t="s">
        <v>435</v>
      </c>
      <c r="C60" s="142" t="s">
        <v>433</v>
      </c>
      <c r="D60" s="196"/>
      <c r="E60" s="196"/>
      <c r="F60" s="196"/>
      <c r="G60" s="113">
        <v>11</v>
      </c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54"/>
      <c r="AH60" s="54"/>
      <c r="AI60" s="54"/>
      <c r="AJ60" s="54"/>
    </row>
    <row r="61" spans="1:36" ht="78.75">
      <c r="A61" s="17">
        <v>49</v>
      </c>
      <c r="B61" s="12" t="s">
        <v>982</v>
      </c>
      <c r="C61" s="113" t="s">
        <v>27</v>
      </c>
      <c r="D61" s="194"/>
      <c r="E61" s="194"/>
      <c r="F61" s="194"/>
      <c r="G61" s="113">
        <v>21</v>
      </c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54"/>
      <c r="AH61" s="54"/>
      <c r="AI61" s="54"/>
      <c r="AJ61" s="54"/>
    </row>
    <row r="62" spans="1:36" ht="94.5">
      <c r="A62" s="17">
        <v>50</v>
      </c>
      <c r="B62" s="12" t="s">
        <v>983</v>
      </c>
      <c r="C62" s="113" t="s">
        <v>21</v>
      </c>
      <c r="D62" s="194"/>
      <c r="E62" s="194"/>
      <c r="F62" s="194"/>
      <c r="G62" s="113">
        <v>6</v>
      </c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2"/>
      <c r="AH62" s="12"/>
      <c r="AI62" s="12"/>
      <c r="AJ62" s="12"/>
    </row>
    <row r="63" spans="1:36" ht="94.5">
      <c r="A63" s="17">
        <v>51</v>
      </c>
      <c r="B63" s="12" t="s">
        <v>984</v>
      </c>
      <c r="C63" s="113" t="s">
        <v>27</v>
      </c>
      <c r="D63" s="194"/>
      <c r="E63" s="194"/>
      <c r="F63" s="194"/>
      <c r="G63" s="113">
        <v>6</v>
      </c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2"/>
      <c r="AH63" s="12"/>
      <c r="AI63" s="12"/>
      <c r="AJ63" s="12"/>
    </row>
    <row r="64" spans="1:36" ht="94.5">
      <c r="A64" s="17">
        <v>52</v>
      </c>
      <c r="B64" s="12" t="s">
        <v>985</v>
      </c>
      <c r="C64" s="113" t="s">
        <v>27</v>
      </c>
      <c r="D64" s="194"/>
      <c r="E64" s="194"/>
      <c r="F64" s="194"/>
      <c r="G64" s="113">
        <v>6</v>
      </c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2"/>
      <c r="AH64" s="12"/>
      <c r="AI64" s="12"/>
      <c r="AJ64" s="12"/>
    </row>
    <row r="65" spans="1:36" ht="78.75">
      <c r="A65" s="17">
        <v>53</v>
      </c>
      <c r="B65" s="12" t="s">
        <v>986</v>
      </c>
      <c r="C65" s="113" t="s">
        <v>27</v>
      </c>
      <c r="D65" s="194"/>
      <c r="E65" s="194"/>
      <c r="F65" s="194"/>
      <c r="G65" s="113">
        <v>49.8</v>
      </c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2"/>
      <c r="AH65" s="12"/>
      <c r="AI65" s="12"/>
      <c r="AJ65" s="12"/>
    </row>
    <row r="66" spans="1:36" ht="15">
      <c r="A66" s="253" t="s">
        <v>138</v>
      </c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</row>
    <row r="67" spans="1:36" ht="47.25">
      <c r="A67" s="17">
        <v>54</v>
      </c>
      <c r="B67" s="12" t="s">
        <v>436</v>
      </c>
      <c r="C67" s="142" t="s">
        <v>163</v>
      </c>
      <c r="D67" s="196"/>
      <c r="E67" s="196"/>
      <c r="F67" s="196"/>
      <c r="G67" s="113">
        <v>14.5</v>
      </c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54"/>
      <c r="AH67" s="54"/>
      <c r="AI67" s="54"/>
      <c r="AJ67" s="54"/>
    </row>
    <row r="68" spans="1:36" ht="78.75">
      <c r="A68" s="17">
        <v>55</v>
      </c>
      <c r="B68" s="12" t="s">
        <v>437</v>
      </c>
      <c r="C68" s="142" t="s">
        <v>163</v>
      </c>
      <c r="D68" s="196"/>
      <c r="E68" s="196"/>
      <c r="F68" s="196"/>
      <c r="G68" s="113">
        <v>13.9</v>
      </c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54"/>
      <c r="AH68" s="54"/>
      <c r="AI68" s="54"/>
      <c r="AJ68" s="54"/>
    </row>
    <row r="69" spans="1:36" ht="47.25">
      <c r="A69" s="17">
        <v>56</v>
      </c>
      <c r="B69" s="12" t="s">
        <v>438</v>
      </c>
      <c r="C69" s="142" t="s">
        <v>163</v>
      </c>
      <c r="D69" s="196"/>
      <c r="E69" s="196"/>
      <c r="F69" s="196"/>
      <c r="G69" s="113">
        <v>30</v>
      </c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54"/>
      <c r="AH69" s="54"/>
      <c r="AI69" s="54"/>
      <c r="AJ69" s="54"/>
    </row>
    <row r="70" spans="1:36" ht="47.25">
      <c r="A70" s="17">
        <v>57</v>
      </c>
      <c r="B70" s="12" t="s">
        <v>987</v>
      </c>
      <c r="C70" s="142" t="s">
        <v>15</v>
      </c>
      <c r="D70" s="196"/>
      <c r="E70" s="196"/>
      <c r="F70" s="196"/>
      <c r="G70" s="113">
        <v>20.5</v>
      </c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2"/>
      <c r="AH70" s="12"/>
      <c r="AI70" s="12"/>
      <c r="AJ70" s="12"/>
    </row>
    <row r="71" spans="1:36" ht="47.25">
      <c r="A71" s="17">
        <v>58</v>
      </c>
      <c r="B71" s="12" t="s">
        <v>988</v>
      </c>
      <c r="C71" s="142" t="s">
        <v>15</v>
      </c>
      <c r="D71" s="196"/>
      <c r="E71" s="196"/>
      <c r="F71" s="196"/>
      <c r="G71" s="113">
        <v>20.5</v>
      </c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2"/>
      <c r="AH71" s="12"/>
      <c r="AI71" s="12"/>
      <c r="AJ71" s="12"/>
    </row>
    <row r="72" spans="1:36" ht="47.25">
      <c r="A72" s="17">
        <v>59</v>
      </c>
      <c r="B72" s="12" t="s">
        <v>989</v>
      </c>
      <c r="C72" s="142" t="s">
        <v>15</v>
      </c>
      <c r="D72" s="196"/>
      <c r="E72" s="196"/>
      <c r="F72" s="196"/>
      <c r="G72" s="113">
        <v>20.5</v>
      </c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2"/>
      <c r="AH72" s="12"/>
      <c r="AI72" s="12"/>
      <c r="AJ72" s="12"/>
    </row>
    <row r="73" spans="1:36" ht="47.25">
      <c r="A73" s="17">
        <v>60</v>
      </c>
      <c r="B73" s="12" t="s">
        <v>990</v>
      </c>
      <c r="C73" s="142" t="s">
        <v>15</v>
      </c>
      <c r="D73" s="196"/>
      <c r="E73" s="196"/>
      <c r="F73" s="196"/>
      <c r="G73" s="113">
        <v>20.5</v>
      </c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2"/>
      <c r="AH73" s="12"/>
      <c r="AI73" s="12"/>
      <c r="AJ73" s="12"/>
    </row>
    <row r="74" spans="1:36" ht="15">
      <c r="A74" s="253" t="s">
        <v>147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</row>
    <row r="75" spans="1:36" ht="47.25">
      <c r="A75" s="17">
        <v>61</v>
      </c>
      <c r="B75" s="12" t="s">
        <v>439</v>
      </c>
      <c r="C75" s="142" t="s">
        <v>278</v>
      </c>
      <c r="D75" s="196"/>
      <c r="E75" s="196"/>
      <c r="F75" s="196"/>
      <c r="G75" s="113">
        <v>10</v>
      </c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54"/>
      <c r="AH75" s="54"/>
      <c r="AI75" s="54"/>
      <c r="AJ75" s="54"/>
    </row>
    <row r="76" spans="1:36" ht="47.25">
      <c r="A76" s="17">
        <v>62</v>
      </c>
      <c r="B76" s="12" t="s">
        <v>991</v>
      </c>
      <c r="C76" s="142" t="s">
        <v>27</v>
      </c>
      <c r="D76" s="196"/>
      <c r="E76" s="196"/>
      <c r="F76" s="196"/>
      <c r="G76" s="113">
        <v>400</v>
      </c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54"/>
      <c r="AH76" s="54"/>
      <c r="AI76" s="54"/>
      <c r="AJ76" s="54"/>
    </row>
    <row r="77" spans="1:36" ht="31.5">
      <c r="A77" s="17">
        <v>63</v>
      </c>
      <c r="B77" s="12" t="s">
        <v>221</v>
      </c>
      <c r="C77" s="142" t="s">
        <v>455</v>
      </c>
      <c r="D77" s="196"/>
      <c r="E77" s="196"/>
      <c r="F77" s="196"/>
      <c r="G77" s="113">
        <v>5</v>
      </c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2"/>
      <c r="AH77" s="12"/>
      <c r="AI77" s="12"/>
      <c r="AJ77" s="12"/>
    </row>
    <row r="78" spans="1:36" ht="15">
      <c r="A78" s="273" t="s">
        <v>52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</row>
    <row r="79" spans="1:36" ht="31.5">
      <c r="A79" s="17">
        <v>64</v>
      </c>
      <c r="B79" s="12" t="s">
        <v>992</v>
      </c>
      <c r="C79" s="142" t="s">
        <v>27</v>
      </c>
      <c r="D79" s="196"/>
      <c r="E79" s="196"/>
      <c r="F79" s="196"/>
      <c r="G79" s="113">
        <v>3.4</v>
      </c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2"/>
      <c r="AH79" s="12"/>
      <c r="AI79" s="12"/>
      <c r="AJ79" s="12"/>
    </row>
    <row r="80" spans="1:36" s="92" customFormat="1">
      <c r="A80" s="125"/>
      <c r="B80" s="81" t="s">
        <v>1088</v>
      </c>
      <c r="C80" s="126"/>
      <c r="D80" s="126"/>
      <c r="E80" s="126"/>
      <c r="F80" s="126"/>
      <c r="G80" s="85">
        <f>G9+G10+G11+G12+G13+G14+G15+G16+G17+G18+G19+G20+G21+G22+G23+G24+G25+G26+G27+G28+G29+G30+G31+G32+G33+G35+G36+G37+G38+G39+G40+G41+G42+G43+G44+G45+G47+G48+G50+G51+G52+G53+G54+G56+G57+G58+G59+G60+G61+G62+G63+G64+G65+G67+G68+G69+G70+G71+G72+G73+G75+G76+G77+G79</f>
        <v>2462.4200000000005</v>
      </c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27"/>
      <c r="AH80" s="127"/>
      <c r="AI80" s="127"/>
      <c r="AJ80" s="127"/>
    </row>
  </sheetData>
  <mergeCells count="29">
    <mergeCell ref="A7:AJ7"/>
    <mergeCell ref="A8:AJ8"/>
    <mergeCell ref="A2:AJ2"/>
    <mergeCell ref="A34:AJ34"/>
    <mergeCell ref="A46:AJ46"/>
    <mergeCell ref="A3:A5"/>
    <mergeCell ref="B3:B5"/>
    <mergeCell ref="C3:C5"/>
    <mergeCell ref="G3:G5"/>
    <mergeCell ref="AG3:AG5"/>
    <mergeCell ref="AH3:AH5"/>
    <mergeCell ref="AJ3:AJ5"/>
    <mergeCell ref="D3:D5"/>
    <mergeCell ref="E3:E5"/>
    <mergeCell ref="F3:F5"/>
    <mergeCell ref="H4:H5"/>
    <mergeCell ref="A66:AJ66"/>
    <mergeCell ref="A74:AJ74"/>
    <mergeCell ref="A78:AJ78"/>
    <mergeCell ref="A49:AJ49"/>
    <mergeCell ref="A55:AJ55"/>
    <mergeCell ref="AI3:AI5"/>
    <mergeCell ref="H3:AF3"/>
    <mergeCell ref="I4:L4"/>
    <mergeCell ref="M4:P4"/>
    <mergeCell ref="Q4:T4"/>
    <mergeCell ref="U4:X4"/>
    <mergeCell ref="Y4:AB4"/>
    <mergeCell ref="AC4:AF4"/>
  </mergeCells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L50"/>
  <sheetViews>
    <sheetView view="pageBreakPreview" topLeftCell="V1" zoomScale="80" zoomScaleSheetLayoutView="8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2" width="12.7109375" style="111" customWidth="1"/>
    <col min="33" max="33" width="44.42578125" style="112" customWidth="1"/>
    <col min="34" max="35" width="37.85546875" style="112" customWidth="1"/>
    <col min="36" max="36" width="31" style="112" customWidth="1"/>
    <col min="37" max="37" width="9.140625" style="105"/>
    <col min="38" max="38" width="27.7109375" style="105" customWidth="1"/>
    <col min="39" max="39" width="12.28515625" style="105" customWidth="1"/>
    <col min="40" max="40" width="11.85546875" style="105" customWidth="1"/>
    <col min="41" max="41" width="14.85546875" style="105" customWidth="1"/>
    <col min="42" max="16384" width="9.140625" style="105"/>
  </cols>
  <sheetData>
    <row r="1" spans="1:37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7" ht="56.25" customHeight="1">
      <c r="A2" s="237" t="s">
        <v>1095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7" ht="77.2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7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7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7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7">
      <c r="A7" s="275" t="s">
        <v>440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</row>
    <row r="8" spans="1:37" ht="15.7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7" ht="47.25">
      <c r="A9" s="113">
        <v>1</v>
      </c>
      <c r="B9" s="12" t="s">
        <v>441</v>
      </c>
      <c r="C9" s="113" t="s">
        <v>11</v>
      </c>
      <c r="D9" s="194"/>
      <c r="E9" s="194"/>
      <c r="F9" s="194"/>
      <c r="G9" s="113">
        <v>6.7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3"/>
      <c r="AH9" s="13"/>
      <c r="AI9" s="13"/>
      <c r="AJ9" s="13"/>
      <c r="AK9" s="132"/>
    </row>
    <row r="10" spans="1:37" ht="31.5">
      <c r="A10" s="113">
        <v>2</v>
      </c>
      <c r="B10" s="12" t="s">
        <v>442</v>
      </c>
      <c r="C10" s="113" t="s">
        <v>11</v>
      </c>
      <c r="D10" s="194"/>
      <c r="E10" s="194"/>
      <c r="F10" s="194"/>
      <c r="G10" s="113">
        <v>7.6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3"/>
      <c r="AH10" s="13"/>
      <c r="AI10" s="13"/>
      <c r="AJ10" s="13"/>
      <c r="AK10" s="132"/>
    </row>
    <row r="11" spans="1:37" ht="94.5">
      <c r="A11" s="113">
        <v>3</v>
      </c>
      <c r="B11" s="12" t="s">
        <v>443</v>
      </c>
      <c r="C11" s="113" t="s">
        <v>335</v>
      </c>
      <c r="D11" s="194"/>
      <c r="E11" s="194"/>
      <c r="F11" s="194"/>
      <c r="G11" s="113">
        <v>41.4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3"/>
      <c r="AH11" s="13"/>
      <c r="AI11" s="13"/>
      <c r="AJ11" s="13"/>
      <c r="AK11" s="132"/>
    </row>
    <row r="12" spans="1:37">
      <c r="A12" s="248" t="s">
        <v>13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133"/>
    </row>
    <row r="13" spans="1:37" ht="47.25">
      <c r="A13" s="113">
        <v>4</v>
      </c>
      <c r="B13" s="12" t="s">
        <v>444</v>
      </c>
      <c r="C13" s="113" t="s">
        <v>59</v>
      </c>
      <c r="D13" s="194"/>
      <c r="E13" s="194"/>
      <c r="F13" s="194"/>
      <c r="G13" s="113">
        <v>139.4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  <c r="AK13" s="132"/>
    </row>
    <row r="14" spans="1:37" ht="47.25">
      <c r="A14" s="113">
        <v>5</v>
      </c>
      <c r="B14" s="12" t="s">
        <v>445</v>
      </c>
      <c r="C14" s="113" t="s">
        <v>11</v>
      </c>
      <c r="D14" s="194"/>
      <c r="E14" s="194"/>
      <c r="F14" s="194"/>
      <c r="G14" s="113">
        <v>11.6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4"/>
      <c r="AH14" s="54"/>
      <c r="AI14" s="54"/>
      <c r="AJ14" s="54"/>
      <c r="AK14" s="132"/>
    </row>
    <row r="15" spans="1:37" ht="47.25">
      <c r="A15" s="113">
        <v>6</v>
      </c>
      <c r="B15" s="12" t="s">
        <v>446</v>
      </c>
      <c r="C15" s="113" t="s">
        <v>104</v>
      </c>
      <c r="D15" s="194"/>
      <c r="E15" s="194"/>
      <c r="F15" s="194"/>
      <c r="G15" s="113">
        <v>18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54"/>
      <c r="AH15" s="54"/>
      <c r="AI15" s="54"/>
      <c r="AJ15" s="54"/>
      <c r="AK15" s="132"/>
    </row>
    <row r="16" spans="1:37">
      <c r="A16" s="248" t="s">
        <v>22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133"/>
    </row>
    <row r="17" spans="1:37" ht="47.25">
      <c r="A17" s="113">
        <v>7</v>
      </c>
      <c r="B17" s="12" t="s">
        <v>24</v>
      </c>
      <c r="C17" s="113" t="s">
        <v>21</v>
      </c>
      <c r="D17" s="194"/>
      <c r="E17" s="194"/>
      <c r="F17" s="194"/>
      <c r="G17" s="113">
        <v>21.9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3"/>
      <c r="AH17" s="13"/>
      <c r="AI17" s="13"/>
      <c r="AJ17" s="13"/>
      <c r="AK17" s="132"/>
    </row>
    <row r="18" spans="1:37" ht="31.5">
      <c r="A18" s="113">
        <v>8</v>
      </c>
      <c r="B18" s="12" t="s">
        <v>23</v>
      </c>
      <c r="C18" s="113" t="s">
        <v>338</v>
      </c>
      <c r="D18" s="194"/>
      <c r="E18" s="194"/>
      <c r="F18" s="194"/>
      <c r="G18" s="113">
        <v>15.5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  <c r="AK18" s="132"/>
    </row>
    <row r="19" spans="1:37">
      <c r="A19" s="248" t="s">
        <v>25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133"/>
    </row>
    <row r="20" spans="1:37" ht="31.5">
      <c r="A20" s="113">
        <v>9</v>
      </c>
      <c r="B20" s="12" t="s">
        <v>447</v>
      </c>
      <c r="C20" s="113" t="s">
        <v>448</v>
      </c>
      <c r="D20" s="194"/>
      <c r="E20" s="194"/>
      <c r="F20" s="194"/>
      <c r="G20" s="113">
        <v>15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2"/>
      <c r="AH20" s="12"/>
      <c r="AI20" s="12"/>
      <c r="AJ20" s="12"/>
      <c r="AK20" s="132"/>
    </row>
    <row r="21" spans="1:37" ht="47.25">
      <c r="A21" s="113">
        <v>10</v>
      </c>
      <c r="B21" s="12" t="s">
        <v>449</v>
      </c>
      <c r="C21" s="113" t="s">
        <v>59</v>
      </c>
      <c r="D21" s="194"/>
      <c r="E21" s="194"/>
      <c r="F21" s="194"/>
      <c r="G21" s="113">
        <v>25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2"/>
      <c r="AH21" s="12"/>
      <c r="AI21" s="12"/>
      <c r="AJ21" s="12"/>
      <c r="AK21" s="132"/>
    </row>
    <row r="22" spans="1:37" ht="47.25">
      <c r="A22" s="113">
        <v>11</v>
      </c>
      <c r="B22" s="12" t="s">
        <v>450</v>
      </c>
      <c r="C22" s="113" t="s">
        <v>451</v>
      </c>
      <c r="D22" s="194"/>
      <c r="E22" s="194"/>
      <c r="F22" s="194"/>
      <c r="G22" s="113">
        <v>10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2"/>
      <c r="AH22" s="12"/>
      <c r="AI22" s="12"/>
      <c r="AJ22" s="12"/>
      <c r="AK22" s="132"/>
    </row>
    <row r="23" spans="1:37" ht="47.25">
      <c r="A23" s="113">
        <v>12</v>
      </c>
      <c r="B23" s="12" t="s">
        <v>452</v>
      </c>
      <c r="C23" s="113" t="s">
        <v>21</v>
      </c>
      <c r="D23" s="194"/>
      <c r="E23" s="194"/>
      <c r="F23" s="194"/>
      <c r="G23" s="113">
        <v>35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2"/>
      <c r="AH23" s="12"/>
      <c r="AI23" s="12"/>
      <c r="AJ23" s="12"/>
      <c r="AK23" s="132"/>
    </row>
    <row r="24" spans="1:37" ht="47.25">
      <c r="A24" s="113">
        <v>13</v>
      </c>
      <c r="B24" s="12" t="s">
        <v>453</v>
      </c>
      <c r="C24" s="113" t="s">
        <v>59</v>
      </c>
      <c r="D24" s="194"/>
      <c r="E24" s="194"/>
      <c r="F24" s="194"/>
      <c r="G24" s="113">
        <v>5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2"/>
      <c r="AH24" s="12"/>
      <c r="AI24" s="12"/>
      <c r="AJ24" s="12"/>
      <c r="AK24" s="132"/>
    </row>
    <row r="25" spans="1:37">
      <c r="A25" s="248" t="s">
        <v>34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133"/>
    </row>
    <row r="26" spans="1:37" ht="63">
      <c r="A26" s="113">
        <v>14</v>
      </c>
      <c r="B26" s="12" t="s">
        <v>454</v>
      </c>
      <c r="C26" s="113" t="s">
        <v>455</v>
      </c>
      <c r="D26" s="194"/>
      <c r="E26" s="194"/>
      <c r="F26" s="194"/>
      <c r="G26" s="113">
        <v>175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2"/>
      <c r="AH26" s="12"/>
      <c r="AI26" s="12"/>
      <c r="AJ26" s="12"/>
      <c r="AK26" s="132"/>
    </row>
    <row r="27" spans="1:37" ht="78.75">
      <c r="A27" s="113">
        <v>15</v>
      </c>
      <c r="B27" s="12" t="s">
        <v>456</v>
      </c>
      <c r="C27" s="113" t="s">
        <v>11</v>
      </c>
      <c r="D27" s="194"/>
      <c r="E27" s="194"/>
      <c r="F27" s="194"/>
      <c r="G27" s="113">
        <v>17.3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2"/>
      <c r="AH27" s="12"/>
      <c r="AI27" s="12"/>
      <c r="AJ27" s="12"/>
      <c r="AK27" s="132"/>
    </row>
    <row r="28" spans="1:37" ht="78.75">
      <c r="A28" s="113">
        <v>16</v>
      </c>
      <c r="B28" s="12" t="s">
        <v>457</v>
      </c>
      <c r="C28" s="113" t="s">
        <v>27</v>
      </c>
      <c r="D28" s="194"/>
      <c r="E28" s="194"/>
      <c r="F28" s="194"/>
      <c r="G28" s="113">
        <v>19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2"/>
      <c r="AH28" s="12"/>
      <c r="AI28" s="12"/>
      <c r="AJ28" s="12"/>
      <c r="AK28" s="132"/>
    </row>
    <row r="29" spans="1:37" ht="78.75">
      <c r="A29" s="113">
        <v>17</v>
      </c>
      <c r="B29" s="12" t="s">
        <v>458</v>
      </c>
      <c r="C29" s="113" t="s">
        <v>27</v>
      </c>
      <c r="D29" s="194"/>
      <c r="E29" s="194"/>
      <c r="F29" s="194"/>
      <c r="G29" s="113">
        <v>40.700000000000003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2"/>
      <c r="AH29" s="12"/>
      <c r="AI29" s="12"/>
      <c r="AJ29" s="12"/>
      <c r="AK29" s="132"/>
    </row>
    <row r="30" spans="1:37" ht="63">
      <c r="A30" s="113">
        <v>18</v>
      </c>
      <c r="B30" s="12" t="s">
        <v>459</v>
      </c>
      <c r="C30" s="113" t="s">
        <v>27</v>
      </c>
      <c r="D30" s="194"/>
      <c r="E30" s="194"/>
      <c r="F30" s="194"/>
      <c r="G30" s="113">
        <v>15.1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2"/>
      <c r="AH30" s="12"/>
      <c r="AI30" s="12"/>
      <c r="AJ30" s="12"/>
      <c r="AK30" s="132"/>
    </row>
    <row r="31" spans="1:37" ht="63">
      <c r="A31" s="113">
        <v>19</v>
      </c>
      <c r="B31" s="12" t="s">
        <v>460</v>
      </c>
      <c r="C31" s="113" t="s">
        <v>11</v>
      </c>
      <c r="D31" s="194"/>
      <c r="E31" s="194"/>
      <c r="F31" s="194"/>
      <c r="G31" s="113">
        <v>14.4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2"/>
      <c r="AH31" s="12"/>
      <c r="AI31" s="12"/>
      <c r="AJ31" s="12"/>
      <c r="AK31" s="132"/>
    </row>
    <row r="32" spans="1:37" ht="63">
      <c r="A32" s="113">
        <v>20</v>
      </c>
      <c r="B32" s="12" t="s">
        <v>461</v>
      </c>
      <c r="C32" s="113" t="s">
        <v>11</v>
      </c>
      <c r="D32" s="194"/>
      <c r="E32" s="194"/>
      <c r="F32" s="194"/>
      <c r="G32" s="113">
        <v>15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2"/>
      <c r="AH32" s="12"/>
      <c r="AI32" s="12"/>
      <c r="AJ32" s="12"/>
      <c r="AK32" s="132"/>
    </row>
    <row r="33" spans="1:38" ht="78.75">
      <c r="A33" s="113">
        <v>21</v>
      </c>
      <c r="B33" s="12" t="s">
        <v>462</v>
      </c>
      <c r="C33" s="113" t="s">
        <v>59</v>
      </c>
      <c r="D33" s="194"/>
      <c r="E33" s="194"/>
      <c r="F33" s="194"/>
      <c r="G33" s="113">
        <v>36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2"/>
      <c r="AH33" s="12"/>
      <c r="AI33" s="12"/>
      <c r="AJ33" s="12"/>
      <c r="AK33" s="132"/>
    </row>
    <row r="34" spans="1:38" ht="63">
      <c r="A34" s="113">
        <v>22</v>
      </c>
      <c r="B34" s="12" t="s">
        <v>463</v>
      </c>
      <c r="C34" s="113" t="s">
        <v>11</v>
      </c>
      <c r="D34" s="194"/>
      <c r="E34" s="194"/>
      <c r="F34" s="194"/>
      <c r="G34" s="113">
        <v>19.2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2"/>
      <c r="AH34" s="12"/>
      <c r="AI34" s="12"/>
      <c r="AJ34" s="12"/>
      <c r="AK34" s="132"/>
    </row>
    <row r="35" spans="1:38" ht="63">
      <c r="A35" s="113">
        <v>23</v>
      </c>
      <c r="B35" s="12" t="s">
        <v>464</v>
      </c>
      <c r="C35" s="113" t="s">
        <v>11</v>
      </c>
      <c r="D35" s="194"/>
      <c r="E35" s="194"/>
      <c r="F35" s="194"/>
      <c r="G35" s="113">
        <v>10.7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2"/>
      <c r="AH35" s="12"/>
      <c r="AI35" s="12"/>
      <c r="AJ35" s="12"/>
      <c r="AK35" s="132"/>
    </row>
    <row r="36" spans="1:38" ht="63">
      <c r="A36" s="113">
        <v>24</v>
      </c>
      <c r="B36" s="12" t="s">
        <v>465</v>
      </c>
      <c r="C36" s="113" t="s">
        <v>448</v>
      </c>
      <c r="D36" s="194"/>
      <c r="E36" s="194"/>
      <c r="F36" s="194"/>
      <c r="G36" s="113">
        <v>118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2"/>
      <c r="AH36" s="12"/>
      <c r="AI36" s="12"/>
      <c r="AJ36" s="12"/>
      <c r="AK36" s="132"/>
    </row>
    <row r="37" spans="1:38" ht="47.25">
      <c r="A37" s="113">
        <v>25</v>
      </c>
      <c r="B37" s="12" t="s">
        <v>466</v>
      </c>
      <c r="C37" s="113" t="s">
        <v>338</v>
      </c>
      <c r="D37" s="194"/>
      <c r="E37" s="194"/>
      <c r="F37" s="194"/>
      <c r="G37" s="113">
        <v>150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2"/>
      <c r="AH37" s="12"/>
      <c r="AI37" s="12"/>
      <c r="AJ37" s="12"/>
      <c r="AK37" s="132"/>
    </row>
    <row r="38" spans="1:38" ht="78.75">
      <c r="A38" s="113">
        <v>26</v>
      </c>
      <c r="B38" s="12" t="s">
        <v>467</v>
      </c>
      <c r="C38" s="113" t="s">
        <v>59</v>
      </c>
      <c r="D38" s="194"/>
      <c r="E38" s="194"/>
      <c r="F38" s="194"/>
      <c r="G38" s="113">
        <v>40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2"/>
      <c r="AH38" s="12"/>
      <c r="AI38" s="12"/>
      <c r="AJ38" s="12"/>
      <c r="AK38" s="132"/>
    </row>
    <row r="39" spans="1:38" ht="94.5">
      <c r="A39" s="113">
        <v>27</v>
      </c>
      <c r="B39" s="12" t="s">
        <v>468</v>
      </c>
      <c r="C39" s="113" t="s">
        <v>455</v>
      </c>
      <c r="D39" s="194"/>
      <c r="E39" s="194"/>
      <c r="F39" s="194"/>
      <c r="G39" s="113">
        <v>180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2"/>
      <c r="AH39" s="12"/>
      <c r="AI39" s="12"/>
      <c r="AJ39" s="12"/>
      <c r="AK39" s="132"/>
    </row>
    <row r="40" spans="1:38" ht="78.75">
      <c r="A40" s="113">
        <v>28</v>
      </c>
      <c r="B40" s="12" t="s">
        <v>469</v>
      </c>
      <c r="C40" s="113" t="s">
        <v>21</v>
      </c>
      <c r="D40" s="194"/>
      <c r="E40" s="194"/>
      <c r="F40" s="194"/>
      <c r="G40" s="113">
        <v>40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2"/>
      <c r="AH40" s="12"/>
      <c r="AI40" s="12"/>
      <c r="AJ40" s="12"/>
      <c r="AK40" s="132"/>
    </row>
    <row r="41" spans="1:38" ht="94.5">
      <c r="A41" s="113">
        <v>29</v>
      </c>
      <c r="B41" s="12" t="s">
        <v>470</v>
      </c>
      <c r="C41" s="113" t="s">
        <v>21</v>
      </c>
      <c r="D41" s="194"/>
      <c r="E41" s="194"/>
      <c r="F41" s="194"/>
      <c r="G41" s="113">
        <v>10</v>
      </c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2"/>
      <c r="AH41" s="12"/>
      <c r="AI41" s="12"/>
      <c r="AJ41" s="12"/>
      <c r="AK41" s="132"/>
      <c r="AL41" s="133"/>
    </row>
    <row r="42" spans="1:38" ht="94.5">
      <c r="A42" s="113">
        <v>30</v>
      </c>
      <c r="B42" s="12" t="s">
        <v>470</v>
      </c>
      <c r="C42" s="113" t="s">
        <v>21</v>
      </c>
      <c r="D42" s="194"/>
      <c r="E42" s="194"/>
      <c r="F42" s="194"/>
      <c r="G42" s="113">
        <v>15</v>
      </c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2"/>
      <c r="AH42" s="12"/>
      <c r="AI42" s="12"/>
      <c r="AJ42" s="12"/>
      <c r="AK42" s="132"/>
      <c r="AL42" s="133"/>
    </row>
    <row r="43" spans="1:38" ht="78.75">
      <c r="A43" s="113">
        <v>31</v>
      </c>
      <c r="B43" s="12" t="s">
        <v>471</v>
      </c>
      <c r="C43" s="113" t="s">
        <v>27</v>
      </c>
      <c r="D43" s="194"/>
      <c r="E43" s="194"/>
      <c r="F43" s="194"/>
      <c r="G43" s="113">
        <v>15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2"/>
      <c r="AH43" s="12"/>
      <c r="AI43" s="12"/>
      <c r="AJ43" s="12"/>
      <c r="AK43" s="132"/>
      <c r="AL43" s="133"/>
    </row>
    <row r="44" spans="1:38">
      <c r="A44" s="248" t="s">
        <v>138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</row>
    <row r="45" spans="1:38" ht="31.5">
      <c r="A45" s="13">
        <v>32</v>
      </c>
      <c r="B45" s="12" t="s">
        <v>472</v>
      </c>
      <c r="C45" s="113" t="s">
        <v>11</v>
      </c>
      <c r="D45" s="194"/>
      <c r="E45" s="194"/>
      <c r="F45" s="194"/>
      <c r="G45" s="113">
        <v>32</v>
      </c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2"/>
      <c r="AH45" s="12"/>
      <c r="AI45" s="12"/>
      <c r="AJ45" s="12"/>
      <c r="AK45" s="132"/>
    </row>
    <row r="46" spans="1:38">
      <c r="A46" s="235" t="s">
        <v>147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</row>
    <row r="47" spans="1:38" ht="47.25">
      <c r="A47" s="13">
        <v>33</v>
      </c>
      <c r="B47" s="12" t="s">
        <v>473</v>
      </c>
      <c r="C47" s="113" t="s">
        <v>474</v>
      </c>
      <c r="D47" s="194"/>
      <c r="E47" s="194"/>
      <c r="F47" s="194"/>
      <c r="G47" s="113">
        <v>196</v>
      </c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2"/>
      <c r="AH47" s="12"/>
      <c r="AI47" s="12"/>
      <c r="AJ47" s="12"/>
    </row>
    <row r="48" spans="1:38">
      <c r="A48" s="235" t="s">
        <v>52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</row>
    <row r="49" spans="1:36" ht="63">
      <c r="A49" s="13">
        <v>34</v>
      </c>
      <c r="B49" s="12" t="s">
        <v>475</v>
      </c>
      <c r="C49" s="113" t="s">
        <v>21</v>
      </c>
      <c r="D49" s="194"/>
      <c r="E49" s="194"/>
      <c r="F49" s="194"/>
      <c r="G49" s="113">
        <v>6.6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2"/>
      <c r="AH49" s="12"/>
      <c r="AI49" s="12"/>
      <c r="AJ49" s="12"/>
    </row>
    <row r="50" spans="1:36" s="108" customFormat="1">
      <c r="A50" s="125"/>
      <c r="B50" s="81" t="s">
        <v>1088</v>
      </c>
      <c r="C50" s="126"/>
      <c r="D50" s="126"/>
      <c r="E50" s="126"/>
      <c r="F50" s="126"/>
      <c r="G50" s="85">
        <f>G9+G10+G11+G13+G14+G15+G17+G18+G20+G21+G22+G23+G24+G26+G27+G28+G29+G30+G31+G32+G33+G34+G35+G36+G37+G38+G39+G40+G41+G42+G43+G45+G47+G49</f>
        <v>1517.1</v>
      </c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27"/>
      <c r="AH50" s="127"/>
      <c r="AI50" s="127"/>
      <c r="AJ50" s="127"/>
    </row>
  </sheetData>
  <mergeCells count="29">
    <mergeCell ref="A2:AJ2"/>
    <mergeCell ref="A48:AJ48"/>
    <mergeCell ref="A7:AJ7"/>
    <mergeCell ref="A8:AJ8"/>
    <mergeCell ref="A12:AJ12"/>
    <mergeCell ref="A16:AJ16"/>
    <mergeCell ref="A19:AJ19"/>
    <mergeCell ref="A25:AJ25"/>
    <mergeCell ref="A44:AJ44"/>
    <mergeCell ref="A46:AJ46"/>
    <mergeCell ref="H4:H5"/>
    <mergeCell ref="H3:AF3"/>
    <mergeCell ref="I4:L4"/>
    <mergeCell ref="M4:P4"/>
    <mergeCell ref="Q4:T4"/>
    <mergeCell ref="U4:X4"/>
    <mergeCell ref="AJ3:AJ5"/>
    <mergeCell ref="D3:D5"/>
    <mergeCell ref="E3:E5"/>
    <mergeCell ref="F3:F5"/>
    <mergeCell ref="A3:A5"/>
    <mergeCell ref="B3:B5"/>
    <mergeCell ref="C3:C5"/>
    <mergeCell ref="G3:G5"/>
    <mergeCell ref="Y4:AB4"/>
    <mergeCell ref="AC4:AF4"/>
    <mergeCell ref="AG3:AG5"/>
    <mergeCell ref="AH3:AH5"/>
    <mergeCell ref="AI3:AI5"/>
  </mergeCells>
  <pageMargins left="0.7" right="0.7" top="0.75" bottom="0.75" header="0.3" footer="0.3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L63"/>
  <sheetViews>
    <sheetView tabSelected="1" view="pageBreakPreview" zoomScale="58" zoomScaleSheetLayoutView="58" workbookViewId="0">
      <selection activeCell="I65" sqref="I65"/>
    </sheetView>
  </sheetViews>
  <sheetFormatPr defaultRowHeight="15.75"/>
  <cols>
    <col min="1" max="1" width="6" style="109" customWidth="1"/>
    <col min="2" max="2" width="49.42578125" style="204" customWidth="1"/>
    <col min="3" max="6" width="14.7109375" style="110" customWidth="1"/>
    <col min="7" max="16" width="12.7109375" style="111" customWidth="1"/>
    <col min="17" max="17" width="2.28515625" style="111" customWidth="1"/>
    <col min="18" max="32" width="12.7109375" style="111" hidden="1" customWidth="1"/>
    <col min="33" max="33" width="50.28515625" style="112" customWidth="1"/>
    <col min="34" max="34" width="31.28515625" style="112" customWidth="1"/>
    <col min="35" max="35" width="20.7109375" style="112" customWidth="1"/>
    <col min="36" max="36" width="10.140625" style="112" customWidth="1"/>
    <col min="37" max="37" width="9.140625" style="105"/>
    <col min="38" max="38" width="27.7109375" style="105" customWidth="1"/>
    <col min="39" max="39" width="12.28515625" style="105" customWidth="1"/>
    <col min="40" max="40" width="11.85546875" style="105" customWidth="1"/>
    <col min="41" max="41" width="14.85546875" style="105" customWidth="1"/>
    <col min="42" max="16384" width="9.140625" style="105"/>
  </cols>
  <sheetData>
    <row r="1" spans="1:38" ht="18.75">
      <c r="AH1" s="276" t="s">
        <v>1181</v>
      </c>
      <c r="AI1" s="276"/>
      <c r="AJ1" s="276"/>
    </row>
    <row r="2" spans="1:38" s="112" customFormat="1" ht="53.25" customHeight="1">
      <c r="A2" s="237" t="s">
        <v>1188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8" ht="78" customHeight="1">
      <c r="A3" s="238" t="s">
        <v>0</v>
      </c>
      <c r="B3" s="277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8" ht="15.75" customHeight="1">
      <c r="A4" s="239"/>
      <c r="B4" s="278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8" ht="78.75">
      <c r="A5" s="240"/>
      <c r="B5" s="279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8">
      <c r="A6" s="113">
        <v>1</v>
      </c>
      <c r="B6" s="152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8" ht="20.25" customHeight="1">
      <c r="A7" s="252" t="s">
        <v>476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8" ht="20.25" customHeight="1">
      <c r="A8" s="252" t="s">
        <v>5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</row>
    <row r="9" spans="1:38" ht="99" customHeight="1">
      <c r="A9" s="113">
        <v>1</v>
      </c>
      <c r="B9" s="202" t="s">
        <v>993</v>
      </c>
      <c r="C9" s="106" t="s">
        <v>9</v>
      </c>
      <c r="D9" s="106">
        <v>0</v>
      </c>
      <c r="E9" s="106">
        <v>0</v>
      </c>
      <c r="F9" s="106">
        <v>0</v>
      </c>
      <c r="G9" s="106">
        <v>8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75" t="s">
        <v>1169</v>
      </c>
      <c r="AH9" s="60"/>
      <c r="AI9" s="211" t="s">
        <v>1147</v>
      </c>
      <c r="AJ9" s="211" t="s">
        <v>1147</v>
      </c>
      <c r="AL9" s="132"/>
    </row>
    <row r="10" spans="1:38" ht="115.5" customHeight="1">
      <c r="A10" s="113">
        <v>2</v>
      </c>
      <c r="B10" s="202" t="s">
        <v>994</v>
      </c>
      <c r="C10" s="106" t="s">
        <v>15</v>
      </c>
      <c r="D10" s="106">
        <v>0</v>
      </c>
      <c r="E10" s="106">
        <v>0</v>
      </c>
      <c r="F10" s="106">
        <v>0</v>
      </c>
      <c r="G10" s="106">
        <v>2.2999999999999998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75" t="s">
        <v>1170</v>
      </c>
      <c r="AH10" s="60"/>
      <c r="AI10" s="211" t="s">
        <v>1147</v>
      </c>
      <c r="AJ10" s="211" t="s">
        <v>1147</v>
      </c>
      <c r="AL10" s="132"/>
    </row>
    <row r="11" spans="1:38" ht="100.5" customHeight="1">
      <c r="A11" s="113">
        <v>3</v>
      </c>
      <c r="B11" s="202" t="s">
        <v>995</v>
      </c>
      <c r="C11" s="106" t="s">
        <v>15</v>
      </c>
      <c r="D11" s="106">
        <v>0</v>
      </c>
      <c r="E11" s="106">
        <v>0</v>
      </c>
      <c r="F11" s="106">
        <v>0</v>
      </c>
      <c r="G11" s="106">
        <v>15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75" t="s">
        <v>1171</v>
      </c>
      <c r="AH11" s="60"/>
      <c r="AI11" s="211" t="s">
        <v>1147</v>
      </c>
      <c r="AJ11" s="211" t="s">
        <v>1147</v>
      </c>
      <c r="AL11" s="132"/>
    </row>
    <row r="12" spans="1:38" ht="99.75" customHeight="1">
      <c r="A12" s="113">
        <v>4</v>
      </c>
      <c r="B12" s="202" t="s">
        <v>996</v>
      </c>
      <c r="C12" s="106" t="s">
        <v>31</v>
      </c>
      <c r="D12" s="106">
        <v>0</v>
      </c>
      <c r="E12" s="106">
        <v>0</v>
      </c>
      <c r="F12" s="106">
        <v>0</v>
      </c>
      <c r="G12" s="106">
        <v>35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75" t="s">
        <v>1136</v>
      </c>
      <c r="AH12" s="12"/>
      <c r="AI12" s="211" t="s">
        <v>1147</v>
      </c>
      <c r="AJ12" s="211" t="s">
        <v>1147</v>
      </c>
      <c r="AL12" s="132"/>
    </row>
    <row r="13" spans="1:38" ht="94.5">
      <c r="A13" s="113">
        <v>5</v>
      </c>
      <c r="B13" s="202" t="s">
        <v>997</v>
      </c>
      <c r="C13" s="106" t="s">
        <v>27</v>
      </c>
      <c r="D13" s="106">
        <v>0</v>
      </c>
      <c r="E13" s="106">
        <v>0</v>
      </c>
      <c r="F13" s="106">
        <v>0</v>
      </c>
      <c r="G13" s="106">
        <v>13.1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75" t="s">
        <v>1137</v>
      </c>
      <c r="AH13" s="12" t="s">
        <v>1172</v>
      </c>
      <c r="AI13" s="211" t="s">
        <v>1147</v>
      </c>
      <c r="AJ13" s="211" t="s">
        <v>1147</v>
      </c>
      <c r="AL13" s="132"/>
    </row>
    <row r="14" spans="1:38" ht="78.75">
      <c r="A14" s="113">
        <v>6</v>
      </c>
      <c r="B14" s="202" t="s">
        <v>998</v>
      </c>
      <c r="C14" s="106" t="s">
        <v>322</v>
      </c>
      <c r="D14" s="106">
        <v>0</v>
      </c>
      <c r="E14" s="106">
        <v>0</v>
      </c>
      <c r="F14" s="106">
        <v>0</v>
      </c>
      <c r="G14" s="106">
        <v>10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2"/>
      <c r="AH14" s="12"/>
      <c r="AI14" s="211" t="s">
        <v>1147</v>
      </c>
      <c r="AJ14" s="211" t="s">
        <v>1147</v>
      </c>
      <c r="AL14" s="132"/>
    </row>
    <row r="15" spans="1:38" ht="31.5">
      <c r="A15" s="113">
        <v>7</v>
      </c>
      <c r="B15" s="202" t="s">
        <v>999</v>
      </c>
      <c r="C15" s="106" t="s">
        <v>322</v>
      </c>
      <c r="D15" s="106">
        <v>0</v>
      </c>
      <c r="E15" s="106">
        <v>0</v>
      </c>
      <c r="F15" s="106">
        <v>0</v>
      </c>
      <c r="G15" s="106">
        <v>78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2"/>
      <c r="AH15" s="12"/>
      <c r="AI15" s="211" t="s">
        <v>1147</v>
      </c>
      <c r="AJ15" s="211" t="s">
        <v>1147</v>
      </c>
      <c r="AL15" s="132"/>
    </row>
    <row r="16" spans="1:38" ht="69" customHeight="1">
      <c r="A16" s="113">
        <v>8</v>
      </c>
      <c r="B16" s="202" t="s">
        <v>1000</v>
      </c>
      <c r="C16" s="106" t="s">
        <v>1001</v>
      </c>
      <c r="D16" s="106">
        <v>0</v>
      </c>
      <c r="E16" s="106">
        <v>0</v>
      </c>
      <c r="F16" s="106">
        <v>0</v>
      </c>
      <c r="G16" s="106">
        <v>82.5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2"/>
      <c r="AH16" s="12"/>
      <c r="AI16" s="211" t="s">
        <v>1147</v>
      </c>
      <c r="AJ16" s="211" t="s">
        <v>1147</v>
      </c>
      <c r="AL16" s="132"/>
    </row>
    <row r="17" spans="1:38" ht="31.5">
      <c r="A17" s="113">
        <v>9</v>
      </c>
      <c r="B17" s="202" t="s">
        <v>1002</v>
      </c>
      <c r="C17" s="106" t="s">
        <v>31</v>
      </c>
      <c r="D17" s="106">
        <v>0</v>
      </c>
      <c r="E17" s="106">
        <v>0</v>
      </c>
      <c r="F17" s="106">
        <v>0</v>
      </c>
      <c r="G17" s="106">
        <v>25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2"/>
      <c r="AH17" s="12"/>
      <c r="AI17" s="211" t="s">
        <v>1147</v>
      </c>
      <c r="AJ17" s="211" t="s">
        <v>1147</v>
      </c>
      <c r="AL17" s="132"/>
    </row>
    <row r="18" spans="1:38" ht="63">
      <c r="A18" s="113">
        <v>10</v>
      </c>
      <c r="B18" s="202" t="s">
        <v>1003</v>
      </c>
      <c r="C18" s="106" t="s">
        <v>31</v>
      </c>
      <c r="D18" s="106">
        <v>0</v>
      </c>
      <c r="E18" s="106">
        <v>0</v>
      </c>
      <c r="F18" s="106">
        <v>0</v>
      </c>
      <c r="G18" s="106">
        <v>25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2"/>
      <c r="AH18" s="12"/>
      <c r="AI18" s="211" t="s">
        <v>1147</v>
      </c>
      <c r="AJ18" s="211" t="s">
        <v>1147</v>
      </c>
      <c r="AL18" s="132"/>
    </row>
    <row r="19" spans="1:38" ht="47.25">
      <c r="A19" s="113">
        <v>11</v>
      </c>
      <c r="B19" s="202" t="s">
        <v>1004</v>
      </c>
      <c r="C19" s="106" t="s">
        <v>21</v>
      </c>
      <c r="D19" s="106">
        <v>0</v>
      </c>
      <c r="E19" s="106">
        <v>0</v>
      </c>
      <c r="F19" s="106">
        <v>0</v>
      </c>
      <c r="G19" s="106">
        <v>3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75" t="s">
        <v>1169</v>
      </c>
      <c r="AH19" s="12"/>
      <c r="AI19" s="211" t="s">
        <v>1147</v>
      </c>
      <c r="AJ19" s="211" t="s">
        <v>1147</v>
      </c>
      <c r="AL19" s="132"/>
    </row>
    <row r="20" spans="1:38" ht="31.5">
      <c r="A20" s="113">
        <v>12</v>
      </c>
      <c r="B20" s="202" t="s">
        <v>1005</v>
      </c>
      <c r="C20" s="106" t="s">
        <v>15</v>
      </c>
      <c r="D20" s="106">
        <v>0</v>
      </c>
      <c r="E20" s="106">
        <v>0</v>
      </c>
      <c r="F20" s="106">
        <v>0</v>
      </c>
      <c r="G20" s="106">
        <v>2.5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75" t="s">
        <v>1169</v>
      </c>
      <c r="AH20" s="12"/>
      <c r="AI20" s="211" t="s">
        <v>1147</v>
      </c>
      <c r="AJ20" s="211" t="s">
        <v>1147</v>
      </c>
      <c r="AL20" s="132"/>
    </row>
    <row r="21" spans="1:38">
      <c r="A21" s="275" t="s">
        <v>13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L21" s="133"/>
    </row>
    <row r="22" spans="1:38" ht="287.25" customHeight="1">
      <c r="A22" s="113">
        <v>13</v>
      </c>
      <c r="B22" s="206" t="s">
        <v>1006</v>
      </c>
      <c r="C22" s="214" t="s">
        <v>210</v>
      </c>
      <c r="D22" s="214" t="s">
        <v>1191</v>
      </c>
      <c r="E22" s="214" t="s">
        <v>1192</v>
      </c>
      <c r="F22" s="214" t="s">
        <v>1193</v>
      </c>
      <c r="G22" s="214">
        <v>265.7</v>
      </c>
      <c r="H22" s="214">
        <v>4.4619999999999997</v>
      </c>
      <c r="I22" s="214">
        <v>4.4619999999999997</v>
      </c>
      <c r="J22" s="214">
        <v>0</v>
      </c>
      <c r="K22" s="214">
        <v>4.0679999999999996</v>
      </c>
      <c r="L22" s="214">
        <v>0.39400000000000002</v>
      </c>
      <c r="M22" s="214">
        <v>0</v>
      </c>
      <c r="N22" s="214">
        <v>0</v>
      </c>
      <c r="O22" s="214">
        <v>0</v>
      </c>
      <c r="P22" s="214">
        <v>0</v>
      </c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02" t="s">
        <v>1194</v>
      </c>
      <c r="AH22" s="54" t="s">
        <v>1195</v>
      </c>
      <c r="AI22" s="213" t="s">
        <v>1147</v>
      </c>
      <c r="AJ22" s="213" t="s">
        <v>1147</v>
      </c>
      <c r="AL22" s="132"/>
    </row>
    <row r="23" spans="1:38" ht="87.75" customHeight="1">
      <c r="A23" s="113">
        <v>14</v>
      </c>
      <c r="B23" s="175" t="s">
        <v>1007</v>
      </c>
      <c r="C23" s="113" t="s">
        <v>27</v>
      </c>
      <c r="D23" s="200">
        <v>0</v>
      </c>
      <c r="E23" s="200">
        <v>0</v>
      </c>
      <c r="F23" s="200">
        <v>0</v>
      </c>
      <c r="G23" s="200">
        <v>43.4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135" t="s">
        <v>1152</v>
      </c>
      <c r="AH23" s="54" t="s">
        <v>1151</v>
      </c>
      <c r="AI23" s="54"/>
      <c r="AJ23" s="54"/>
      <c r="AL23" s="132"/>
    </row>
    <row r="24" spans="1:38" ht="63">
      <c r="A24" s="113">
        <v>15</v>
      </c>
      <c r="B24" s="175" t="s">
        <v>477</v>
      </c>
      <c r="C24" s="113" t="s">
        <v>15</v>
      </c>
      <c r="D24" s="200" t="s">
        <v>1153</v>
      </c>
      <c r="E24" s="200" t="s">
        <v>1154</v>
      </c>
      <c r="F24" s="200" t="s">
        <v>1155</v>
      </c>
      <c r="G24" s="200">
        <v>21.64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135" t="s">
        <v>1159</v>
      </c>
      <c r="AH24" s="54" t="s">
        <v>1156</v>
      </c>
      <c r="AI24" s="54"/>
      <c r="AJ24" s="54"/>
      <c r="AL24" s="132"/>
    </row>
    <row r="25" spans="1:38" ht="47.25">
      <c r="A25" s="113">
        <v>16</v>
      </c>
      <c r="B25" s="175" t="s">
        <v>1008</v>
      </c>
      <c r="C25" s="113" t="s">
        <v>15</v>
      </c>
      <c r="D25" s="200">
        <v>0</v>
      </c>
      <c r="E25" s="200">
        <v>0</v>
      </c>
      <c r="F25" s="200">
        <v>0</v>
      </c>
      <c r="G25" s="200">
        <v>50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54" t="s">
        <v>1160</v>
      </c>
      <c r="AH25" s="54"/>
      <c r="AI25" s="54"/>
      <c r="AJ25" s="54"/>
      <c r="AL25" s="132"/>
    </row>
    <row r="26" spans="1:38" ht="102.75" customHeight="1">
      <c r="A26" s="113">
        <v>17</v>
      </c>
      <c r="B26" s="175" t="s">
        <v>478</v>
      </c>
      <c r="C26" s="113" t="s">
        <v>210</v>
      </c>
      <c r="D26" s="214" t="s">
        <v>11</v>
      </c>
      <c r="E26" s="214" t="s">
        <v>27</v>
      </c>
      <c r="F26" s="214" t="s">
        <v>1147</v>
      </c>
      <c r="G26" s="214">
        <v>12</v>
      </c>
      <c r="H26" s="214">
        <v>0.17899999999999999</v>
      </c>
      <c r="I26" s="214">
        <v>0.17899999999999999</v>
      </c>
      <c r="J26" s="214">
        <v>0</v>
      </c>
      <c r="K26" s="214">
        <v>0</v>
      </c>
      <c r="L26" s="214">
        <v>0.17899999999999999</v>
      </c>
      <c r="M26" s="214">
        <v>0</v>
      </c>
      <c r="N26" s="214">
        <v>0</v>
      </c>
      <c r="O26" s="214">
        <v>0</v>
      </c>
      <c r="P26" s="214">
        <v>0</v>
      </c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54" t="s">
        <v>1196</v>
      </c>
      <c r="AH26" s="54" t="s">
        <v>1197</v>
      </c>
      <c r="AI26" s="54"/>
      <c r="AJ26" s="54"/>
      <c r="AL26" s="132"/>
    </row>
    <row r="27" spans="1:38" ht="73.5" customHeight="1">
      <c r="A27" s="113">
        <v>18</v>
      </c>
      <c r="B27" s="175" t="s">
        <v>1009</v>
      </c>
      <c r="C27" s="113" t="s">
        <v>21</v>
      </c>
      <c r="D27" s="212">
        <v>0</v>
      </c>
      <c r="E27" s="212">
        <v>0</v>
      </c>
      <c r="F27" s="212">
        <v>0</v>
      </c>
      <c r="G27" s="113">
        <v>7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54" t="s">
        <v>1189</v>
      </c>
      <c r="AH27" s="54"/>
      <c r="AI27" s="54"/>
      <c r="AJ27" s="54"/>
      <c r="AL27" s="132"/>
    </row>
    <row r="28" spans="1:38" ht="208.5" customHeight="1">
      <c r="A28" s="113">
        <v>19</v>
      </c>
      <c r="B28" s="175" t="s">
        <v>1010</v>
      </c>
      <c r="C28" s="113" t="s">
        <v>27</v>
      </c>
      <c r="D28" s="212">
        <v>0</v>
      </c>
      <c r="E28" s="212">
        <v>0</v>
      </c>
      <c r="F28" s="212">
        <v>0</v>
      </c>
      <c r="G28" s="212">
        <v>10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02" t="s">
        <v>1173</v>
      </c>
      <c r="AH28" s="54" t="s">
        <v>1174</v>
      </c>
      <c r="AI28" s="13" t="s">
        <v>1147</v>
      </c>
      <c r="AJ28" s="13" t="s">
        <v>1147</v>
      </c>
      <c r="AL28" s="132"/>
    </row>
    <row r="29" spans="1:38" ht="73.5" customHeight="1">
      <c r="A29" s="113">
        <v>20</v>
      </c>
      <c r="B29" s="175" t="s">
        <v>1011</v>
      </c>
      <c r="C29" s="113" t="s">
        <v>335</v>
      </c>
      <c r="D29" s="212">
        <v>0</v>
      </c>
      <c r="E29" s="212">
        <v>0</v>
      </c>
      <c r="F29" s="212">
        <v>0</v>
      </c>
      <c r="G29" s="212">
        <v>110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54" t="s">
        <v>1175</v>
      </c>
      <c r="AH29" s="54"/>
      <c r="AI29" s="215" t="s">
        <v>1180</v>
      </c>
      <c r="AJ29" s="13" t="s">
        <v>1147</v>
      </c>
      <c r="AL29" s="132"/>
    </row>
    <row r="30" spans="1:38" ht="67.5" customHeight="1">
      <c r="A30" s="113">
        <v>21</v>
      </c>
      <c r="B30" s="175" t="s">
        <v>1012</v>
      </c>
      <c r="C30" s="113" t="s">
        <v>455</v>
      </c>
      <c r="D30" s="194">
        <v>0</v>
      </c>
      <c r="E30" s="194">
        <v>0</v>
      </c>
      <c r="F30" s="194">
        <v>0</v>
      </c>
      <c r="G30" s="113">
        <v>45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54" t="s">
        <v>1161</v>
      </c>
      <c r="AH30" s="54"/>
      <c r="AI30" s="13" t="s">
        <v>1147</v>
      </c>
      <c r="AJ30" s="13" t="s">
        <v>1147</v>
      </c>
      <c r="AL30" s="132"/>
    </row>
    <row r="31" spans="1:38" ht="47.25">
      <c r="A31" s="113">
        <v>22</v>
      </c>
      <c r="B31" s="175" t="s">
        <v>1013</v>
      </c>
      <c r="C31" s="113" t="s">
        <v>1014</v>
      </c>
      <c r="D31" s="209">
        <v>0</v>
      </c>
      <c r="E31" s="209">
        <v>0</v>
      </c>
      <c r="F31" s="209">
        <v>0</v>
      </c>
      <c r="G31" s="113">
        <v>25</v>
      </c>
      <c r="H31" s="209">
        <v>0</v>
      </c>
      <c r="I31" s="209">
        <v>0</v>
      </c>
      <c r="J31" s="209">
        <v>0</v>
      </c>
      <c r="K31" s="209">
        <v>0</v>
      </c>
      <c r="L31" s="209">
        <v>0</v>
      </c>
      <c r="M31" s="209">
        <v>0</v>
      </c>
      <c r="N31" s="209">
        <v>0</v>
      </c>
      <c r="O31" s="209">
        <v>0</v>
      </c>
      <c r="P31" s="209">
        <v>0</v>
      </c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54" t="s">
        <v>1162</v>
      </c>
      <c r="AH31" s="54"/>
      <c r="AI31" s="13" t="s">
        <v>1147</v>
      </c>
      <c r="AJ31" s="13" t="s">
        <v>1147</v>
      </c>
      <c r="AL31" s="132"/>
    </row>
    <row r="32" spans="1:38" ht="47.25">
      <c r="A32" s="113">
        <v>23</v>
      </c>
      <c r="B32" s="175" t="s">
        <v>1015</v>
      </c>
      <c r="C32" s="113" t="s">
        <v>697</v>
      </c>
      <c r="D32" s="209">
        <v>0</v>
      </c>
      <c r="E32" s="209">
        <v>0</v>
      </c>
      <c r="F32" s="209">
        <v>0</v>
      </c>
      <c r="G32" s="113">
        <v>35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54" t="s">
        <v>1163</v>
      </c>
      <c r="AH32" s="54"/>
      <c r="AI32" s="13" t="s">
        <v>1147</v>
      </c>
      <c r="AJ32" s="13" t="s">
        <v>1147</v>
      </c>
      <c r="AL32" s="132"/>
    </row>
    <row r="33" spans="1:38" ht="47.25">
      <c r="A33" s="113">
        <v>24</v>
      </c>
      <c r="B33" s="175" t="s">
        <v>479</v>
      </c>
      <c r="C33" s="113" t="s">
        <v>11</v>
      </c>
      <c r="D33" s="212">
        <v>0</v>
      </c>
      <c r="E33" s="212">
        <v>0</v>
      </c>
      <c r="F33" s="212">
        <v>0</v>
      </c>
      <c r="G33" s="212">
        <v>5.2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54" t="s">
        <v>1176</v>
      </c>
      <c r="AH33" s="54" t="s">
        <v>1177</v>
      </c>
      <c r="AI33" s="13" t="s">
        <v>1147</v>
      </c>
      <c r="AJ33" s="13" t="s">
        <v>1147</v>
      </c>
      <c r="AL33" s="132"/>
    </row>
    <row r="34" spans="1:38" ht="47.25">
      <c r="A34" s="113">
        <v>25</v>
      </c>
      <c r="B34" s="175" t="s">
        <v>1018</v>
      </c>
      <c r="C34" s="113" t="s">
        <v>31</v>
      </c>
      <c r="D34" s="212">
        <v>0</v>
      </c>
      <c r="E34" s="212">
        <v>0</v>
      </c>
      <c r="F34" s="212">
        <v>0</v>
      </c>
      <c r="G34" s="212">
        <v>7.8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54" t="s">
        <v>1178</v>
      </c>
      <c r="AH34" s="54"/>
      <c r="AI34" s="13" t="s">
        <v>1147</v>
      </c>
      <c r="AJ34" s="13" t="s">
        <v>1147</v>
      </c>
      <c r="AL34" s="132"/>
    </row>
    <row r="35" spans="1:38" ht="94.5">
      <c r="A35" s="113">
        <v>26</v>
      </c>
      <c r="B35" s="175" t="s">
        <v>1019</v>
      </c>
      <c r="C35" s="113" t="s">
        <v>15</v>
      </c>
      <c r="D35" s="212">
        <v>0</v>
      </c>
      <c r="E35" s="212">
        <v>0</v>
      </c>
      <c r="F35" s="212">
        <v>0</v>
      </c>
      <c r="G35" s="113">
        <v>2.5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 t="s">
        <v>1179</v>
      </c>
      <c r="AH35" s="54"/>
      <c r="AI35" s="13" t="s">
        <v>1147</v>
      </c>
      <c r="AJ35" s="13" t="s">
        <v>1147</v>
      </c>
      <c r="AL35" s="132"/>
    </row>
    <row r="36" spans="1:38" ht="79.5" customHeight="1">
      <c r="A36" s="113">
        <v>27</v>
      </c>
      <c r="B36" s="175" t="s">
        <v>1020</v>
      </c>
      <c r="C36" s="200" t="s">
        <v>386</v>
      </c>
      <c r="D36" s="200">
        <v>0</v>
      </c>
      <c r="E36" s="200">
        <v>0</v>
      </c>
      <c r="F36" s="200">
        <v>0</v>
      </c>
      <c r="G36" s="200">
        <v>50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8" t="s">
        <v>1158</v>
      </c>
      <c r="AH36" s="12" t="s">
        <v>1151</v>
      </c>
      <c r="AI36" s="13" t="s">
        <v>1147</v>
      </c>
      <c r="AJ36" s="13" t="s">
        <v>1147</v>
      </c>
      <c r="AL36" s="132"/>
    </row>
    <row r="37" spans="1:38" ht="47.25">
      <c r="A37" s="113">
        <v>28</v>
      </c>
      <c r="B37" s="175" t="s">
        <v>1016</v>
      </c>
      <c r="C37" s="113" t="s">
        <v>1017</v>
      </c>
      <c r="D37" s="212">
        <v>0</v>
      </c>
      <c r="E37" s="212">
        <v>0</v>
      </c>
      <c r="F37" s="212">
        <v>0</v>
      </c>
      <c r="G37" s="113">
        <v>35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0</v>
      </c>
      <c r="P37" s="212">
        <v>0</v>
      </c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4" t="s">
        <v>1190</v>
      </c>
      <c r="AH37" s="54"/>
      <c r="AI37" s="54"/>
      <c r="AJ37" s="54"/>
      <c r="AL37" s="132"/>
    </row>
    <row r="38" spans="1:38">
      <c r="A38" s="275" t="s">
        <v>22</v>
      </c>
      <c r="B38" s="275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86"/>
      <c r="AH38" s="275"/>
      <c r="AI38" s="275"/>
      <c r="AJ38" s="275"/>
      <c r="AL38" s="133"/>
    </row>
    <row r="39" spans="1:38" ht="87.75" customHeight="1">
      <c r="A39" s="113">
        <v>29</v>
      </c>
      <c r="B39" s="201" t="s">
        <v>24</v>
      </c>
      <c r="C39" s="113" t="s">
        <v>15</v>
      </c>
      <c r="D39" s="194">
        <v>0</v>
      </c>
      <c r="E39" s="194">
        <v>0</v>
      </c>
      <c r="F39" s="194">
        <v>0</v>
      </c>
      <c r="G39" s="113">
        <v>22.7</v>
      </c>
      <c r="H39" s="194">
        <v>0</v>
      </c>
      <c r="I39" s="194">
        <v>0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194">
        <v>0</v>
      </c>
      <c r="P39" s="194">
        <v>0</v>
      </c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7"/>
      <c r="AG39" s="207" t="s">
        <v>1138</v>
      </c>
      <c r="AH39" s="12"/>
      <c r="AI39" s="13" t="s">
        <v>1147</v>
      </c>
      <c r="AJ39" s="13" t="s">
        <v>1147</v>
      </c>
      <c r="AL39" s="132"/>
    </row>
    <row r="40" spans="1:38" ht="81.75" customHeight="1">
      <c r="A40" s="113">
        <v>30</v>
      </c>
      <c r="B40" s="175" t="s">
        <v>23</v>
      </c>
      <c r="C40" s="67" t="s">
        <v>206</v>
      </c>
      <c r="D40" s="67">
        <v>0</v>
      </c>
      <c r="E40" s="67">
        <v>0</v>
      </c>
      <c r="F40" s="67">
        <v>0</v>
      </c>
      <c r="G40" s="113">
        <v>15.5</v>
      </c>
      <c r="H40" s="194">
        <f>I40+M40</f>
        <v>10.177</v>
      </c>
      <c r="I40" s="194">
        <v>4.4649999999999999</v>
      </c>
      <c r="J40" s="194">
        <v>0</v>
      </c>
      <c r="K40" s="194">
        <v>4.4649999999999999</v>
      </c>
      <c r="L40" s="194">
        <v>0</v>
      </c>
      <c r="M40" s="194">
        <v>5.7119999999999997</v>
      </c>
      <c r="N40" s="194">
        <v>0</v>
      </c>
      <c r="O40" s="194">
        <v>5.7119999999999997</v>
      </c>
      <c r="P40" s="194">
        <v>0</v>
      </c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7"/>
      <c r="AG40" s="207" t="s">
        <v>1157</v>
      </c>
      <c r="AH40" s="69"/>
      <c r="AI40" s="13" t="s">
        <v>1147</v>
      </c>
      <c r="AJ40" s="13" t="s">
        <v>1147</v>
      </c>
      <c r="AL40" s="132"/>
    </row>
    <row r="41" spans="1:38">
      <c r="A41" s="246" t="s">
        <v>25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87"/>
      <c r="AH41" s="246"/>
      <c r="AI41" s="246"/>
      <c r="AJ41" s="246"/>
      <c r="AL41" s="133"/>
    </row>
    <row r="42" spans="1:38" ht="120">
      <c r="A42" s="67">
        <v>31</v>
      </c>
      <c r="B42" s="201" t="s">
        <v>1021</v>
      </c>
      <c r="C42" s="113" t="s">
        <v>455</v>
      </c>
      <c r="D42" s="218">
        <v>0</v>
      </c>
      <c r="E42" s="297" t="s">
        <v>1198</v>
      </c>
      <c r="F42" s="297" t="s">
        <v>1199</v>
      </c>
      <c r="G42" s="67">
        <v>250</v>
      </c>
      <c r="H42" s="67">
        <v>43.2</v>
      </c>
      <c r="I42" s="67">
        <v>0</v>
      </c>
      <c r="J42" s="67">
        <v>0</v>
      </c>
      <c r="K42" s="67">
        <v>0</v>
      </c>
      <c r="L42" s="67">
        <v>0</v>
      </c>
      <c r="M42" s="67">
        <v>43.2</v>
      </c>
      <c r="N42" s="67">
        <v>42.8</v>
      </c>
      <c r="O42" s="67">
        <v>0.4</v>
      </c>
      <c r="P42" s="67">
        <v>0</v>
      </c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198"/>
      <c r="AG42" s="207" t="s">
        <v>1202</v>
      </c>
      <c r="AH42" s="216"/>
      <c r="AI42" s="216" t="s">
        <v>1200</v>
      </c>
      <c r="AJ42" s="216"/>
      <c r="AL42" s="132"/>
    </row>
    <row r="43" spans="1:38" ht="100.5" customHeight="1">
      <c r="A43" s="113">
        <v>32</v>
      </c>
      <c r="B43" s="175" t="s">
        <v>480</v>
      </c>
      <c r="C43" s="67" t="s">
        <v>11</v>
      </c>
      <c r="D43" s="67">
        <v>0</v>
      </c>
      <c r="E43" s="67" t="s">
        <v>1201</v>
      </c>
      <c r="F43" s="67">
        <v>0</v>
      </c>
      <c r="G43" s="218">
        <v>16.5</v>
      </c>
      <c r="H43" s="218">
        <v>0</v>
      </c>
      <c r="I43" s="218">
        <v>0</v>
      </c>
      <c r="J43" s="218">
        <v>0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18">
        <v>0</v>
      </c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197"/>
      <c r="AG43" s="207" t="s">
        <v>1183</v>
      </c>
      <c r="AH43" s="69" t="s">
        <v>1203</v>
      </c>
      <c r="AI43" s="69"/>
      <c r="AJ43" s="69"/>
      <c r="AL43" s="132"/>
    </row>
    <row r="44" spans="1:38" ht="48.75" customHeight="1">
      <c r="A44" s="113">
        <v>33</v>
      </c>
      <c r="B44" s="201" t="s">
        <v>1022</v>
      </c>
      <c r="C44" s="113" t="s">
        <v>27</v>
      </c>
      <c r="D44" s="218">
        <v>0</v>
      </c>
      <c r="E44" s="218">
        <v>0</v>
      </c>
      <c r="F44" s="218">
        <v>0</v>
      </c>
      <c r="G44" s="218">
        <v>17.2</v>
      </c>
      <c r="H44" s="218">
        <v>0</v>
      </c>
      <c r="I44" s="218">
        <v>0</v>
      </c>
      <c r="J44" s="218">
        <v>0</v>
      </c>
      <c r="K44" s="218">
        <v>0</v>
      </c>
      <c r="L44" s="218">
        <v>0</v>
      </c>
      <c r="M44" s="218">
        <v>0</v>
      </c>
      <c r="N44" s="218">
        <v>0</v>
      </c>
      <c r="O44" s="218">
        <v>0</v>
      </c>
      <c r="P44" s="218">
        <v>0</v>
      </c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197"/>
      <c r="AG44" s="207" t="s">
        <v>1184</v>
      </c>
      <c r="AH44" s="69" t="s">
        <v>1203</v>
      </c>
      <c r="AI44" s="69"/>
      <c r="AJ44" s="69"/>
      <c r="AL44" s="132"/>
    </row>
    <row r="45" spans="1:38" ht="74.25" customHeight="1">
      <c r="A45" s="113">
        <v>34</v>
      </c>
      <c r="B45" s="201" t="s">
        <v>1023</v>
      </c>
      <c r="C45" s="113" t="s">
        <v>21</v>
      </c>
      <c r="D45" s="218">
        <v>0</v>
      </c>
      <c r="E45" s="218">
        <v>0</v>
      </c>
      <c r="F45" s="218">
        <v>0</v>
      </c>
      <c r="G45" s="218">
        <v>18</v>
      </c>
      <c r="H45" s="218">
        <v>0</v>
      </c>
      <c r="I45" s="218">
        <v>0</v>
      </c>
      <c r="J45" s="218">
        <v>0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197"/>
      <c r="AG45" s="207" t="s">
        <v>1185</v>
      </c>
      <c r="AH45" s="69"/>
      <c r="AI45" s="69"/>
      <c r="AJ45" s="69"/>
      <c r="AL45" s="132"/>
    </row>
    <row r="46" spans="1:38" ht="67.5" customHeight="1">
      <c r="A46" s="113">
        <v>35</v>
      </c>
      <c r="B46" s="201" t="s">
        <v>1024</v>
      </c>
      <c r="C46" s="113" t="s">
        <v>15</v>
      </c>
      <c r="D46" s="218">
        <v>0</v>
      </c>
      <c r="E46" s="218">
        <v>0</v>
      </c>
      <c r="F46" s="218">
        <v>0</v>
      </c>
      <c r="G46" s="218">
        <v>18.5</v>
      </c>
      <c r="H46" s="218">
        <v>0</v>
      </c>
      <c r="I46" s="218">
        <v>0</v>
      </c>
      <c r="J46" s="218">
        <v>0</v>
      </c>
      <c r="K46" s="218">
        <v>0</v>
      </c>
      <c r="L46" s="218">
        <v>0</v>
      </c>
      <c r="M46" s="218">
        <v>0</v>
      </c>
      <c r="N46" s="218">
        <v>0</v>
      </c>
      <c r="O46" s="218">
        <v>0</v>
      </c>
      <c r="P46" s="218">
        <v>0</v>
      </c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197"/>
      <c r="AG46" s="207" t="s">
        <v>1186</v>
      </c>
      <c r="AH46" s="69"/>
      <c r="AI46" s="69"/>
      <c r="AJ46" s="69"/>
      <c r="AL46" s="132"/>
    </row>
    <row r="47" spans="1:38" ht="69" customHeight="1">
      <c r="A47" s="113">
        <v>36</v>
      </c>
      <c r="B47" s="201" t="s">
        <v>1025</v>
      </c>
      <c r="C47" s="113" t="s">
        <v>697</v>
      </c>
      <c r="D47" s="218">
        <v>0</v>
      </c>
      <c r="E47" s="218">
        <v>0</v>
      </c>
      <c r="F47" s="218">
        <v>0</v>
      </c>
      <c r="G47" s="218">
        <v>18.5</v>
      </c>
      <c r="H47" s="218">
        <v>0</v>
      </c>
      <c r="I47" s="218">
        <v>0</v>
      </c>
      <c r="J47" s="218">
        <v>0</v>
      </c>
      <c r="K47" s="218">
        <v>0</v>
      </c>
      <c r="L47" s="218">
        <v>0</v>
      </c>
      <c r="M47" s="218">
        <v>0</v>
      </c>
      <c r="N47" s="218">
        <v>0</v>
      </c>
      <c r="O47" s="218">
        <v>0</v>
      </c>
      <c r="P47" s="218">
        <v>0</v>
      </c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197"/>
      <c r="AG47" s="207" t="s">
        <v>1187</v>
      </c>
      <c r="AH47" s="69"/>
      <c r="AI47" s="69"/>
      <c r="AJ47" s="69"/>
      <c r="AL47" s="132"/>
    </row>
    <row r="48" spans="1:38">
      <c r="A48" s="288" t="s">
        <v>34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9"/>
      <c r="AH48" s="288"/>
      <c r="AI48" s="288"/>
      <c r="AJ48" s="288"/>
      <c r="AL48" s="133"/>
    </row>
    <row r="49" spans="1:38" ht="94.5">
      <c r="A49" s="67">
        <v>37</v>
      </c>
      <c r="B49" s="201" t="s">
        <v>1089</v>
      </c>
      <c r="C49" s="152" t="s">
        <v>59</v>
      </c>
      <c r="D49" s="152">
        <v>0</v>
      </c>
      <c r="E49" s="152">
        <v>0</v>
      </c>
      <c r="F49" s="152">
        <v>0</v>
      </c>
      <c r="G49" s="152">
        <v>329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  <c r="O49" s="152">
        <v>0</v>
      </c>
      <c r="P49" s="152">
        <v>0</v>
      </c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198"/>
      <c r="AG49" s="207" t="s">
        <v>1139</v>
      </c>
      <c r="AH49" s="141"/>
      <c r="AI49" s="195"/>
      <c r="AJ49" s="141"/>
      <c r="AL49" s="132"/>
    </row>
    <row r="50" spans="1:38" ht="64.5" customHeight="1">
      <c r="A50" s="113">
        <v>38</v>
      </c>
      <c r="B50" s="175" t="s">
        <v>481</v>
      </c>
      <c r="C50" s="152" t="s">
        <v>210</v>
      </c>
      <c r="D50" s="152">
        <v>2021</v>
      </c>
      <c r="E50" s="152">
        <v>2021</v>
      </c>
      <c r="F50" s="152" t="s">
        <v>1166</v>
      </c>
      <c r="G50" s="152">
        <v>309</v>
      </c>
      <c r="H50" s="152">
        <v>0</v>
      </c>
      <c r="I50" s="152">
        <v>0</v>
      </c>
      <c r="J50" s="152">
        <v>0</v>
      </c>
      <c r="K50" s="152">
        <v>0</v>
      </c>
      <c r="L50" s="152">
        <v>0</v>
      </c>
      <c r="M50" s="152">
        <v>0</v>
      </c>
      <c r="N50" s="152">
        <v>0</v>
      </c>
      <c r="O50" s="152">
        <v>0</v>
      </c>
      <c r="P50" s="152">
        <v>0</v>
      </c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7"/>
      <c r="AG50" s="207" t="s">
        <v>1140</v>
      </c>
      <c r="AH50" s="54"/>
      <c r="AI50" s="54"/>
      <c r="AJ50" s="54"/>
      <c r="AL50" s="132"/>
    </row>
    <row r="51" spans="1:38" ht="73.5" customHeight="1">
      <c r="A51" s="113">
        <v>39</v>
      </c>
      <c r="B51" s="175" t="s">
        <v>482</v>
      </c>
      <c r="C51" s="152" t="s">
        <v>210</v>
      </c>
      <c r="D51" s="152">
        <v>2019</v>
      </c>
      <c r="E51" s="152">
        <v>2019</v>
      </c>
      <c r="F51" s="152">
        <v>2019</v>
      </c>
      <c r="G51" s="152">
        <v>217.6</v>
      </c>
      <c r="H51" s="152">
        <v>234.2</v>
      </c>
      <c r="I51" s="152">
        <v>225.1</v>
      </c>
      <c r="J51" s="152">
        <v>203.9</v>
      </c>
      <c r="K51" s="152">
        <v>15.7</v>
      </c>
      <c r="L51" s="152">
        <v>5.5</v>
      </c>
      <c r="M51" s="152">
        <v>9.1</v>
      </c>
      <c r="N51" s="152">
        <v>0</v>
      </c>
      <c r="O51" s="152">
        <v>8</v>
      </c>
      <c r="P51" s="152">
        <v>1.1000000000000001</v>
      </c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7"/>
      <c r="AG51" s="199" t="s">
        <v>1141</v>
      </c>
      <c r="AH51" s="54" t="s">
        <v>1182</v>
      </c>
      <c r="AI51" s="54"/>
      <c r="AJ51" s="54"/>
      <c r="AL51" s="132"/>
    </row>
    <row r="52" spans="1:38" ht="71.25" customHeight="1">
      <c r="A52" s="113">
        <v>40</v>
      </c>
      <c r="B52" s="201" t="s">
        <v>1026</v>
      </c>
      <c r="C52" s="152" t="s">
        <v>322</v>
      </c>
      <c r="D52" s="152">
        <v>0</v>
      </c>
      <c r="E52" s="152">
        <v>0</v>
      </c>
      <c r="F52" s="152">
        <v>0</v>
      </c>
      <c r="G52" s="152">
        <v>330.5</v>
      </c>
      <c r="H52" s="152">
        <v>0</v>
      </c>
      <c r="I52" s="152">
        <v>0</v>
      </c>
      <c r="J52" s="152">
        <v>0</v>
      </c>
      <c r="K52" s="152">
        <v>0</v>
      </c>
      <c r="L52" s="152">
        <v>0</v>
      </c>
      <c r="M52" s="152">
        <v>0</v>
      </c>
      <c r="N52" s="152">
        <v>0</v>
      </c>
      <c r="O52" s="152">
        <v>0</v>
      </c>
      <c r="P52" s="152">
        <v>0</v>
      </c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7"/>
      <c r="AG52" s="207" t="s">
        <v>1142</v>
      </c>
      <c r="AH52" s="54"/>
      <c r="AI52" s="54"/>
      <c r="AJ52" s="54"/>
      <c r="AL52" s="132"/>
    </row>
    <row r="53" spans="1:38" ht="75">
      <c r="A53" s="113">
        <v>41</v>
      </c>
      <c r="B53" s="201" t="s">
        <v>1027</v>
      </c>
      <c r="C53" s="152" t="s">
        <v>11</v>
      </c>
      <c r="D53" s="152">
        <v>2020</v>
      </c>
      <c r="E53" s="152">
        <v>2020</v>
      </c>
      <c r="F53" s="152" t="s">
        <v>1167</v>
      </c>
      <c r="G53" s="152">
        <v>42.5</v>
      </c>
      <c r="H53" s="152">
        <v>19.899999999999999</v>
      </c>
      <c r="I53" s="152">
        <v>19.899999999999999</v>
      </c>
      <c r="J53" s="152">
        <v>0</v>
      </c>
      <c r="K53" s="152">
        <v>18.3</v>
      </c>
      <c r="L53" s="152">
        <v>1.6</v>
      </c>
      <c r="M53" s="152">
        <v>0</v>
      </c>
      <c r="N53" s="152">
        <v>0</v>
      </c>
      <c r="O53" s="152">
        <v>0</v>
      </c>
      <c r="P53" s="152">
        <v>0</v>
      </c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7"/>
      <c r="AG53" s="207" t="s">
        <v>1143</v>
      </c>
      <c r="AH53" s="54"/>
      <c r="AI53" s="54"/>
      <c r="AJ53" s="54"/>
      <c r="AL53" s="132"/>
    </row>
    <row r="54" spans="1:38" ht="78.75">
      <c r="A54" s="113">
        <v>42</v>
      </c>
      <c r="B54" s="201" t="s">
        <v>1028</v>
      </c>
      <c r="C54" s="152" t="s">
        <v>104</v>
      </c>
      <c r="D54" s="152" t="s">
        <v>1168</v>
      </c>
      <c r="E54" s="152" t="s">
        <v>1168</v>
      </c>
      <c r="F54" s="152" t="s">
        <v>1168</v>
      </c>
      <c r="G54" s="152">
        <v>51.1</v>
      </c>
      <c r="H54" s="152">
        <v>52</v>
      </c>
      <c r="I54" s="152">
        <v>0</v>
      </c>
      <c r="J54" s="152">
        <v>48</v>
      </c>
      <c r="K54" s="152">
        <v>4</v>
      </c>
      <c r="L54" s="152">
        <v>0</v>
      </c>
      <c r="M54" s="152">
        <v>0</v>
      </c>
      <c r="N54" s="152">
        <v>0</v>
      </c>
      <c r="O54" s="152">
        <v>0</v>
      </c>
      <c r="P54" s="152">
        <v>0</v>
      </c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7"/>
      <c r="AG54" s="207" t="s">
        <v>1144</v>
      </c>
      <c r="AH54" s="54"/>
      <c r="AI54" s="54"/>
      <c r="AJ54" s="54"/>
      <c r="AL54" s="132"/>
    </row>
    <row r="55" spans="1:38">
      <c r="A55" s="275" t="s">
        <v>356</v>
      </c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80"/>
      <c r="AH55" s="275"/>
      <c r="AI55" s="275"/>
      <c r="AJ55" s="275"/>
      <c r="AL55" s="133"/>
    </row>
    <row r="56" spans="1:38" ht="409.5" customHeight="1">
      <c r="A56" s="113">
        <v>43</v>
      </c>
      <c r="B56" s="206" t="s">
        <v>1096</v>
      </c>
      <c r="C56" s="67" t="s">
        <v>104</v>
      </c>
      <c r="D56" s="67">
        <v>0</v>
      </c>
      <c r="E56" s="67">
        <v>0</v>
      </c>
      <c r="F56" s="67">
        <v>0</v>
      </c>
      <c r="G56" s="113">
        <v>150</v>
      </c>
      <c r="H56" s="194">
        <v>0</v>
      </c>
      <c r="I56" s="194">
        <v>0</v>
      </c>
      <c r="J56" s="194">
        <v>0</v>
      </c>
      <c r="K56" s="194">
        <v>0</v>
      </c>
      <c r="L56" s="194">
        <v>0</v>
      </c>
      <c r="M56" s="194">
        <v>0</v>
      </c>
      <c r="N56" s="194">
        <v>0</v>
      </c>
      <c r="O56" s="194">
        <v>0</v>
      </c>
      <c r="P56" s="194">
        <v>0</v>
      </c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9" t="s">
        <v>1146</v>
      </c>
      <c r="AH56" s="69"/>
      <c r="AI56" s="69"/>
      <c r="AJ56" s="69"/>
      <c r="AL56" s="132"/>
    </row>
    <row r="57" spans="1:38" ht="29.25" customHeight="1">
      <c r="A57" s="252" t="s">
        <v>138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L57" s="133"/>
    </row>
    <row r="58" spans="1:38" ht="56.25" customHeight="1">
      <c r="A58" s="113">
        <v>44</v>
      </c>
      <c r="B58" s="175" t="s">
        <v>1029</v>
      </c>
      <c r="C58" s="67" t="s">
        <v>21</v>
      </c>
      <c r="D58" s="67">
        <v>0</v>
      </c>
      <c r="E58" s="67">
        <v>0</v>
      </c>
      <c r="F58" s="67">
        <v>0</v>
      </c>
      <c r="G58" s="113">
        <v>510</v>
      </c>
      <c r="H58" s="194">
        <v>0</v>
      </c>
      <c r="I58" s="194">
        <v>0</v>
      </c>
      <c r="J58" s="194">
        <v>0</v>
      </c>
      <c r="K58" s="194">
        <v>0</v>
      </c>
      <c r="L58" s="194">
        <v>0</v>
      </c>
      <c r="M58" s="194">
        <v>0</v>
      </c>
      <c r="N58" s="194">
        <v>0</v>
      </c>
      <c r="O58" s="194">
        <v>0</v>
      </c>
      <c r="P58" s="194">
        <v>0</v>
      </c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210" t="s">
        <v>1165</v>
      </c>
      <c r="AH58" s="70"/>
      <c r="AI58" s="12" t="s">
        <v>1147</v>
      </c>
      <c r="AJ58" s="12" t="s">
        <v>1147</v>
      </c>
      <c r="AL58" s="132"/>
    </row>
    <row r="59" spans="1:38" ht="23.25" customHeight="1">
      <c r="A59" s="282" t="s">
        <v>147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4"/>
      <c r="AH59" s="283"/>
      <c r="AI59" s="283"/>
      <c r="AJ59" s="283"/>
      <c r="AL59" s="133"/>
    </row>
    <row r="60" spans="1:38" ht="47.25">
      <c r="A60" s="67">
        <v>45</v>
      </c>
      <c r="B60" s="202" t="s">
        <v>1030</v>
      </c>
      <c r="C60" s="200" t="s">
        <v>21</v>
      </c>
      <c r="D60" s="200">
        <v>0</v>
      </c>
      <c r="E60" s="200">
        <v>0</v>
      </c>
      <c r="F60" s="200">
        <v>0</v>
      </c>
      <c r="G60" s="200">
        <v>40</v>
      </c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200">
        <v>0</v>
      </c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197"/>
      <c r="AG60" s="97" t="s">
        <v>1145</v>
      </c>
      <c r="AH60" s="12"/>
      <c r="AI60" s="12" t="s">
        <v>1147</v>
      </c>
      <c r="AJ60" s="12" t="s">
        <v>1147</v>
      </c>
      <c r="AL60" s="132"/>
    </row>
    <row r="61" spans="1:38" ht="74.25" customHeight="1">
      <c r="A61" s="67">
        <v>46</v>
      </c>
      <c r="B61" s="202" t="s">
        <v>1031</v>
      </c>
      <c r="C61" s="200" t="s">
        <v>59</v>
      </c>
      <c r="D61" s="209">
        <v>0</v>
      </c>
      <c r="E61" s="209">
        <v>0</v>
      </c>
      <c r="F61" s="209">
        <v>0</v>
      </c>
      <c r="G61" s="200">
        <v>3.2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197"/>
      <c r="AG61" s="12" t="s">
        <v>1164</v>
      </c>
      <c r="AH61" s="12"/>
      <c r="AI61" s="12" t="s">
        <v>1147</v>
      </c>
      <c r="AJ61" s="12" t="s">
        <v>1147</v>
      </c>
      <c r="AL61" s="132"/>
    </row>
    <row r="62" spans="1:38" ht="355.5" customHeight="1">
      <c r="A62" s="113">
        <v>47</v>
      </c>
      <c r="B62" s="206" t="s">
        <v>483</v>
      </c>
      <c r="C62" s="67" t="s">
        <v>484</v>
      </c>
      <c r="D62" s="205" t="s">
        <v>1148</v>
      </c>
      <c r="E62" s="67">
        <v>0</v>
      </c>
      <c r="F62" s="67">
        <v>0</v>
      </c>
      <c r="G62" s="67">
        <v>40</v>
      </c>
      <c r="H62" s="67">
        <v>0.93</v>
      </c>
      <c r="I62" s="67">
        <v>0.93</v>
      </c>
      <c r="J62" s="67">
        <v>0</v>
      </c>
      <c r="K62" s="67">
        <v>0</v>
      </c>
      <c r="L62" s="67">
        <v>0.93</v>
      </c>
      <c r="M62" s="67">
        <v>0</v>
      </c>
      <c r="N62" s="67">
        <v>0</v>
      </c>
      <c r="O62" s="67">
        <v>0</v>
      </c>
      <c r="P62" s="67">
        <v>0</v>
      </c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9" t="s">
        <v>1149</v>
      </c>
      <c r="AH62" s="69" t="s">
        <v>1150</v>
      </c>
      <c r="AI62" s="69" t="s">
        <v>1147</v>
      </c>
      <c r="AJ62" s="69" t="s">
        <v>1147</v>
      </c>
      <c r="AL62" s="132"/>
    </row>
    <row r="63" spans="1:38" s="108" customFormat="1">
      <c r="A63" s="125"/>
      <c r="B63" s="203" t="s">
        <v>1088</v>
      </c>
      <c r="C63" s="126"/>
      <c r="D63" s="126"/>
      <c r="E63" s="126"/>
      <c r="F63" s="126"/>
      <c r="G63" s="85">
        <f>G9+G10+G11+G12+G13+G14+G15+G16+G17+G18+G19+G20+G22+G23+G24+G25+G26+G27+G28+G29+G30+G31+G32+G33+G34+G35+G36+G37+G39+G40+G42+G43+G44+G45+G46+G47+G49+G50+G51+G52+G53+G54+G56+G58+G60+G61+G62</f>
        <v>3424.4399999999996</v>
      </c>
      <c r="H63" s="217">
        <f>H9+H10+H11+H12+H13+H14+H15+H16+H17+H18+H19+H20+H22+H23+H24+H25+H26+H27+H28+H29+H30+H31+H32+H33+H34+H35+H36+H37+H39+H40+H42+H43+H44+H45+H46+H47+H49+H50+H51++H52+H53+H54+H56+H58+H60+H61++H62</f>
        <v>365.04799999999994</v>
      </c>
      <c r="I63" s="217">
        <v>307.036</v>
      </c>
      <c r="J63" s="217">
        <f>J9+J10+J11+J12+J13+J14+J15+J16+J17+J18+J19+J20+J22+J23+J24+J25+J26+J27+J28+J29+J30+J31+J32+J33+J34+J35+J36+J37+J39+J40+J42+J43+J44+J45+J46+J47+J49+J50+J51++J52+J53+J54+J56+J58+J60+J61++J62</f>
        <v>251.9</v>
      </c>
      <c r="K63" s="217">
        <f>K9+K10+K11+K12+K13+K14+K15+K16+K17+K18+K19+K20+K22+K23+K24+K25+K26+K27+K28+K29+K30+K31+K32+K33+K34+K35+K36+K37+K39+K40+K42+K43+K44+K45+K46+K47+K49+K50+K51++K52+K53+K54+K56+K58+K60+K61++K62</f>
        <v>46.533000000000001</v>
      </c>
      <c r="L63" s="217">
        <f>L9+L10+L11+L12+L13+L14+L15+L16+L17+L18+L19+L20+L22+L23+L24+L25+L26+L27+L28+L29+L30+L31+L32+L33+L34+L35+L36+L37+L39+L40+L42+L43+L44+L45+L46+L47+L49+L50+L51++L52+L53+L54+L56+L58+L60+L61++L62</f>
        <v>8.6029999999999998</v>
      </c>
      <c r="M63" s="217">
        <f>M9+M10+M11+M12+M13+M14+M15+M16+M17+M18+M19+M20+M22+M23+M24+M25+M26+M27+M28+M29+M30+M31+M32+M33+M34+M35+M36+M37+M39+M40+M42+M43+M44+M45+M46+M47+M49+M50+M51++M52+M53+M54+M56+M58+M60+M61++M62</f>
        <v>58.012000000000008</v>
      </c>
      <c r="N63" s="217">
        <f>N9+N10+N11+N12+N13+N14+N15+N16+N17+N18+N19+N20+N22+N23+N24+N25+N26+N27+N28+N29+N30+N31+N32+N33+N34+N35+N36+N37+N39+N40+N42+N43+N44+N45+N46+N47+N49+N50+N51++N52+N53+N54+N56+N58+N60+N61++N62</f>
        <v>42.8</v>
      </c>
      <c r="O63" s="217">
        <f>O9+O10+O11+O12+O13+O14+O15+O16+O17+O18+O19+O20+O22+O23+O24+O25+O26+O27+O28+O29+O30+O31+O32+O33+O34+O35+O36+O37+O39+O40+O42+O43+O44+O45+O46+O47+O49+O50+O51++O52+O53+O54+O56+O58+O60+O61++O62</f>
        <v>14.112</v>
      </c>
      <c r="P63" s="217">
        <f>P9+P10+P11+P12+P13+P14+P15+P16+P17+P18+P19+P20+P22+P23+P24+P25+P26+P27+P28+P29+P30+P31+P32+P33+P34+P35+P36+P37+P39+P40+P42+P43+P44+P45+P46+P47+P49+P50+P51++P52+P53+P54+P56+P58+P60+P61++P62</f>
        <v>1.1000000000000001</v>
      </c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27"/>
      <c r="AH63" s="127"/>
      <c r="AI63" s="127"/>
      <c r="AJ63" s="127"/>
    </row>
  </sheetData>
  <mergeCells count="30">
    <mergeCell ref="A55:AJ55"/>
    <mergeCell ref="A57:AJ57"/>
    <mergeCell ref="A59:AJ59"/>
    <mergeCell ref="A7:AJ7"/>
    <mergeCell ref="A8:AJ8"/>
    <mergeCell ref="A21:AJ21"/>
    <mergeCell ref="A38:AJ38"/>
    <mergeCell ref="A41:AJ41"/>
    <mergeCell ref="A48:AJ48"/>
    <mergeCell ref="Q4:T4"/>
    <mergeCell ref="U4:X4"/>
    <mergeCell ref="Y4:AB4"/>
    <mergeCell ref="AC4:AF4"/>
    <mergeCell ref="G3:G5"/>
    <mergeCell ref="AH1:AJ1"/>
    <mergeCell ref="AG3:AG5"/>
    <mergeCell ref="AH3:AH5"/>
    <mergeCell ref="AI3:AI5"/>
    <mergeCell ref="AJ3:AJ5"/>
    <mergeCell ref="A2:AJ2"/>
    <mergeCell ref="A3:A5"/>
    <mergeCell ref="B3:B5"/>
    <mergeCell ref="C3:C5"/>
    <mergeCell ref="D3:D5"/>
    <mergeCell ref="E3:E5"/>
    <mergeCell ref="F3:F5"/>
    <mergeCell ref="H4:H5"/>
    <mergeCell ref="H3:AF3"/>
    <mergeCell ref="I4:L4"/>
    <mergeCell ref="M4:P4"/>
  </mergeCells>
  <pageMargins left="0.31496062992125984" right="0.31496062992125984" top="0.94488188976377963" bottom="0.35433070866141736" header="0.31496062992125984" footer="0.31496062992125984"/>
  <pageSetup paperSize="9" scale="39" orientation="landscape" r:id="rId1"/>
  <rowBreaks count="1" manualBreakCount="1">
    <brk id="35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N70"/>
  <sheetViews>
    <sheetView view="pageBreakPreview" topLeftCell="V1" zoomScale="80" zoomScaleSheetLayoutView="8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0" width="12.7109375" style="111" customWidth="1"/>
    <col min="31" max="31" width="13.5703125" style="111" customWidth="1"/>
    <col min="32" max="32" width="12.7109375" style="111" customWidth="1"/>
    <col min="33" max="33" width="58.5703125" style="112" customWidth="1"/>
    <col min="34" max="36" width="42.28515625" style="112" customWidth="1"/>
    <col min="37" max="37" width="9.28515625" style="111" customWidth="1"/>
    <col min="38" max="38" width="9.140625" style="105"/>
    <col min="39" max="39" width="27.7109375" style="105" customWidth="1"/>
    <col min="40" max="40" width="12.28515625" style="105" customWidth="1"/>
    <col min="41" max="41" width="11.85546875" style="105" customWidth="1"/>
    <col min="42" max="42" width="14.85546875" style="105" customWidth="1"/>
    <col min="43" max="16384" width="9.140625" style="105"/>
  </cols>
  <sheetData>
    <row r="1" spans="1:40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40" ht="77.25" customHeight="1">
      <c r="A2" s="291" t="s">
        <v>1114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53"/>
    </row>
    <row r="3" spans="1:40" ht="33.7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  <c r="AK3" s="55"/>
    </row>
    <row r="4" spans="1:40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  <c r="AK4" s="187"/>
    </row>
    <row r="5" spans="1:40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  <c r="AK5" s="187"/>
    </row>
    <row r="6" spans="1:40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  <c r="AK6" s="55"/>
    </row>
    <row r="7" spans="1:40" ht="22.5" customHeight="1">
      <c r="A7" s="252" t="s">
        <v>485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28"/>
    </row>
    <row r="8" spans="1:40" ht="15.75" customHeight="1">
      <c r="A8" s="275" t="s">
        <v>5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128"/>
    </row>
    <row r="9" spans="1:40" ht="78.75">
      <c r="A9" s="113">
        <v>1</v>
      </c>
      <c r="B9" s="12" t="s">
        <v>486</v>
      </c>
      <c r="C9" s="113" t="s">
        <v>15</v>
      </c>
      <c r="D9" s="194"/>
      <c r="E9" s="194"/>
      <c r="F9" s="194"/>
      <c r="G9" s="98">
        <v>2.6</v>
      </c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54"/>
      <c r="AH9" s="54"/>
      <c r="AI9" s="54"/>
      <c r="AJ9" s="54"/>
      <c r="AK9" s="128"/>
      <c r="AN9" s="132"/>
    </row>
    <row r="10" spans="1:40" ht="126">
      <c r="A10" s="113">
        <v>2</v>
      </c>
      <c r="B10" s="12" t="s">
        <v>1032</v>
      </c>
      <c r="C10" s="113" t="s">
        <v>15</v>
      </c>
      <c r="D10" s="194"/>
      <c r="E10" s="194"/>
      <c r="F10" s="194"/>
      <c r="G10" s="113">
        <v>35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4"/>
      <c r="AH10" s="54"/>
      <c r="AI10" s="54"/>
      <c r="AJ10" s="54"/>
      <c r="AK10" s="128"/>
      <c r="AN10" s="132"/>
    </row>
    <row r="11" spans="1:40" ht="94.5">
      <c r="A11" s="113">
        <v>3</v>
      </c>
      <c r="B11" s="12" t="s">
        <v>487</v>
      </c>
      <c r="C11" s="113" t="s">
        <v>488</v>
      </c>
      <c r="D11" s="194"/>
      <c r="E11" s="194"/>
      <c r="F11" s="194"/>
      <c r="G11" s="113">
        <v>16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54"/>
      <c r="AH11" s="54"/>
      <c r="AI11" s="54"/>
      <c r="AJ11" s="54"/>
      <c r="AK11" s="128"/>
      <c r="AN11" s="132"/>
    </row>
    <row r="12" spans="1:40" ht="47.25">
      <c r="A12" s="113">
        <v>4</v>
      </c>
      <c r="B12" s="12" t="s">
        <v>489</v>
      </c>
      <c r="C12" s="113" t="s">
        <v>15</v>
      </c>
      <c r="D12" s="194"/>
      <c r="E12" s="194"/>
      <c r="F12" s="194"/>
      <c r="G12" s="113">
        <v>0.66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54"/>
      <c r="AH12" s="54"/>
      <c r="AI12" s="54"/>
      <c r="AJ12" s="54"/>
      <c r="AK12" s="128"/>
      <c r="AN12" s="132"/>
    </row>
    <row r="13" spans="1:40" ht="63">
      <c r="A13" s="113">
        <v>5</v>
      </c>
      <c r="B13" s="12" t="s">
        <v>1033</v>
      </c>
      <c r="C13" s="113" t="s">
        <v>15</v>
      </c>
      <c r="D13" s="194"/>
      <c r="E13" s="194"/>
      <c r="F13" s="194"/>
      <c r="G13" s="113">
        <v>7.2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  <c r="AK13" s="128"/>
      <c r="AN13" s="132"/>
    </row>
    <row r="14" spans="1:40" ht="78.75">
      <c r="A14" s="113">
        <v>6</v>
      </c>
      <c r="B14" s="12" t="s">
        <v>490</v>
      </c>
      <c r="C14" s="113" t="s">
        <v>15</v>
      </c>
      <c r="D14" s="194"/>
      <c r="E14" s="194"/>
      <c r="F14" s="194"/>
      <c r="G14" s="113">
        <v>9.3000000000000007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4"/>
      <c r="AH14" s="54"/>
      <c r="AI14" s="54"/>
      <c r="AJ14" s="54"/>
      <c r="AK14" s="128"/>
      <c r="AN14" s="132"/>
    </row>
    <row r="15" spans="1:40" ht="47.25">
      <c r="A15" s="113">
        <v>7</v>
      </c>
      <c r="B15" s="12" t="s">
        <v>491</v>
      </c>
      <c r="C15" s="113" t="s">
        <v>15</v>
      </c>
      <c r="D15" s="194"/>
      <c r="E15" s="194"/>
      <c r="F15" s="194"/>
      <c r="G15" s="113">
        <v>17.8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54"/>
      <c r="AH15" s="54"/>
      <c r="AI15" s="54"/>
      <c r="AJ15" s="54"/>
      <c r="AK15" s="128"/>
      <c r="AN15" s="132"/>
    </row>
    <row r="16" spans="1:40" ht="63">
      <c r="A16" s="113">
        <v>8</v>
      </c>
      <c r="B16" s="12" t="s">
        <v>492</v>
      </c>
      <c r="C16" s="113" t="s">
        <v>15</v>
      </c>
      <c r="D16" s="194"/>
      <c r="E16" s="194"/>
      <c r="F16" s="194"/>
      <c r="G16" s="113">
        <v>13.2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54"/>
      <c r="AH16" s="54"/>
      <c r="AI16" s="54"/>
      <c r="AJ16" s="54"/>
      <c r="AK16" s="128"/>
      <c r="AN16" s="132"/>
    </row>
    <row r="17" spans="1:40" ht="47.25">
      <c r="A17" s="113">
        <v>9</v>
      </c>
      <c r="B17" s="12" t="s">
        <v>493</v>
      </c>
      <c r="C17" s="113" t="s">
        <v>15</v>
      </c>
      <c r="D17" s="194"/>
      <c r="E17" s="194"/>
      <c r="F17" s="194"/>
      <c r="G17" s="113">
        <v>3.2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4"/>
      <c r="AH17" s="54"/>
      <c r="AI17" s="54"/>
      <c r="AJ17" s="54"/>
      <c r="AK17" s="128"/>
      <c r="AN17" s="132"/>
    </row>
    <row r="18" spans="1:40" ht="47.25">
      <c r="A18" s="113">
        <v>10</v>
      </c>
      <c r="B18" s="12" t="s">
        <v>494</v>
      </c>
      <c r="C18" s="113" t="s">
        <v>11</v>
      </c>
      <c r="D18" s="194"/>
      <c r="E18" s="194"/>
      <c r="F18" s="194"/>
      <c r="G18" s="98">
        <v>90.4</v>
      </c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3"/>
      <c r="AH18" s="13"/>
      <c r="AI18" s="13"/>
      <c r="AJ18" s="13"/>
      <c r="AK18" s="128"/>
      <c r="AN18" s="132"/>
    </row>
    <row r="19" spans="1:40" ht="47.25">
      <c r="A19" s="113">
        <v>11</v>
      </c>
      <c r="B19" s="12" t="s">
        <v>495</v>
      </c>
      <c r="C19" s="113" t="s">
        <v>11</v>
      </c>
      <c r="D19" s="194"/>
      <c r="E19" s="194"/>
      <c r="F19" s="194"/>
      <c r="G19" s="113">
        <v>60.9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3"/>
      <c r="AH19" s="13"/>
      <c r="AI19" s="13"/>
      <c r="AJ19" s="13"/>
      <c r="AK19" s="128"/>
      <c r="AN19" s="132"/>
    </row>
    <row r="20" spans="1:40" ht="63">
      <c r="A20" s="113">
        <v>12</v>
      </c>
      <c r="B20" s="12" t="s">
        <v>496</v>
      </c>
      <c r="C20" s="113" t="s">
        <v>11</v>
      </c>
      <c r="D20" s="194"/>
      <c r="E20" s="194"/>
      <c r="F20" s="194"/>
      <c r="G20" s="113">
        <v>35.200000000000003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3"/>
      <c r="AH20" s="13"/>
      <c r="AI20" s="13"/>
      <c r="AJ20" s="13"/>
      <c r="AK20" s="128"/>
      <c r="AN20" s="132"/>
    </row>
    <row r="21" spans="1:40" ht="31.5">
      <c r="A21" s="113">
        <v>13</v>
      </c>
      <c r="B21" s="12" t="s">
        <v>497</v>
      </c>
      <c r="C21" s="113" t="s">
        <v>11</v>
      </c>
      <c r="D21" s="194"/>
      <c r="E21" s="194"/>
      <c r="F21" s="194"/>
      <c r="G21" s="113">
        <v>19.8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3"/>
      <c r="AH21" s="13"/>
      <c r="AI21" s="13"/>
      <c r="AJ21" s="13"/>
      <c r="AK21" s="128"/>
      <c r="AN21" s="132"/>
    </row>
    <row r="22" spans="1:40" ht="31.5">
      <c r="A22" s="113">
        <v>14</v>
      </c>
      <c r="B22" s="12" t="s">
        <v>498</v>
      </c>
      <c r="C22" s="113" t="s">
        <v>11</v>
      </c>
      <c r="D22" s="194"/>
      <c r="E22" s="194"/>
      <c r="F22" s="194"/>
      <c r="G22" s="113">
        <v>2.9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3"/>
      <c r="AH22" s="13"/>
      <c r="AI22" s="13"/>
      <c r="AJ22" s="13"/>
      <c r="AK22" s="128"/>
      <c r="AN22" s="132"/>
    </row>
    <row r="23" spans="1:40" ht="31.5">
      <c r="A23" s="113">
        <v>15</v>
      </c>
      <c r="B23" s="12" t="s">
        <v>499</v>
      </c>
      <c r="C23" s="113" t="s">
        <v>11</v>
      </c>
      <c r="D23" s="194"/>
      <c r="E23" s="194"/>
      <c r="F23" s="194"/>
      <c r="G23" s="113">
        <v>4.5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3"/>
      <c r="AH23" s="13"/>
      <c r="AI23" s="13"/>
      <c r="AJ23" s="13"/>
      <c r="AK23" s="128"/>
      <c r="AN23" s="132"/>
    </row>
    <row r="24" spans="1:40" ht="47.25">
      <c r="A24" s="113">
        <v>16</v>
      </c>
      <c r="B24" s="12" t="s">
        <v>500</v>
      </c>
      <c r="C24" s="113" t="s">
        <v>11</v>
      </c>
      <c r="D24" s="194"/>
      <c r="E24" s="194"/>
      <c r="F24" s="194"/>
      <c r="G24" s="113">
        <v>3.5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3"/>
      <c r="AH24" s="13"/>
      <c r="AI24" s="13"/>
      <c r="AJ24" s="13"/>
      <c r="AK24" s="128"/>
      <c r="AN24" s="132"/>
    </row>
    <row r="25" spans="1:40" ht="47.25">
      <c r="A25" s="113">
        <v>17</v>
      </c>
      <c r="B25" s="12" t="s">
        <v>501</v>
      </c>
      <c r="C25" s="113" t="s">
        <v>11</v>
      </c>
      <c r="D25" s="194"/>
      <c r="E25" s="194"/>
      <c r="F25" s="194"/>
      <c r="G25" s="113">
        <v>11.8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3"/>
      <c r="AH25" s="13"/>
      <c r="AI25" s="13"/>
      <c r="AJ25" s="13"/>
      <c r="AK25" s="128"/>
      <c r="AN25" s="132"/>
    </row>
    <row r="26" spans="1:40" ht="63">
      <c r="A26" s="113">
        <v>18</v>
      </c>
      <c r="B26" s="12" t="s">
        <v>502</v>
      </c>
      <c r="C26" s="113" t="s">
        <v>11</v>
      </c>
      <c r="D26" s="194"/>
      <c r="E26" s="194"/>
      <c r="F26" s="194"/>
      <c r="G26" s="113">
        <v>10.96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3"/>
      <c r="AH26" s="13"/>
      <c r="AI26" s="13"/>
      <c r="AJ26" s="13"/>
      <c r="AK26" s="128"/>
      <c r="AN26" s="132"/>
    </row>
    <row r="27" spans="1:40" ht="47.25">
      <c r="A27" s="113">
        <v>19</v>
      </c>
      <c r="B27" s="12" t="s">
        <v>503</v>
      </c>
      <c r="C27" s="113" t="s">
        <v>11</v>
      </c>
      <c r="D27" s="194"/>
      <c r="E27" s="194"/>
      <c r="F27" s="194"/>
      <c r="G27" s="113">
        <v>7.5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3"/>
      <c r="AH27" s="13"/>
      <c r="AI27" s="13"/>
      <c r="AJ27" s="13"/>
      <c r="AK27" s="128"/>
      <c r="AN27" s="132"/>
    </row>
    <row r="28" spans="1:40" ht="47.25">
      <c r="A28" s="113">
        <v>20</v>
      </c>
      <c r="B28" s="12" t="s">
        <v>504</v>
      </c>
      <c r="C28" s="113" t="s">
        <v>11</v>
      </c>
      <c r="D28" s="194"/>
      <c r="E28" s="194"/>
      <c r="F28" s="194"/>
      <c r="G28" s="113">
        <v>4.8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3"/>
      <c r="AH28" s="13"/>
      <c r="AI28" s="13"/>
      <c r="AJ28" s="13"/>
      <c r="AK28" s="128"/>
      <c r="AN28" s="132"/>
    </row>
    <row r="29" spans="1:40" ht="47.25">
      <c r="A29" s="113">
        <v>21</v>
      </c>
      <c r="B29" s="12" t="s">
        <v>505</v>
      </c>
      <c r="C29" s="113" t="s">
        <v>27</v>
      </c>
      <c r="D29" s="194"/>
      <c r="E29" s="194"/>
      <c r="F29" s="194"/>
      <c r="G29" s="113">
        <v>8.1999999999999993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3"/>
      <c r="AH29" s="13"/>
      <c r="AI29" s="13"/>
      <c r="AJ29" s="13"/>
      <c r="AK29" s="128"/>
      <c r="AN29" s="132"/>
    </row>
    <row r="30" spans="1:40" ht="47.25">
      <c r="A30" s="113">
        <v>22</v>
      </c>
      <c r="B30" s="12" t="s">
        <v>506</v>
      </c>
      <c r="C30" s="113" t="s">
        <v>27</v>
      </c>
      <c r="D30" s="194"/>
      <c r="E30" s="194"/>
      <c r="F30" s="194"/>
      <c r="G30" s="113">
        <v>11.1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3"/>
      <c r="AH30" s="13"/>
      <c r="AI30" s="13"/>
      <c r="AJ30" s="13"/>
      <c r="AK30" s="128"/>
      <c r="AN30" s="132"/>
    </row>
    <row r="31" spans="1:40" ht="47.25">
      <c r="A31" s="113">
        <v>23</v>
      </c>
      <c r="B31" s="12" t="s">
        <v>507</v>
      </c>
      <c r="C31" s="113" t="s">
        <v>21</v>
      </c>
      <c r="D31" s="194"/>
      <c r="E31" s="194"/>
      <c r="F31" s="194"/>
      <c r="G31" s="113">
        <v>9.9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3"/>
      <c r="AH31" s="13"/>
      <c r="AI31" s="13"/>
      <c r="AJ31" s="13"/>
      <c r="AK31" s="128"/>
      <c r="AN31" s="132"/>
    </row>
    <row r="32" spans="1:40" ht="47.25">
      <c r="A32" s="113">
        <v>24</v>
      </c>
      <c r="B32" s="12" t="s">
        <v>508</v>
      </c>
      <c r="C32" s="113" t="s">
        <v>21</v>
      </c>
      <c r="D32" s="194"/>
      <c r="E32" s="194"/>
      <c r="F32" s="194"/>
      <c r="G32" s="113">
        <v>9.4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3"/>
      <c r="AH32" s="13"/>
      <c r="AI32" s="13"/>
      <c r="AJ32" s="13"/>
      <c r="AK32" s="128"/>
      <c r="AN32" s="132"/>
    </row>
    <row r="33" spans="1:40" ht="63">
      <c r="A33" s="113">
        <v>25</v>
      </c>
      <c r="B33" s="12" t="s">
        <v>509</v>
      </c>
      <c r="C33" s="113" t="s">
        <v>27</v>
      </c>
      <c r="D33" s="194"/>
      <c r="E33" s="194"/>
      <c r="F33" s="194"/>
      <c r="G33" s="113">
        <v>45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3"/>
      <c r="AH33" s="13"/>
      <c r="AI33" s="13"/>
      <c r="AJ33" s="13"/>
      <c r="AK33" s="128"/>
      <c r="AN33" s="132"/>
    </row>
    <row r="34" spans="1:40">
      <c r="A34" s="275" t="s">
        <v>13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128"/>
      <c r="AN34" s="133"/>
    </row>
    <row r="35" spans="1:40" ht="47.25">
      <c r="A35" s="113">
        <v>26</v>
      </c>
      <c r="B35" s="12" t="s">
        <v>510</v>
      </c>
      <c r="C35" s="113" t="s">
        <v>31</v>
      </c>
      <c r="D35" s="194"/>
      <c r="E35" s="194"/>
      <c r="F35" s="194"/>
      <c r="G35" s="113">
        <v>24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3"/>
      <c r="AH35" s="13"/>
      <c r="AI35" s="13"/>
      <c r="AJ35" s="13"/>
      <c r="AK35" s="128"/>
      <c r="AN35" s="132"/>
    </row>
    <row r="36" spans="1:40" ht="31.5">
      <c r="A36" s="113">
        <v>27</v>
      </c>
      <c r="B36" s="12" t="s">
        <v>511</v>
      </c>
      <c r="C36" s="113" t="s">
        <v>31</v>
      </c>
      <c r="D36" s="194"/>
      <c r="E36" s="194"/>
      <c r="F36" s="194"/>
      <c r="G36" s="113">
        <v>12.4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3"/>
      <c r="AH36" s="13"/>
      <c r="AI36" s="13"/>
      <c r="AJ36" s="13"/>
      <c r="AK36" s="128"/>
      <c r="AN36" s="132"/>
    </row>
    <row r="37" spans="1:40" ht="47.25">
      <c r="A37" s="113">
        <v>28</v>
      </c>
      <c r="B37" s="12" t="s">
        <v>512</v>
      </c>
      <c r="C37" s="113" t="s">
        <v>31</v>
      </c>
      <c r="D37" s="194"/>
      <c r="E37" s="194"/>
      <c r="F37" s="194"/>
      <c r="G37" s="113">
        <v>7.5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4"/>
      <c r="AH37" s="54"/>
      <c r="AI37" s="54"/>
      <c r="AJ37" s="54"/>
      <c r="AK37" s="128"/>
      <c r="AN37" s="132"/>
    </row>
    <row r="38" spans="1:40" ht="78.75">
      <c r="A38" s="113">
        <v>29</v>
      </c>
      <c r="B38" s="12" t="s">
        <v>513</v>
      </c>
      <c r="C38" s="113" t="s">
        <v>31</v>
      </c>
      <c r="D38" s="194"/>
      <c r="E38" s="194"/>
      <c r="F38" s="194"/>
      <c r="G38" s="113">
        <v>98.2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54"/>
      <c r="AH38" s="54"/>
      <c r="AI38" s="54"/>
      <c r="AJ38" s="54"/>
      <c r="AK38" s="128"/>
      <c r="AN38" s="132"/>
    </row>
    <row r="39" spans="1:40" ht="31.5">
      <c r="A39" s="113">
        <v>30</v>
      </c>
      <c r="B39" s="12" t="s">
        <v>1034</v>
      </c>
      <c r="C39" s="113" t="s">
        <v>246</v>
      </c>
      <c r="D39" s="194"/>
      <c r="E39" s="194"/>
      <c r="F39" s="194"/>
      <c r="G39" s="113">
        <v>223.3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54"/>
      <c r="AH39" s="54"/>
      <c r="AI39" s="54"/>
      <c r="AJ39" s="54"/>
      <c r="AK39" s="128"/>
      <c r="AN39" s="132"/>
    </row>
    <row r="40" spans="1:40" ht="47.25">
      <c r="A40" s="113">
        <v>31</v>
      </c>
      <c r="B40" s="12" t="s">
        <v>514</v>
      </c>
      <c r="C40" s="113" t="s">
        <v>7</v>
      </c>
      <c r="D40" s="194"/>
      <c r="E40" s="194"/>
      <c r="F40" s="194"/>
      <c r="G40" s="98">
        <v>85</v>
      </c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54"/>
      <c r="AH40" s="54"/>
      <c r="AI40" s="54"/>
      <c r="AJ40" s="54"/>
      <c r="AK40" s="128"/>
      <c r="AN40" s="132"/>
    </row>
    <row r="41" spans="1:40">
      <c r="A41" s="248" t="s">
        <v>22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128"/>
      <c r="AN41" s="133"/>
    </row>
    <row r="42" spans="1:40" ht="47.25">
      <c r="A42" s="113">
        <v>32</v>
      </c>
      <c r="B42" s="12" t="s">
        <v>24</v>
      </c>
      <c r="C42" s="113" t="s">
        <v>15</v>
      </c>
      <c r="D42" s="194"/>
      <c r="E42" s="194"/>
      <c r="F42" s="194"/>
      <c r="G42" s="113">
        <v>22.7</v>
      </c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3"/>
      <c r="AH42" s="13"/>
      <c r="AI42" s="13"/>
      <c r="AJ42" s="13"/>
      <c r="AK42" s="128"/>
      <c r="AN42" s="132"/>
    </row>
    <row r="43" spans="1:40" ht="31.5">
      <c r="A43" s="113">
        <v>33</v>
      </c>
      <c r="B43" s="12" t="s">
        <v>23</v>
      </c>
      <c r="C43" s="113" t="s">
        <v>49</v>
      </c>
      <c r="D43" s="194"/>
      <c r="E43" s="194"/>
      <c r="F43" s="194"/>
      <c r="G43" s="113">
        <v>72.099999999999994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54"/>
      <c r="AH43" s="54"/>
      <c r="AI43" s="54"/>
      <c r="AJ43" s="54"/>
      <c r="AK43" s="128"/>
      <c r="AN43" s="132"/>
    </row>
    <row r="44" spans="1:40">
      <c r="A44" s="248" t="s">
        <v>25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128"/>
      <c r="AN44" s="133"/>
    </row>
    <row r="45" spans="1:40" ht="94.5">
      <c r="A45" s="13">
        <v>34</v>
      </c>
      <c r="B45" s="12" t="s">
        <v>515</v>
      </c>
      <c r="C45" s="13" t="s">
        <v>21</v>
      </c>
      <c r="D45" s="13"/>
      <c r="E45" s="13"/>
      <c r="F45" s="13"/>
      <c r="G45" s="113">
        <v>32</v>
      </c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54"/>
      <c r="AH45" s="54"/>
      <c r="AI45" s="54"/>
      <c r="AJ45" s="54"/>
      <c r="AK45" s="157"/>
      <c r="AN45" s="132"/>
    </row>
    <row r="46" spans="1:40" ht="78.75">
      <c r="A46" s="13">
        <v>35</v>
      </c>
      <c r="B46" s="12" t="s">
        <v>516</v>
      </c>
      <c r="C46" s="13" t="s">
        <v>21</v>
      </c>
      <c r="D46" s="13"/>
      <c r="E46" s="13"/>
      <c r="F46" s="13"/>
      <c r="G46" s="113">
        <v>23</v>
      </c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54"/>
      <c r="AH46" s="54"/>
      <c r="AI46" s="54"/>
      <c r="AJ46" s="54"/>
      <c r="AK46" s="157"/>
      <c r="AN46" s="132"/>
    </row>
    <row r="47" spans="1:40" ht="78.75">
      <c r="A47" s="13">
        <v>36</v>
      </c>
      <c r="B47" s="12" t="s">
        <v>517</v>
      </c>
      <c r="C47" s="13" t="s">
        <v>31</v>
      </c>
      <c r="D47" s="13"/>
      <c r="E47" s="13"/>
      <c r="F47" s="13"/>
      <c r="G47" s="113">
        <v>2</v>
      </c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54"/>
      <c r="AH47" s="54"/>
      <c r="AI47" s="54"/>
      <c r="AJ47" s="54"/>
      <c r="AK47" s="157"/>
      <c r="AN47" s="132"/>
    </row>
    <row r="48" spans="1:40" ht="78.75">
      <c r="A48" s="13">
        <v>37</v>
      </c>
      <c r="B48" s="12" t="s">
        <v>1035</v>
      </c>
      <c r="C48" s="13" t="s">
        <v>15</v>
      </c>
      <c r="D48" s="13"/>
      <c r="E48" s="13"/>
      <c r="F48" s="13"/>
      <c r="G48" s="113">
        <v>15</v>
      </c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54"/>
      <c r="AH48" s="54"/>
      <c r="AI48" s="54"/>
      <c r="AJ48" s="54"/>
      <c r="AK48" s="157"/>
      <c r="AN48" s="132"/>
    </row>
    <row r="49" spans="1:40" ht="78.75">
      <c r="A49" s="13">
        <v>38</v>
      </c>
      <c r="B49" s="12" t="s">
        <v>1036</v>
      </c>
      <c r="C49" s="13" t="s">
        <v>15</v>
      </c>
      <c r="D49" s="13"/>
      <c r="E49" s="13"/>
      <c r="F49" s="13"/>
      <c r="G49" s="113">
        <v>15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54"/>
      <c r="AH49" s="54"/>
      <c r="AI49" s="54"/>
      <c r="AJ49" s="54"/>
      <c r="AK49" s="157"/>
      <c r="AN49" s="132"/>
    </row>
    <row r="50" spans="1:40" ht="78.75">
      <c r="A50" s="13">
        <v>39</v>
      </c>
      <c r="B50" s="12" t="s">
        <v>1037</v>
      </c>
      <c r="C50" s="13" t="s">
        <v>15</v>
      </c>
      <c r="D50" s="13"/>
      <c r="E50" s="13"/>
      <c r="F50" s="13"/>
      <c r="G50" s="113">
        <v>15</v>
      </c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54"/>
      <c r="AH50" s="54"/>
      <c r="AI50" s="54"/>
      <c r="AJ50" s="54"/>
      <c r="AK50" s="157"/>
      <c r="AN50" s="132"/>
    </row>
    <row r="51" spans="1:40" ht="63">
      <c r="A51" s="13">
        <v>40</v>
      </c>
      <c r="B51" s="13" t="s">
        <v>1038</v>
      </c>
      <c r="C51" s="13" t="s">
        <v>15</v>
      </c>
      <c r="D51" s="13"/>
      <c r="E51" s="13"/>
      <c r="F51" s="13"/>
      <c r="G51" s="113">
        <v>14</v>
      </c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2"/>
      <c r="AH51" s="12"/>
      <c r="AI51" s="12"/>
      <c r="AJ51" s="12"/>
      <c r="AK51" s="157"/>
      <c r="AN51" s="132"/>
    </row>
    <row r="52" spans="1:40" ht="63">
      <c r="A52" s="13">
        <v>41</v>
      </c>
      <c r="B52" s="13" t="s">
        <v>1039</v>
      </c>
      <c r="C52" s="13" t="s">
        <v>11</v>
      </c>
      <c r="D52" s="13"/>
      <c r="E52" s="13"/>
      <c r="F52" s="13"/>
      <c r="G52" s="113">
        <v>15</v>
      </c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2"/>
      <c r="AH52" s="12"/>
      <c r="AI52" s="12"/>
      <c r="AJ52" s="12"/>
      <c r="AK52" s="157"/>
      <c r="AN52" s="132"/>
    </row>
    <row r="53" spans="1:40" ht="78.75">
      <c r="A53" s="13">
        <v>42</v>
      </c>
      <c r="B53" s="13" t="s">
        <v>1040</v>
      </c>
      <c r="C53" s="13" t="s">
        <v>15</v>
      </c>
      <c r="D53" s="13"/>
      <c r="E53" s="13"/>
      <c r="F53" s="13"/>
      <c r="G53" s="113">
        <v>15</v>
      </c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2"/>
      <c r="AH53" s="12"/>
      <c r="AI53" s="12"/>
      <c r="AJ53" s="12"/>
      <c r="AK53" s="157"/>
      <c r="AN53" s="132"/>
    </row>
    <row r="54" spans="1:40" ht="94.5">
      <c r="A54" s="13">
        <v>43</v>
      </c>
      <c r="B54" s="12" t="s">
        <v>1041</v>
      </c>
      <c r="C54" s="58" t="s">
        <v>15</v>
      </c>
      <c r="D54" s="58"/>
      <c r="E54" s="58"/>
      <c r="F54" s="58"/>
      <c r="G54" s="98">
        <v>15</v>
      </c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58"/>
      <c r="AH54" s="58"/>
      <c r="AI54" s="58"/>
      <c r="AJ54" s="58"/>
      <c r="AK54" s="157"/>
      <c r="AN54" s="132"/>
    </row>
    <row r="55" spans="1:40" ht="94.5">
      <c r="A55" s="13">
        <v>44</v>
      </c>
      <c r="B55" s="12" t="s">
        <v>1042</v>
      </c>
      <c r="C55" s="58" t="s">
        <v>15</v>
      </c>
      <c r="D55" s="58"/>
      <c r="E55" s="58"/>
      <c r="F55" s="58"/>
      <c r="G55" s="98">
        <v>30</v>
      </c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58"/>
      <c r="AH55" s="58"/>
      <c r="AI55" s="58"/>
      <c r="AJ55" s="58"/>
      <c r="AK55" s="157"/>
      <c r="AN55" s="132"/>
    </row>
    <row r="56" spans="1:40" ht="94.5">
      <c r="A56" s="13">
        <v>45</v>
      </c>
      <c r="B56" s="12" t="s">
        <v>1043</v>
      </c>
      <c r="C56" s="58" t="s">
        <v>11</v>
      </c>
      <c r="D56" s="58"/>
      <c r="E56" s="58"/>
      <c r="F56" s="58"/>
      <c r="G56" s="98">
        <v>3</v>
      </c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58"/>
      <c r="AH56" s="58"/>
      <c r="AI56" s="58"/>
      <c r="AJ56" s="58"/>
      <c r="AK56" s="157"/>
      <c r="AN56" s="132"/>
    </row>
    <row r="57" spans="1:40">
      <c r="A57" s="235" t="s">
        <v>34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158"/>
      <c r="AN57" s="133"/>
    </row>
    <row r="58" spans="1:40" ht="94.5">
      <c r="A58" s="13">
        <v>46</v>
      </c>
      <c r="B58" s="12" t="s">
        <v>1044</v>
      </c>
      <c r="C58" s="58" t="s">
        <v>11</v>
      </c>
      <c r="D58" s="58"/>
      <c r="E58" s="58"/>
      <c r="F58" s="58"/>
      <c r="G58" s="98">
        <v>2.7</v>
      </c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21"/>
      <c r="AH58" s="21"/>
      <c r="AI58" s="21"/>
      <c r="AJ58" s="21"/>
      <c r="AK58" s="157"/>
      <c r="AN58" s="132"/>
    </row>
    <row r="59" spans="1:40" ht="126">
      <c r="A59" s="13">
        <v>47</v>
      </c>
      <c r="B59" s="12" t="s">
        <v>1045</v>
      </c>
      <c r="C59" s="58" t="s">
        <v>11</v>
      </c>
      <c r="D59" s="58"/>
      <c r="E59" s="58"/>
      <c r="F59" s="58"/>
      <c r="G59" s="98">
        <v>6</v>
      </c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21"/>
      <c r="AH59" s="21"/>
      <c r="AI59" s="21"/>
      <c r="AJ59" s="21"/>
      <c r="AK59" s="157"/>
      <c r="AN59" s="132"/>
    </row>
    <row r="60" spans="1:40" ht="31.5">
      <c r="A60" s="13">
        <v>48</v>
      </c>
      <c r="B60" s="12" t="s">
        <v>1046</v>
      </c>
      <c r="C60" s="58" t="s">
        <v>59</v>
      </c>
      <c r="D60" s="58"/>
      <c r="E60" s="58"/>
      <c r="F60" s="58"/>
      <c r="G60" s="98">
        <v>780</v>
      </c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21"/>
      <c r="AH60" s="21"/>
      <c r="AI60" s="21"/>
      <c r="AJ60" s="21"/>
      <c r="AK60" s="157"/>
      <c r="AN60" s="132"/>
    </row>
    <row r="61" spans="1:40" ht="47.25">
      <c r="A61" s="13">
        <v>49</v>
      </c>
      <c r="B61" s="12" t="s">
        <v>1047</v>
      </c>
      <c r="C61" s="58" t="s">
        <v>455</v>
      </c>
      <c r="D61" s="58"/>
      <c r="E61" s="58"/>
      <c r="F61" s="58"/>
      <c r="G61" s="98">
        <v>350</v>
      </c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21"/>
      <c r="AH61" s="21"/>
      <c r="AI61" s="21"/>
      <c r="AJ61" s="21"/>
      <c r="AK61" s="157"/>
      <c r="AN61" s="132"/>
    </row>
    <row r="62" spans="1:40" ht="126">
      <c r="A62" s="13">
        <v>50</v>
      </c>
      <c r="B62" s="12" t="s">
        <v>1048</v>
      </c>
      <c r="C62" s="58" t="s">
        <v>11</v>
      </c>
      <c r="D62" s="58"/>
      <c r="E62" s="58"/>
      <c r="F62" s="58"/>
      <c r="G62" s="98">
        <v>5.7</v>
      </c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21"/>
      <c r="AH62" s="21"/>
      <c r="AI62" s="21"/>
      <c r="AJ62" s="21"/>
      <c r="AK62" s="157"/>
      <c r="AN62" s="132"/>
    </row>
    <row r="63" spans="1:40">
      <c r="A63" s="235" t="s">
        <v>138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158"/>
      <c r="AN63" s="133"/>
    </row>
    <row r="64" spans="1:40" ht="31.5">
      <c r="A64" s="13">
        <v>51</v>
      </c>
      <c r="B64" s="12" t="s">
        <v>1049</v>
      </c>
      <c r="C64" s="13" t="s">
        <v>11</v>
      </c>
      <c r="D64" s="13"/>
      <c r="E64" s="13"/>
      <c r="F64" s="13"/>
      <c r="G64" s="98">
        <v>32</v>
      </c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21"/>
      <c r="AH64" s="21"/>
      <c r="AI64" s="21"/>
      <c r="AJ64" s="21"/>
      <c r="AK64" s="157"/>
      <c r="AN64" s="132"/>
    </row>
    <row r="65" spans="1:40" ht="47.25">
      <c r="A65" s="13">
        <v>52</v>
      </c>
      <c r="B65" s="12" t="s">
        <v>1050</v>
      </c>
      <c r="C65" s="13" t="s">
        <v>11</v>
      </c>
      <c r="D65" s="13"/>
      <c r="E65" s="13"/>
      <c r="F65" s="13"/>
      <c r="G65" s="98">
        <v>188.34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21"/>
      <c r="AH65" s="21"/>
      <c r="AI65" s="21"/>
      <c r="AJ65" s="21"/>
      <c r="AK65" s="157"/>
      <c r="AN65" s="132"/>
    </row>
    <row r="66" spans="1:40" ht="31.5">
      <c r="A66" s="13">
        <v>53</v>
      </c>
      <c r="B66" s="12" t="s">
        <v>1051</v>
      </c>
      <c r="C66" s="13" t="s">
        <v>11</v>
      </c>
      <c r="D66" s="13"/>
      <c r="E66" s="13"/>
      <c r="F66" s="13"/>
      <c r="G66" s="98">
        <v>46.22</v>
      </c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21"/>
      <c r="AH66" s="21"/>
      <c r="AI66" s="21"/>
      <c r="AJ66" s="21"/>
      <c r="AK66" s="157"/>
      <c r="AN66" s="132"/>
    </row>
    <row r="67" spans="1:40">
      <c r="A67" s="13">
        <v>54</v>
      </c>
      <c r="B67" s="12" t="s">
        <v>1052</v>
      </c>
      <c r="C67" s="13">
        <v>2025</v>
      </c>
      <c r="D67" s="13"/>
      <c r="E67" s="13"/>
      <c r="F67" s="13"/>
      <c r="G67" s="98">
        <v>22.45</v>
      </c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21"/>
      <c r="AH67" s="21"/>
      <c r="AI67" s="21"/>
      <c r="AJ67" s="21"/>
      <c r="AK67" s="157"/>
      <c r="AN67" s="132"/>
    </row>
    <row r="68" spans="1:40">
      <c r="A68" s="235" t="s">
        <v>147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158"/>
      <c r="AN68" s="133"/>
    </row>
    <row r="69" spans="1:40" ht="31.5">
      <c r="A69" s="13">
        <v>55</v>
      </c>
      <c r="B69" s="12" t="s">
        <v>1053</v>
      </c>
      <c r="C69" s="13" t="s">
        <v>15</v>
      </c>
      <c r="D69" s="13"/>
      <c r="E69" s="13"/>
      <c r="F69" s="13"/>
      <c r="G69" s="98">
        <v>3.28</v>
      </c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21"/>
      <c r="AH69" s="21"/>
      <c r="AI69" s="21"/>
      <c r="AJ69" s="21"/>
      <c r="AK69" s="157"/>
      <c r="AN69" s="133"/>
    </row>
    <row r="70" spans="1:40" s="108" customFormat="1">
      <c r="A70" s="125"/>
      <c r="B70" s="81" t="s">
        <v>1088</v>
      </c>
      <c r="C70" s="126"/>
      <c r="D70" s="126"/>
      <c r="E70" s="126"/>
      <c r="F70" s="126"/>
      <c r="G70" s="107">
        <f>G9+G10+G11+G12+G13+G14+G15+G16+G17+G18+G19+G20+G21+G22+G23+G24+G25+G26+G27+G28+G29+G30+G31+G32+G33+G35+G36+G37+G38+G39+G40+G42+G43+G45+G46+G47+G48+G49+G50+G51+G52+G53+G54+G55+G56+G58+G59+G60+G61+G62+G64+G65+G66+G67+G69</f>
        <v>2616.71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27"/>
      <c r="AH70" s="127"/>
      <c r="AI70" s="127"/>
      <c r="AJ70" s="127"/>
      <c r="AK70" s="134"/>
    </row>
  </sheetData>
  <mergeCells count="28">
    <mergeCell ref="A2:AJ2"/>
    <mergeCell ref="A41:AJ41"/>
    <mergeCell ref="A44:AJ44"/>
    <mergeCell ref="A57:AJ57"/>
    <mergeCell ref="A63:AJ63"/>
    <mergeCell ref="U4:X4"/>
    <mergeCell ref="Y4:AB4"/>
    <mergeCell ref="AC4:AF4"/>
    <mergeCell ref="AG3:AG5"/>
    <mergeCell ref="AH3:AH5"/>
    <mergeCell ref="AI3:AI5"/>
    <mergeCell ref="AJ3:AJ5"/>
    <mergeCell ref="A68:AJ68"/>
    <mergeCell ref="A7:AJ7"/>
    <mergeCell ref="A8:AJ8"/>
    <mergeCell ref="A34:AJ34"/>
    <mergeCell ref="D3:D5"/>
    <mergeCell ref="E3:E5"/>
    <mergeCell ref="F3:F5"/>
    <mergeCell ref="C3:C5"/>
    <mergeCell ref="B3:B5"/>
    <mergeCell ref="A3:A5"/>
    <mergeCell ref="G3:G5"/>
    <mergeCell ref="H4:H5"/>
    <mergeCell ref="H3:AF3"/>
    <mergeCell ref="I4:L4"/>
    <mergeCell ref="M4:P4"/>
    <mergeCell ref="Q4:T4"/>
  </mergeCells>
  <pageMargins left="0.7" right="0.7" top="0.75" bottom="0.75" header="0.3" footer="0.3"/>
  <pageSetup paperSize="9" scale="3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N23"/>
  <sheetViews>
    <sheetView view="pageBreakPreview" topLeftCell="AA1" zoomScale="90" zoomScaleSheetLayoutView="9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2" width="12.7109375" style="111" customWidth="1"/>
    <col min="33" max="33" width="44.28515625" style="112" customWidth="1"/>
    <col min="34" max="36" width="37" style="112" customWidth="1"/>
    <col min="37" max="37" width="9.28515625" style="111" customWidth="1"/>
    <col min="38" max="38" width="9.140625" style="105"/>
    <col min="39" max="39" width="27.7109375" style="105" customWidth="1"/>
    <col min="40" max="40" width="12.28515625" style="105" customWidth="1"/>
    <col min="41" max="41" width="11.85546875" style="105" customWidth="1"/>
    <col min="42" max="42" width="14.85546875" style="105" customWidth="1"/>
    <col min="43" max="16384" width="9.140625" style="105"/>
  </cols>
  <sheetData>
    <row r="1" spans="1:40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40" ht="57" customHeight="1">
      <c r="A2" s="237" t="s">
        <v>1115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53"/>
    </row>
    <row r="3" spans="1:40" ht="28.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  <c r="AK3" s="55"/>
    </row>
    <row r="4" spans="1:40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  <c r="AK4" s="187"/>
    </row>
    <row r="5" spans="1:40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  <c r="AK5" s="187"/>
    </row>
    <row r="6" spans="1:40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  <c r="AK6" s="55"/>
    </row>
    <row r="7" spans="1:40">
      <c r="A7" s="252" t="s">
        <v>518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28"/>
      <c r="AN7" s="133"/>
    </row>
    <row r="8" spans="1:40" ht="15" customHeight="1">
      <c r="A8" s="259" t="s">
        <v>5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128"/>
      <c r="AN8" s="133"/>
    </row>
    <row r="9" spans="1:40" ht="63">
      <c r="A9" s="113">
        <v>1</v>
      </c>
      <c r="B9" s="12" t="s">
        <v>519</v>
      </c>
      <c r="C9" s="106" t="s">
        <v>163</v>
      </c>
      <c r="D9" s="106"/>
      <c r="E9" s="106"/>
      <c r="F9" s="106"/>
      <c r="G9" s="106">
        <v>11.2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35"/>
      <c r="AH9" s="135"/>
      <c r="AI9" s="135"/>
      <c r="AJ9" s="135"/>
      <c r="AK9" s="128"/>
      <c r="AN9" s="133"/>
    </row>
    <row r="10" spans="1:40" ht="63">
      <c r="A10" s="113">
        <v>2</v>
      </c>
      <c r="B10" s="12" t="s">
        <v>520</v>
      </c>
      <c r="C10" s="106" t="s">
        <v>151</v>
      </c>
      <c r="D10" s="106"/>
      <c r="E10" s="106"/>
      <c r="F10" s="106"/>
      <c r="G10" s="106">
        <v>10.199999999999999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36"/>
      <c r="AH10" s="136"/>
      <c r="AI10" s="136"/>
      <c r="AJ10" s="136"/>
      <c r="AK10" s="128"/>
      <c r="AN10" s="133"/>
    </row>
    <row r="11" spans="1:40" ht="15">
      <c r="A11" s="259" t="s">
        <v>13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128"/>
      <c r="AN11" s="133"/>
    </row>
    <row r="12" spans="1:40" ht="78.75">
      <c r="A12" s="113">
        <v>3</v>
      </c>
      <c r="B12" s="12" t="s">
        <v>521</v>
      </c>
      <c r="C12" s="142" t="s">
        <v>419</v>
      </c>
      <c r="D12" s="196"/>
      <c r="E12" s="196"/>
      <c r="F12" s="196"/>
      <c r="G12" s="106">
        <v>199.45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36"/>
      <c r="AH12" s="136"/>
      <c r="AI12" s="136"/>
      <c r="AJ12" s="136"/>
      <c r="AK12" s="128"/>
      <c r="AN12" s="133"/>
    </row>
    <row r="13" spans="1:40" ht="78.75">
      <c r="A13" s="113">
        <v>4</v>
      </c>
      <c r="B13" s="12" t="s">
        <v>1054</v>
      </c>
      <c r="C13" s="113" t="s">
        <v>21</v>
      </c>
      <c r="D13" s="194"/>
      <c r="E13" s="194"/>
      <c r="F13" s="194"/>
      <c r="G13" s="122">
        <v>70.900000000000006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95"/>
      <c r="AH13" s="95"/>
      <c r="AI13" s="95"/>
      <c r="AJ13" s="95"/>
      <c r="AK13" s="128"/>
      <c r="AN13" s="133"/>
    </row>
    <row r="14" spans="1:40" ht="15">
      <c r="A14" s="259" t="s">
        <v>22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128"/>
      <c r="AN14" s="133"/>
    </row>
    <row r="15" spans="1:40" ht="47.25">
      <c r="A15" s="113">
        <v>5</v>
      </c>
      <c r="B15" s="12" t="s">
        <v>24</v>
      </c>
      <c r="C15" s="137" t="s">
        <v>290</v>
      </c>
      <c r="D15" s="137"/>
      <c r="E15" s="137"/>
      <c r="F15" s="137"/>
      <c r="G15" s="113">
        <v>43.1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35"/>
      <c r="AH15" s="135"/>
      <c r="AI15" s="135"/>
      <c r="AJ15" s="135"/>
      <c r="AK15" s="128"/>
      <c r="AN15" s="133"/>
    </row>
    <row r="16" spans="1:40" ht="31.5">
      <c r="A16" s="113">
        <v>6</v>
      </c>
      <c r="B16" s="12" t="s">
        <v>23</v>
      </c>
      <c r="C16" s="137" t="s">
        <v>175</v>
      </c>
      <c r="D16" s="137"/>
      <c r="E16" s="137"/>
      <c r="F16" s="137"/>
      <c r="G16" s="113">
        <v>30.9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36"/>
      <c r="AH16" s="136"/>
      <c r="AI16" s="136"/>
      <c r="AJ16" s="136"/>
      <c r="AK16" s="128"/>
      <c r="AN16" s="133"/>
    </row>
    <row r="17" spans="1:40" ht="15">
      <c r="A17" s="259" t="s">
        <v>25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128"/>
      <c r="AN17" s="133"/>
    </row>
    <row r="18" spans="1:40" ht="47.25">
      <c r="A18" s="113">
        <v>7</v>
      </c>
      <c r="B18" s="12" t="s">
        <v>522</v>
      </c>
      <c r="C18" s="142" t="s">
        <v>151</v>
      </c>
      <c r="D18" s="196"/>
      <c r="E18" s="196"/>
      <c r="F18" s="196"/>
      <c r="G18" s="106">
        <v>4.0999999999999996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36"/>
      <c r="AH18" s="136"/>
      <c r="AI18" s="136"/>
      <c r="AJ18" s="136"/>
      <c r="AK18" s="128"/>
      <c r="AN18" s="133"/>
    </row>
    <row r="19" spans="1:40" ht="15">
      <c r="A19" s="259" t="s">
        <v>34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128"/>
      <c r="AN19" s="133"/>
    </row>
    <row r="20" spans="1:40" ht="78.75">
      <c r="A20" s="113">
        <v>8</v>
      </c>
      <c r="B20" s="12" t="s">
        <v>523</v>
      </c>
      <c r="C20" s="142" t="s">
        <v>168</v>
      </c>
      <c r="D20" s="196"/>
      <c r="E20" s="196"/>
      <c r="F20" s="196"/>
      <c r="G20" s="106">
        <v>54.54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54"/>
      <c r="AH20" s="54"/>
      <c r="AI20" s="54"/>
      <c r="AJ20" s="54"/>
      <c r="AK20" s="128"/>
      <c r="AN20" s="133"/>
    </row>
    <row r="21" spans="1:40" ht="15">
      <c r="A21" s="259" t="s">
        <v>147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128"/>
      <c r="AN21" s="133"/>
    </row>
    <row r="22" spans="1:40" ht="31.5">
      <c r="A22" s="113">
        <v>9</v>
      </c>
      <c r="B22" s="12" t="s">
        <v>317</v>
      </c>
      <c r="C22" s="142" t="s">
        <v>151</v>
      </c>
      <c r="D22" s="196"/>
      <c r="E22" s="196"/>
      <c r="F22" s="196"/>
      <c r="G22" s="106">
        <v>15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54"/>
      <c r="AH22" s="54"/>
      <c r="AI22" s="54"/>
      <c r="AJ22" s="54"/>
      <c r="AK22" s="128"/>
      <c r="AN22" s="133"/>
    </row>
    <row r="23" spans="1:40" s="108" customFormat="1">
      <c r="A23" s="125"/>
      <c r="B23" s="81" t="s">
        <v>1088</v>
      </c>
      <c r="C23" s="126"/>
      <c r="D23" s="126"/>
      <c r="E23" s="126"/>
      <c r="F23" s="126"/>
      <c r="G23" s="107">
        <f>G9+G10+G12+G13+G15+G16+G18+G20+G22</f>
        <v>439.39000000000004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27"/>
      <c r="AH23" s="127"/>
      <c r="AI23" s="127"/>
      <c r="AJ23" s="127"/>
      <c r="AK23" s="134"/>
    </row>
  </sheetData>
  <mergeCells count="27">
    <mergeCell ref="A2:AJ2"/>
    <mergeCell ref="A21:AJ21"/>
    <mergeCell ref="A7:AJ7"/>
    <mergeCell ref="A8:AJ8"/>
    <mergeCell ref="A11:AJ11"/>
    <mergeCell ref="A14:AJ14"/>
    <mergeCell ref="A17:AJ17"/>
    <mergeCell ref="A19:AJ19"/>
    <mergeCell ref="A3:A5"/>
    <mergeCell ref="B3:B5"/>
    <mergeCell ref="C3:C5"/>
    <mergeCell ref="D3:D5"/>
    <mergeCell ref="E3:E5"/>
    <mergeCell ref="F3:F5"/>
    <mergeCell ref="G3:G5"/>
    <mergeCell ref="AI3:AI5"/>
    <mergeCell ref="AJ3:AJ5"/>
    <mergeCell ref="H3:AF3"/>
    <mergeCell ref="U4:X4"/>
    <mergeCell ref="Y4:AB4"/>
    <mergeCell ref="AC4:AF4"/>
    <mergeCell ref="AG3:AG5"/>
    <mergeCell ref="AH3:AH5"/>
    <mergeCell ref="H4:H5"/>
    <mergeCell ref="I4:L4"/>
    <mergeCell ref="M4:P4"/>
    <mergeCell ref="Q4:T4"/>
  </mergeCells>
  <pageMargins left="0.7" right="0.7" top="0.75" bottom="0.75" header="0.3" footer="0.3"/>
  <pageSetup paperSize="9" scale="3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41"/>
  <sheetViews>
    <sheetView view="pageBreakPreview" topLeftCell="W1" zoomScale="80" zoomScaleSheetLayoutView="80" workbookViewId="0">
      <selection activeCell="AI3" sqref="AI3:AI5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2.7109375" style="16" customWidth="1"/>
    <col min="33" max="33" width="44.140625" style="2" customWidth="1"/>
    <col min="34" max="36" width="37.85546875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39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9" s="138" customFormat="1" ht="60.75" customHeight="1">
      <c r="A2" s="233" t="s">
        <v>1116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</row>
    <row r="3" spans="1:39" ht="26.2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9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9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9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9" ht="15">
      <c r="A7" s="292" t="s">
        <v>524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M7" s="4"/>
    </row>
    <row r="8" spans="1:39" ht="15" customHeight="1">
      <c r="A8" s="259" t="s">
        <v>5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M8" s="4"/>
    </row>
    <row r="9" spans="1:39" ht="53.25" customHeight="1">
      <c r="A9" s="113">
        <v>1</v>
      </c>
      <c r="B9" s="12" t="s">
        <v>525</v>
      </c>
      <c r="C9" s="113" t="s">
        <v>322</v>
      </c>
      <c r="D9" s="194"/>
      <c r="E9" s="194"/>
      <c r="F9" s="194"/>
      <c r="G9" s="113">
        <v>164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2"/>
      <c r="AH9" s="12"/>
      <c r="AI9" s="12"/>
      <c r="AJ9" s="12"/>
      <c r="AM9" s="24"/>
    </row>
    <row r="10" spans="1:39" ht="84" customHeight="1">
      <c r="A10" s="113">
        <v>2</v>
      </c>
      <c r="B10" s="12" t="s">
        <v>526</v>
      </c>
      <c r="C10" s="113" t="s">
        <v>322</v>
      </c>
      <c r="D10" s="194"/>
      <c r="E10" s="194"/>
      <c r="F10" s="194"/>
      <c r="G10" s="113">
        <v>33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2"/>
      <c r="AH10" s="12"/>
      <c r="AI10" s="12"/>
      <c r="AJ10" s="12"/>
      <c r="AM10" s="24"/>
    </row>
    <row r="11" spans="1:39" ht="53.25" customHeight="1">
      <c r="A11" s="113">
        <v>3</v>
      </c>
      <c r="B11" s="12" t="s">
        <v>527</v>
      </c>
      <c r="C11" s="113" t="s">
        <v>528</v>
      </c>
      <c r="D11" s="194"/>
      <c r="E11" s="194"/>
      <c r="F11" s="194"/>
      <c r="G11" s="113">
        <v>81.62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2"/>
      <c r="AH11" s="12"/>
      <c r="AI11" s="12"/>
      <c r="AJ11" s="12"/>
      <c r="AM11" s="24"/>
    </row>
    <row r="12" spans="1:39" ht="52.5" customHeight="1">
      <c r="A12" s="113">
        <v>4</v>
      </c>
      <c r="B12" s="12" t="s">
        <v>529</v>
      </c>
      <c r="C12" s="113" t="s">
        <v>528</v>
      </c>
      <c r="D12" s="194"/>
      <c r="E12" s="194"/>
      <c r="F12" s="194"/>
      <c r="G12" s="113">
        <v>47.29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2"/>
      <c r="AH12" s="12"/>
      <c r="AI12" s="12"/>
      <c r="AJ12" s="12"/>
      <c r="AM12" s="24"/>
    </row>
    <row r="13" spans="1:39" ht="49.5" customHeight="1">
      <c r="A13" s="113">
        <v>5</v>
      </c>
      <c r="B13" s="12" t="s">
        <v>530</v>
      </c>
      <c r="C13" s="113" t="s">
        <v>324</v>
      </c>
      <c r="D13" s="194"/>
      <c r="E13" s="194"/>
      <c r="F13" s="194"/>
      <c r="G13" s="113">
        <v>30.8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2"/>
      <c r="AH13" s="12"/>
      <c r="AI13" s="12"/>
      <c r="AJ13" s="12"/>
      <c r="AM13" s="24"/>
    </row>
    <row r="14" spans="1:39" ht="47.25" customHeight="1">
      <c r="A14" s="113">
        <v>6</v>
      </c>
      <c r="B14" s="12" t="s">
        <v>531</v>
      </c>
      <c r="C14" s="113" t="s">
        <v>528</v>
      </c>
      <c r="D14" s="194"/>
      <c r="E14" s="194"/>
      <c r="F14" s="194"/>
      <c r="G14" s="113">
        <v>8.2200000000000006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2"/>
      <c r="AH14" s="12"/>
      <c r="AI14" s="12"/>
      <c r="AJ14" s="12"/>
      <c r="AM14" s="24"/>
    </row>
    <row r="15" spans="1:39" ht="53.25" customHeight="1">
      <c r="A15" s="113">
        <v>7</v>
      </c>
      <c r="B15" s="12" t="s">
        <v>532</v>
      </c>
      <c r="C15" s="113" t="s">
        <v>528</v>
      </c>
      <c r="D15" s="194"/>
      <c r="E15" s="194"/>
      <c r="F15" s="194"/>
      <c r="G15" s="113">
        <v>11.51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2"/>
      <c r="AH15" s="12"/>
      <c r="AI15" s="12"/>
      <c r="AJ15" s="12"/>
      <c r="AM15" s="24"/>
    </row>
    <row r="16" spans="1:39" ht="50.25" customHeight="1">
      <c r="A16" s="113">
        <v>8</v>
      </c>
      <c r="B16" s="12" t="s">
        <v>533</v>
      </c>
      <c r="C16" s="113" t="s">
        <v>528</v>
      </c>
      <c r="D16" s="194"/>
      <c r="E16" s="194"/>
      <c r="F16" s="194"/>
      <c r="G16" s="113">
        <v>23.6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2"/>
      <c r="AH16" s="12"/>
      <c r="AI16" s="12"/>
      <c r="AJ16" s="12"/>
      <c r="AM16" s="24"/>
    </row>
    <row r="17" spans="1:39" ht="51.75" customHeight="1">
      <c r="A17" s="113">
        <v>9</v>
      </c>
      <c r="B17" s="12" t="s">
        <v>534</v>
      </c>
      <c r="C17" s="113" t="s">
        <v>324</v>
      </c>
      <c r="D17" s="194"/>
      <c r="E17" s="194"/>
      <c r="F17" s="194"/>
      <c r="G17" s="113">
        <v>10.95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2"/>
      <c r="AH17" s="12"/>
      <c r="AI17" s="12"/>
      <c r="AJ17" s="12"/>
      <c r="AM17" s="24"/>
    </row>
    <row r="18" spans="1:39" ht="35.25" customHeight="1">
      <c r="A18" s="113">
        <v>10</v>
      </c>
      <c r="B18" s="12" t="s">
        <v>535</v>
      </c>
      <c r="C18" s="113" t="s">
        <v>528</v>
      </c>
      <c r="D18" s="194"/>
      <c r="E18" s="194"/>
      <c r="F18" s="194"/>
      <c r="G18" s="113">
        <v>3.9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2"/>
      <c r="AH18" s="12"/>
      <c r="AI18" s="12"/>
      <c r="AJ18" s="12"/>
      <c r="AM18" s="24"/>
    </row>
    <row r="19" spans="1:39" ht="38.25" customHeight="1">
      <c r="A19" s="113">
        <v>11</v>
      </c>
      <c r="B19" s="12" t="s">
        <v>536</v>
      </c>
      <c r="C19" s="113" t="s">
        <v>528</v>
      </c>
      <c r="D19" s="194"/>
      <c r="E19" s="194"/>
      <c r="F19" s="194"/>
      <c r="G19" s="113">
        <v>25.3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2"/>
      <c r="AH19" s="12"/>
      <c r="AI19" s="12"/>
      <c r="AJ19" s="12"/>
      <c r="AM19" s="24"/>
    </row>
    <row r="20" spans="1:39" ht="37.5" customHeight="1">
      <c r="A20" s="113">
        <v>12</v>
      </c>
      <c r="B20" s="12" t="s">
        <v>537</v>
      </c>
      <c r="C20" s="113" t="s">
        <v>528</v>
      </c>
      <c r="D20" s="194"/>
      <c r="E20" s="194"/>
      <c r="F20" s="194"/>
      <c r="G20" s="113">
        <v>3.5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2"/>
      <c r="AH20" s="12"/>
      <c r="AI20" s="12"/>
      <c r="AJ20" s="12"/>
      <c r="AM20" s="24"/>
    </row>
    <row r="21" spans="1:39" ht="50.25" customHeight="1">
      <c r="A21" s="113">
        <v>13</v>
      </c>
      <c r="B21" s="12" t="s">
        <v>538</v>
      </c>
      <c r="C21" s="113" t="s">
        <v>528</v>
      </c>
      <c r="D21" s="194"/>
      <c r="E21" s="194"/>
      <c r="F21" s="194"/>
      <c r="G21" s="113">
        <v>7.45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2"/>
      <c r="AH21" s="12"/>
      <c r="AI21" s="12"/>
      <c r="AJ21" s="12"/>
      <c r="AM21" s="24"/>
    </row>
    <row r="22" spans="1:39" ht="28.5" customHeight="1">
      <c r="A22" s="113">
        <v>14</v>
      </c>
      <c r="B22" s="12" t="s">
        <v>539</v>
      </c>
      <c r="C22" s="113" t="s">
        <v>540</v>
      </c>
      <c r="D22" s="194"/>
      <c r="E22" s="194"/>
      <c r="F22" s="194"/>
      <c r="G22" s="113">
        <v>350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2"/>
      <c r="AH22" s="12"/>
      <c r="AI22" s="12"/>
      <c r="AJ22" s="12"/>
      <c r="AM22" s="24"/>
    </row>
    <row r="23" spans="1:39" ht="15" customHeight="1">
      <c r="A23" s="248" t="s">
        <v>13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M23" s="4"/>
    </row>
    <row r="24" spans="1:39" ht="38.25" customHeight="1">
      <c r="A24" s="113">
        <v>15</v>
      </c>
      <c r="B24" s="12" t="s">
        <v>541</v>
      </c>
      <c r="C24" s="113" t="s">
        <v>448</v>
      </c>
      <c r="D24" s="194"/>
      <c r="E24" s="194"/>
      <c r="F24" s="194"/>
      <c r="G24" s="113">
        <v>21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2"/>
      <c r="AH24" s="12"/>
      <c r="AI24" s="12"/>
      <c r="AJ24" s="12"/>
      <c r="AM24" s="24"/>
    </row>
    <row r="25" spans="1:39" ht="53.25" customHeight="1">
      <c r="A25" s="113">
        <v>16</v>
      </c>
      <c r="B25" s="12" t="s">
        <v>542</v>
      </c>
      <c r="C25" s="113" t="s">
        <v>448</v>
      </c>
      <c r="D25" s="194"/>
      <c r="E25" s="194"/>
      <c r="F25" s="194"/>
      <c r="G25" s="113">
        <v>5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2"/>
      <c r="AH25" s="12"/>
      <c r="AI25" s="12"/>
      <c r="AJ25" s="12"/>
      <c r="AM25" s="24"/>
    </row>
    <row r="26" spans="1:39" ht="69.75" customHeight="1">
      <c r="A26" s="113">
        <v>17</v>
      </c>
      <c r="B26" s="12" t="s">
        <v>543</v>
      </c>
      <c r="C26" s="113" t="s">
        <v>474</v>
      </c>
      <c r="D26" s="194"/>
      <c r="E26" s="194"/>
      <c r="F26" s="194"/>
      <c r="G26" s="113">
        <v>95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54"/>
      <c r="AH26" s="54"/>
      <c r="AI26" s="54"/>
      <c r="AJ26" s="54"/>
      <c r="AM26" s="24"/>
    </row>
    <row r="27" spans="1:39" ht="55.5" customHeight="1">
      <c r="A27" s="113">
        <v>18</v>
      </c>
      <c r="B27" s="12" t="s">
        <v>544</v>
      </c>
      <c r="C27" s="113" t="s">
        <v>545</v>
      </c>
      <c r="D27" s="194"/>
      <c r="E27" s="194"/>
      <c r="F27" s="194"/>
      <c r="G27" s="113">
        <v>39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2"/>
      <c r="AH27" s="12"/>
      <c r="AI27" s="12"/>
      <c r="AJ27" s="12"/>
      <c r="AM27" s="24"/>
    </row>
    <row r="28" spans="1:39" ht="49.5" customHeight="1">
      <c r="A28" s="113">
        <v>19</v>
      </c>
      <c r="B28" s="12" t="s">
        <v>546</v>
      </c>
      <c r="C28" s="113" t="s">
        <v>21</v>
      </c>
      <c r="D28" s="194"/>
      <c r="E28" s="194"/>
      <c r="F28" s="194"/>
      <c r="G28" s="113">
        <v>40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2"/>
      <c r="AH28" s="12"/>
      <c r="AI28" s="12"/>
      <c r="AJ28" s="12"/>
      <c r="AM28" s="24"/>
    </row>
    <row r="29" spans="1:39" ht="50.25" customHeight="1">
      <c r="A29" s="113">
        <v>20</v>
      </c>
      <c r="B29" s="12" t="s">
        <v>547</v>
      </c>
      <c r="C29" s="113" t="s">
        <v>124</v>
      </c>
      <c r="D29" s="194"/>
      <c r="E29" s="194"/>
      <c r="F29" s="194"/>
      <c r="G29" s="113">
        <v>36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2"/>
      <c r="AH29" s="12"/>
      <c r="AI29" s="12"/>
      <c r="AJ29" s="12"/>
      <c r="AM29" s="24"/>
    </row>
    <row r="30" spans="1:39" ht="69.75" customHeight="1">
      <c r="A30" s="113">
        <v>21</v>
      </c>
      <c r="B30" s="12" t="s">
        <v>548</v>
      </c>
      <c r="C30" s="113" t="s">
        <v>448</v>
      </c>
      <c r="D30" s="194"/>
      <c r="E30" s="194"/>
      <c r="F30" s="194"/>
      <c r="G30" s="113">
        <v>29.25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2"/>
      <c r="AH30" s="12"/>
      <c r="AI30" s="12"/>
      <c r="AJ30" s="12"/>
      <c r="AM30" s="24"/>
    </row>
    <row r="31" spans="1:39" ht="69.75" customHeight="1">
      <c r="A31" s="113">
        <v>22</v>
      </c>
      <c r="B31" s="12" t="s">
        <v>549</v>
      </c>
      <c r="C31" s="113" t="s">
        <v>59</v>
      </c>
      <c r="D31" s="194"/>
      <c r="E31" s="194"/>
      <c r="F31" s="194"/>
      <c r="G31" s="113">
        <v>13.5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2"/>
      <c r="AH31" s="12"/>
      <c r="AI31" s="12"/>
      <c r="AJ31" s="12"/>
      <c r="AM31" s="24"/>
    </row>
    <row r="32" spans="1:39" ht="33.75" customHeight="1">
      <c r="A32" s="113">
        <v>23</v>
      </c>
      <c r="B32" s="12" t="s">
        <v>550</v>
      </c>
      <c r="C32" s="113" t="s">
        <v>474</v>
      </c>
      <c r="D32" s="194"/>
      <c r="E32" s="194"/>
      <c r="F32" s="194"/>
      <c r="G32" s="113">
        <v>22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2"/>
      <c r="AH32" s="12"/>
      <c r="AI32" s="12"/>
      <c r="AJ32" s="12"/>
      <c r="AM32" s="24"/>
    </row>
    <row r="33" spans="1:39" ht="53.25" customHeight="1">
      <c r="A33" s="113">
        <v>24</v>
      </c>
      <c r="B33" s="12" t="s">
        <v>551</v>
      </c>
      <c r="C33" s="113" t="s">
        <v>474</v>
      </c>
      <c r="D33" s="194"/>
      <c r="E33" s="194"/>
      <c r="F33" s="194"/>
      <c r="G33" s="113">
        <v>445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2"/>
      <c r="AH33" s="12"/>
      <c r="AI33" s="12"/>
      <c r="AJ33" s="12"/>
      <c r="AM33" s="24"/>
    </row>
    <row r="34" spans="1:39" ht="15" customHeight="1">
      <c r="A34" s="248" t="s">
        <v>22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M34" s="4"/>
    </row>
    <row r="35" spans="1:39" ht="57" customHeight="1">
      <c r="A35" s="113">
        <v>25</v>
      </c>
      <c r="B35" s="12" t="s">
        <v>23</v>
      </c>
      <c r="C35" s="113" t="s">
        <v>11</v>
      </c>
      <c r="D35" s="194"/>
      <c r="E35" s="194"/>
      <c r="F35" s="194"/>
      <c r="G35" s="113">
        <v>4.8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/>
      <c r="AH35" s="54"/>
      <c r="AI35" s="54"/>
      <c r="AJ35" s="54"/>
      <c r="AM35" s="19"/>
    </row>
    <row r="36" spans="1:39" ht="15" customHeight="1">
      <c r="A36" s="248" t="s">
        <v>34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M36" s="4"/>
    </row>
    <row r="37" spans="1:39" ht="138.75" customHeight="1">
      <c r="A37" s="113">
        <v>26</v>
      </c>
      <c r="B37" s="12" t="s">
        <v>552</v>
      </c>
      <c r="C37" s="113" t="s">
        <v>455</v>
      </c>
      <c r="D37" s="194"/>
      <c r="E37" s="194"/>
      <c r="F37" s="194"/>
      <c r="G37" s="113">
        <v>56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4"/>
      <c r="AH37" s="54"/>
      <c r="AI37" s="54"/>
      <c r="AJ37" s="54"/>
      <c r="AM37" s="19"/>
    </row>
    <row r="38" spans="1:39" ht="15" customHeight="1">
      <c r="A38" s="248" t="s">
        <v>147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M38" s="4"/>
    </row>
    <row r="39" spans="1:39" ht="36" customHeight="1">
      <c r="A39" s="113">
        <v>27</v>
      </c>
      <c r="B39" s="12" t="s">
        <v>221</v>
      </c>
      <c r="C39" s="113" t="s">
        <v>455</v>
      </c>
      <c r="D39" s="194"/>
      <c r="E39" s="194"/>
      <c r="F39" s="194"/>
      <c r="G39" s="113">
        <v>5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54"/>
      <c r="AH39" s="54"/>
      <c r="AI39" s="54"/>
      <c r="AJ39" s="54"/>
      <c r="AM39" s="4"/>
    </row>
    <row r="40" spans="1:39" ht="37.5" customHeight="1">
      <c r="A40" s="113">
        <v>28</v>
      </c>
      <c r="B40" s="12" t="s">
        <v>553</v>
      </c>
      <c r="C40" s="113" t="s">
        <v>27</v>
      </c>
      <c r="D40" s="194"/>
      <c r="E40" s="194"/>
      <c r="F40" s="194"/>
      <c r="G40" s="113">
        <v>5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54"/>
      <c r="AH40" s="54"/>
      <c r="AI40" s="54"/>
      <c r="AJ40" s="54"/>
      <c r="AM40" s="4"/>
    </row>
    <row r="41" spans="1:39" s="140" customFormat="1">
      <c r="A41" s="80"/>
      <c r="B41" s="81" t="s">
        <v>1088</v>
      </c>
      <c r="C41" s="82"/>
      <c r="D41" s="82"/>
      <c r="E41" s="82"/>
      <c r="F41" s="82"/>
      <c r="G41" s="85">
        <f>G9+G10+G11+G12+G13+G14+G15+G16+G17+G18+G19+G20+G21+G22+G24+G25+G26+G27+G28+G29+G30+G31+G32+G33+G35+G37+G39+G40</f>
        <v>1617.69</v>
      </c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83"/>
      <c r="AH41" s="83"/>
      <c r="AI41" s="83"/>
      <c r="AJ41" s="83"/>
    </row>
  </sheetData>
  <mergeCells count="26">
    <mergeCell ref="A2:AJ2"/>
    <mergeCell ref="A38:AJ38"/>
    <mergeCell ref="A7:AJ7"/>
    <mergeCell ref="A8:AJ8"/>
    <mergeCell ref="A23:AJ23"/>
    <mergeCell ref="A34:AJ34"/>
    <mergeCell ref="A36:AJ36"/>
    <mergeCell ref="D3:D5"/>
    <mergeCell ref="E3:E5"/>
    <mergeCell ref="F3:F5"/>
    <mergeCell ref="B3:B5"/>
    <mergeCell ref="C3:C5"/>
    <mergeCell ref="A3:A5"/>
    <mergeCell ref="G3:G5"/>
    <mergeCell ref="H3:AF3"/>
    <mergeCell ref="H4:H5"/>
    <mergeCell ref="I4:L4"/>
    <mergeCell ref="M4:P4"/>
    <mergeCell ref="Q4:T4"/>
    <mergeCell ref="U4:X4"/>
    <mergeCell ref="Y4:AB4"/>
    <mergeCell ref="AC4:AF4"/>
    <mergeCell ref="AG3:AG5"/>
    <mergeCell ref="AH3:AH5"/>
    <mergeCell ref="AI3:AI5"/>
    <mergeCell ref="AJ3:AJ5"/>
  </mergeCells>
  <pageMargins left="0.7" right="0.7" top="0.75" bottom="0.75" header="0.3" footer="0.3"/>
  <pageSetup paperSize="9" scale="4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42"/>
  <sheetViews>
    <sheetView view="pageBreakPreview" zoomScale="70" zoomScaleSheetLayoutView="70" workbookViewId="0">
      <selection activeCell="AI3" sqref="AI3:AI5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2.7109375" style="16" customWidth="1"/>
    <col min="33" max="33" width="39.140625" style="2" customWidth="1"/>
    <col min="34" max="36" width="30.140625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39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9" ht="55.5" customHeight="1">
      <c r="A2" s="237" t="s">
        <v>1117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9" ht="80.2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9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9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9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9" ht="27.75" customHeight="1">
      <c r="A7" s="252" t="s">
        <v>554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9" ht="1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9" ht="63">
      <c r="A9" s="113">
        <v>1</v>
      </c>
      <c r="B9" s="12" t="s">
        <v>555</v>
      </c>
      <c r="C9" s="113" t="s">
        <v>556</v>
      </c>
      <c r="D9" s="194"/>
      <c r="E9" s="194"/>
      <c r="F9" s="194"/>
      <c r="G9" s="113">
        <v>7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54"/>
      <c r="AH9" s="54"/>
      <c r="AI9" s="54"/>
      <c r="AJ9" s="54"/>
      <c r="AM9" s="24"/>
    </row>
    <row r="10" spans="1:39" ht="126">
      <c r="A10" s="113">
        <v>2</v>
      </c>
      <c r="B10" s="12" t="s">
        <v>557</v>
      </c>
      <c r="C10" s="113" t="s">
        <v>556</v>
      </c>
      <c r="D10" s="194"/>
      <c r="E10" s="194"/>
      <c r="F10" s="194"/>
      <c r="G10" s="113">
        <v>41.5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4"/>
      <c r="AH10" s="54"/>
      <c r="AI10" s="54"/>
      <c r="AJ10" s="54"/>
      <c r="AM10" s="24"/>
    </row>
    <row r="11" spans="1:39" ht="47.25">
      <c r="A11" s="113">
        <v>3</v>
      </c>
      <c r="B11" s="12" t="s">
        <v>558</v>
      </c>
      <c r="C11" s="113" t="s">
        <v>556</v>
      </c>
      <c r="D11" s="194"/>
      <c r="E11" s="194"/>
      <c r="F11" s="194"/>
      <c r="G11" s="113">
        <v>10.4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54"/>
      <c r="AH11" s="54"/>
      <c r="AI11" s="54"/>
      <c r="AJ11" s="54"/>
      <c r="AM11" s="24"/>
    </row>
    <row r="12" spans="1:39" ht="47.25">
      <c r="A12" s="113">
        <v>4</v>
      </c>
      <c r="B12" s="12" t="s">
        <v>559</v>
      </c>
      <c r="C12" s="113" t="s">
        <v>556</v>
      </c>
      <c r="D12" s="194"/>
      <c r="E12" s="194"/>
      <c r="F12" s="194"/>
      <c r="G12" s="113">
        <v>108.5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54"/>
      <c r="AH12" s="54"/>
      <c r="AI12" s="54"/>
      <c r="AJ12" s="54"/>
      <c r="AM12" s="24"/>
    </row>
    <row r="13" spans="1:39" ht="78.75">
      <c r="A13" s="113">
        <v>5</v>
      </c>
      <c r="B13" s="12" t="s">
        <v>560</v>
      </c>
      <c r="C13" s="113" t="s">
        <v>556</v>
      </c>
      <c r="D13" s="194"/>
      <c r="E13" s="194"/>
      <c r="F13" s="194"/>
      <c r="G13" s="113">
        <v>3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  <c r="AM13" s="24"/>
    </row>
    <row r="14" spans="1:39" ht="31.5">
      <c r="A14" s="113">
        <v>6</v>
      </c>
      <c r="B14" s="12" t="s">
        <v>561</v>
      </c>
      <c r="C14" s="113" t="s">
        <v>562</v>
      </c>
      <c r="D14" s="194"/>
      <c r="E14" s="194"/>
      <c r="F14" s="194"/>
      <c r="G14" s="113">
        <v>194.7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4"/>
      <c r="AH14" s="54"/>
      <c r="AI14" s="54"/>
      <c r="AJ14" s="54"/>
      <c r="AM14" s="24"/>
    </row>
    <row r="15" spans="1:39" ht="31.5">
      <c r="A15" s="113">
        <v>7</v>
      </c>
      <c r="B15" s="12" t="s">
        <v>563</v>
      </c>
      <c r="C15" s="113" t="s">
        <v>556</v>
      </c>
      <c r="D15" s="194"/>
      <c r="E15" s="194"/>
      <c r="F15" s="194"/>
      <c r="G15" s="113">
        <v>540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54"/>
      <c r="AH15" s="54"/>
      <c r="AI15" s="54"/>
      <c r="AJ15" s="54"/>
      <c r="AM15" s="24"/>
    </row>
    <row r="16" spans="1:39" ht="78.75">
      <c r="A16" s="113">
        <v>8</v>
      </c>
      <c r="B16" s="12" t="s">
        <v>564</v>
      </c>
      <c r="C16" s="113" t="s">
        <v>151</v>
      </c>
      <c r="D16" s="194"/>
      <c r="E16" s="194"/>
      <c r="F16" s="194"/>
      <c r="G16" s="113">
        <v>15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54"/>
      <c r="AH16" s="54"/>
      <c r="AI16" s="54"/>
      <c r="AJ16" s="54"/>
      <c r="AM16" s="24"/>
    </row>
    <row r="17" spans="1:39" ht="78.75">
      <c r="A17" s="113">
        <v>9</v>
      </c>
      <c r="B17" s="12" t="s">
        <v>565</v>
      </c>
      <c r="C17" s="113" t="s">
        <v>151</v>
      </c>
      <c r="D17" s="194"/>
      <c r="E17" s="194"/>
      <c r="F17" s="194"/>
      <c r="G17" s="113">
        <v>15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4"/>
      <c r="AH17" s="54"/>
      <c r="AI17" s="54"/>
      <c r="AJ17" s="54"/>
      <c r="AM17" s="24"/>
    </row>
    <row r="18" spans="1:39" ht="31.5">
      <c r="A18" s="113">
        <v>10</v>
      </c>
      <c r="B18" s="12" t="s">
        <v>566</v>
      </c>
      <c r="C18" s="113" t="s">
        <v>567</v>
      </c>
      <c r="D18" s="194"/>
      <c r="E18" s="194"/>
      <c r="F18" s="194"/>
      <c r="G18" s="113">
        <v>194.9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  <c r="AM18" s="24"/>
    </row>
    <row r="19" spans="1:39" ht="31.5">
      <c r="A19" s="113">
        <v>11</v>
      </c>
      <c r="B19" s="12" t="s">
        <v>568</v>
      </c>
      <c r="C19" s="113" t="s">
        <v>163</v>
      </c>
      <c r="D19" s="194"/>
      <c r="E19" s="194"/>
      <c r="F19" s="194"/>
      <c r="G19" s="113">
        <v>11.51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54"/>
      <c r="AH19" s="54"/>
      <c r="AI19" s="54"/>
      <c r="AJ19" s="54"/>
      <c r="AM19" s="24"/>
    </row>
    <row r="20" spans="1:39" ht="31.5">
      <c r="A20" s="113">
        <v>12</v>
      </c>
      <c r="B20" s="12" t="s">
        <v>569</v>
      </c>
      <c r="C20" s="113" t="s">
        <v>570</v>
      </c>
      <c r="D20" s="194"/>
      <c r="E20" s="194"/>
      <c r="F20" s="194"/>
      <c r="G20" s="113">
        <v>464.3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54"/>
      <c r="AH20" s="54"/>
      <c r="AI20" s="54"/>
      <c r="AJ20" s="54"/>
      <c r="AM20" s="24"/>
    </row>
    <row r="21" spans="1:39" ht="31.5">
      <c r="A21" s="113">
        <v>13</v>
      </c>
      <c r="B21" s="12" t="s">
        <v>571</v>
      </c>
      <c r="C21" s="113" t="s">
        <v>151</v>
      </c>
      <c r="D21" s="194"/>
      <c r="E21" s="194"/>
      <c r="F21" s="194"/>
      <c r="G21" s="113">
        <v>10.86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54"/>
      <c r="AH21" s="54"/>
      <c r="AI21" s="54"/>
      <c r="AJ21" s="54"/>
      <c r="AM21" s="24"/>
    </row>
    <row r="22" spans="1:39">
      <c r="A22" s="248" t="s">
        <v>13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M22" s="4"/>
    </row>
    <row r="23" spans="1:39" ht="31.5">
      <c r="A23" s="113">
        <v>14</v>
      </c>
      <c r="B23" s="12" t="s">
        <v>572</v>
      </c>
      <c r="C23" s="113" t="s">
        <v>166</v>
      </c>
      <c r="D23" s="194"/>
      <c r="E23" s="194"/>
      <c r="F23" s="194"/>
      <c r="G23" s="113">
        <v>394.4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3"/>
      <c r="AH23" s="13"/>
      <c r="AI23" s="13"/>
      <c r="AJ23" s="13"/>
      <c r="AM23" s="19"/>
    </row>
    <row r="24" spans="1:39" ht="31.5">
      <c r="A24" s="113">
        <v>15</v>
      </c>
      <c r="B24" s="12" t="s">
        <v>573</v>
      </c>
      <c r="C24" s="113" t="s">
        <v>419</v>
      </c>
      <c r="D24" s="194"/>
      <c r="E24" s="194"/>
      <c r="F24" s="194"/>
      <c r="G24" s="113">
        <v>350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54"/>
      <c r="AH24" s="54"/>
      <c r="AI24" s="54"/>
      <c r="AJ24" s="54"/>
      <c r="AM24" s="19"/>
    </row>
    <row r="25" spans="1:39">
      <c r="A25" s="248" t="s">
        <v>22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M25" s="4"/>
    </row>
    <row r="26" spans="1:39" ht="47.25">
      <c r="A26" s="113">
        <v>16</v>
      </c>
      <c r="B26" s="12" t="s">
        <v>24</v>
      </c>
      <c r="C26" s="113" t="s">
        <v>163</v>
      </c>
      <c r="D26" s="194"/>
      <c r="E26" s="194"/>
      <c r="F26" s="194"/>
      <c r="G26" s="113">
        <v>20.3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54"/>
      <c r="AH26" s="54"/>
      <c r="AI26" s="54"/>
      <c r="AJ26" s="54"/>
      <c r="AM26" s="19"/>
    </row>
    <row r="27" spans="1:39" ht="31.5">
      <c r="A27" s="113">
        <v>17</v>
      </c>
      <c r="B27" s="12" t="s">
        <v>23</v>
      </c>
      <c r="C27" s="113" t="s">
        <v>419</v>
      </c>
      <c r="D27" s="194"/>
      <c r="E27" s="194"/>
      <c r="F27" s="194"/>
      <c r="G27" s="113">
        <v>15.3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54"/>
      <c r="AH27" s="54"/>
      <c r="AI27" s="54"/>
      <c r="AJ27" s="54"/>
      <c r="AM27" s="19"/>
    </row>
    <row r="28" spans="1:39">
      <c r="A28" s="248" t="s">
        <v>25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M28" s="4"/>
    </row>
    <row r="29" spans="1:39" ht="94.5">
      <c r="A29" s="113">
        <v>18</v>
      </c>
      <c r="B29" s="12" t="s">
        <v>574</v>
      </c>
      <c r="C29" s="113" t="s">
        <v>163</v>
      </c>
      <c r="D29" s="194"/>
      <c r="E29" s="194"/>
      <c r="F29" s="194"/>
      <c r="G29" s="113">
        <v>11.3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54"/>
      <c r="AH29" s="54"/>
      <c r="AI29" s="54"/>
      <c r="AJ29" s="54"/>
      <c r="AM29" s="4"/>
    </row>
    <row r="30" spans="1:39" ht="78.75">
      <c r="A30" s="113">
        <v>19</v>
      </c>
      <c r="B30" s="12" t="s">
        <v>575</v>
      </c>
      <c r="C30" s="113" t="s">
        <v>276</v>
      </c>
      <c r="D30" s="194"/>
      <c r="E30" s="194"/>
      <c r="F30" s="194"/>
      <c r="G30" s="113">
        <v>44.8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54"/>
      <c r="AH30" s="54"/>
      <c r="AI30" s="54"/>
      <c r="AJ30" s="54"/>
      <c r="AM30" s="4"/>
    </row>
    <row r="31" spans="1:39" ht="94.5">
      <c r="A31" s="113">
        <v>20</v>
      </c>
      <c r="B31" s="12" t="s">
        <v>576</v>
      </c>
      <c r="C31" s="113" t="s">
        <v>276</v>
      </c>
      <c r="D31" s="194"/>
      <c r="E31" s="194"/>
      <c r="F31" s="194"/>
      <c r="G31" s="113">
        <v>9.3000000000000007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54"/>
      <c r="AH31" s="54"/>
      <c r="AI31" s="54"/>
      <c r="AJ31" s="54"/>
      <c r="AM31" s="4"/>
    </row>
    <row r="32" spans="1:39">
      <c r="A32" s="248" t="s">
        <v>34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M32" s="4"/>
    </row>
    <row r="33" spans="1:39" ht="47.25">
      <c r="A33" s="113">
        <v>21</v>
      </c>
      <c r="B33" s="12" t="s">
        <v>577</v>
      </c>
      <c r="C33" s="113" t="s">
        <v>163</v>
      </c>
      <c r="D33" s="194"/>
      <c r="E33" s="194"/>
      <c r="F33" s="194"/>
      <c r="G33" s="113">
        <v>180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54"/>
      <c r="AH33" s="54"/>
      <c r="AI33" s="54"/>
      <c r="AJ33" s="54"/>
      <c r="AM33" s="24"/>
    </row>
    <row r="34" spans="1:39" ht="47.25">
      <c r="A34" s="113">
        <v>22</v>
      </c>
      <c r="B34" s="12" t="s">
        <v>578</v>
      </c>
      <c r="C34" s="113" t="s">
        <v>163</v>
      </c>
      <c r="D34" s="194"/>
      <c r="E34" s="194"/>
      <c r="F34" s="194"/>
      <c r="G34" s="113">
        <v>111.8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54"/>
      <c r="AH34" s="54"/>
      <c r="AI34" s="54"/>
      <c r="AJ34" s="54"/>
      <c r="AM34" s="24"/>
    </row>
    <row r="35" spans="1:39" ht="94.5">
      <c r="A35" s="113">
        <v>23</v>
      </c>
      <c r="B35" s="12" t="s">
        <v>579</v>
      </c>
      <c r="C35" s="113" t="s">
        <v>163</v>
      </c>
      <c r="D35" s="194"/>
      <c r="E35" s="194"/>
      <c r="F35" s="194"/>
      <c r="G35" s="113">
        <v>60.9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/>
      <c r="AH35" s="54"/>
      <c r="AI35" s="54"/>
      <c r="AJ35" s="54"/>
      <c r="AM35" s="24"/>
    </row>
    <row r="36" spans="1:39" ht="63">
      <c r="A36" s="113">
        <v>24</v>
      </c>
      <c r="B36" s="12" t="s">
        <v>580</v>
      </c>
      <c r="C36" s="113" t="s">
        <v>163</v>
      </c>
      <c r="D36" s="194"/>
      <c r="E36" s="194"/>
      <c r="F36" s="194"/>
      <c r="G36" s="113">
        <v>19.2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54"/>
      <c r="AH36" s="54"/>
      <c r="AI36" s="54"/>
      <c r="AJ36" s="54"/>
      <c r="AM36" s="24"/>
    </row>
    <row r="37" spans="1:39">
      <c r="A37" s="248" t="s">
        <v>138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M37" s="4"/>
    </row>
    <row r="38" spans="1:39" ht="94.5">
      <c r="A38" s="113">
        <v>25</v>
      </c>
      <c r="B38" s="12" t="s">
        <v>581</v>
      </c>
      <c r="C38" s="113" t="s">
        <v>163</v>
      </c>
      <c r="D38" s="194"/>
      <c r="E38" s="194"/>
      <c r="F38" s="194"/>
      <c r="G38" s="113">
        <v>33.299999999999997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54"/>
      <c r="AH38" s="54"/>
      <c r="AI38" s="54"/>
      <c r="AJ38" s="54"/>
      <c r="AM38" s="4"/>
    </row>
    <row r="39" spans="1:39">
      <c r="A39" s="248" t="s">
        <v>147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M39" s="4"/>
    </row>
    <row r="40" spans="1:39" ht="47.25">
      <c r="A40" s="113">
        <v>26</v>
      </c>
      <c r="B40" s="12" t="s">
        <v>582</v>
      </c>
      <c r="C40" s="113" t="s">
        <v>168</v>
      </c>
      <c r="D40" s="194"/>
      <c r="E40" s="194"/>
      <c r="F40" s="194"/>
      <c r="G40" s="113">
        <v>75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54"/>
      <c r="AH40" s="54"/>
      <c r="AI40" s="54"/>
      <c r="AJ40" s="54"/>
      <c r="AM40" s="24"/>
    </row>
    <row r="41" spans="1:39" ht="47.25">
      <c r="A41" s="113">
        <v>27</v>
      </c>
      <c r="B41" s="12" t="s">
        <v>583</v>
      </c>
      <c r="C41" s="113" t="s">
        <v>278</v>
      </c>
      <c r="D41" s="194"/>
      <c r="E41" s="194"/>
      <c r="F41" s="194"/>
      <c r="G41" s="113">
        <v>22.4</v>
      </c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54"/>
      <c r="AH41" s="54"/>
      <c r="AI41" s="54"/>
      <c r="AJ41" s="54"/>
      <c r="AM41" s="24"/>
    </row>
    <row r="42" spans="1:39" s="84" customFormat="1">
      <c r="A42" s="125"/>
      <c r="B42" s="81" t="s">
        <v>1088</v>
      </c>
      <c r="C42" s="126"/>
      <c r="D42" s="126"/>
      <c r="E42" s="126"/>
      <c r="F42" s="126"/>
      <c r="G42" s="107">
        <f>G9+G10+G11+G12+G13+G14+G15+G16+G17+G18+G19+G20+G21+G23+G24+G26+G27+G29+G30+G31+G33+G34+G35+G36+G40+G38+G41</f>
        <v>2964.670000000001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27"/>
      <c r="AH42" s="127"/>
      <c r="AI42" s="127"/>
      <c r="AJ42" s="127"/>
    </row>
  </sheetData>
  <mergeCells count="28">
    <mergeCell ref="A2:AJ2"/>
    <mergeCell ref="A37:AJ37"/>
    <mergeCell ref="A39:AJ39"/>
    <mergeCell ref="A7:AJ7"/>
    <mergeCell ref="A8:AJ8"/>
    <mergeCell ref="A22:AJ22"/>
    <mergeCell ref="A25:AJ25"/>
    <mergeCell ref="A28:AJ28"/>
    <mergeCell ref="A32:AJ32"/>
    <mergeCell ref="H3:AF3"/>
    <mergeCell ref="H4:H5"/>
    <mergeCell ref="I4:L4"/>
    <mergeCell ref="M4:P4"/>
    <mergeCell ref="Q4:T4"/>
    <mergeCell ref="U4:X4"/>
    <mergeCell ref="Y4:AB4"/>
    <mergeCell ref="AC4:AF4"/>
    <mergeCell ref="AG3:AG5"/>
    <mergeCell ref="AH3:AH5"/>
    <mergeCell ref="AI3:AI5"/>
    <mergeCell ref="AJ3:AJ5"/>
    <mergeCell ref="F3:F5"/>
    <mergeCell ref="G3:G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29"/>
  <sheetViews>
    <sheetView view="pageBreakPreview" topLeftCell="AB1" zoomScale="90" zoomScaleSheetLayoutView="90" workbookViewId="0">
      <selection activeCell="AI3" sqref="AI3:AI5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2.7109375" style="16" customWidth="1"/>
    <col min="33" max="33" width="42.5703125" style="2" customWidth="1"/>
    <col min="34" max="36" width="43.85546875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39">
      <c r="A1" s="159"/>
      <c r="B1" s="14"/>
      <c r="C1" s="160"/>
      <c r="D1" s="160"/>
      <c r="E1" s="160"/>
      <c r="F1" s="160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  <c r="AH1" s="162"/>
      <c r="AI1" s="162"/>
      <c r="AJ1" s="162"/>
    </row>
    <row r="2" spans="1:39" ht="56.25" customHeight="1">
      <c r="A2" s="296" t="s">
        <v>1118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</row>
    <row r="3" spans="1:39" ht="78" customHeight="1">
      <c r="A3" s="223" t="s">
        <v>0</v>
      </c>
      <c r="B3" s="223" t="s">
        <v>1</v>
      </c>
      <c r="C3" s="223" t="s">
        <v>2</v>
      </c>
      <c r="D3" s="267" t="s">
        <v>1125</v>
      </c>
      <c r="E3" s="267" t="s">
        <v>1126</v>
      </c>
      <c r="F3" s="267" t="s">
        <v>1127</v>
      </c>
      <c r="G3" s="223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9">
      <c r="A4" s="224"/>
      <c r="B4" s="224"/>
      <c r="C4" s="224"/>
      <c r="D4" s="268"/>
      <c r="E4" s="268"/>
      <c r="F4" s="268"/>
      <c r="G4" s="224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9">
      <c r="A5" s="225"/>
      <c r="B5" s="225"/>
      <c r="C5" s="225"/>
      <c r="D5" s="269"/>
      <c r="E5" s="269"/>
      <c r="F5" s="269"/>
      <c r="G5" s="225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9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9" ht="25.5" customHeight="1">
      <c r="A7" s="252" t="s">
        <v>584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9">
      <c r="A8" s="246" t="s">
        <v>5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</row>
    <row r="9" spans="1:39" ht="95.25" customHeight="1">
      <c r="A9" s="113">
        <v>1</v>
      </c>
      <c r="B9" s="141" t="s">
        <v>585</v>
      </c>
      <c r="C9" s="113" t="s">
        <v>47</v>
      </c>
      <c r="D9" s="194"/>
      <c r="E9" s="194"/>
      <c r="F9" s="194"/>
      <c r="G9" s="113">
        <v>11.7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69"/>
      <c r="AH9" s="69"/>
      <c r="AI9" s="69"/>
      <c r="AJ9" s="69"/>
      <c r="AM9" s="24"/>
    </row>
    <row r="10" spans="1:39" ht="41.25" customHeight="1">
      <c r="A10" s="113">
        <v>2</v>
      </c>
      <c r="B10" s="141" t="s">
        <v>586</v>
      </c>
      <c r="C10" s="113" t="s">
        <v>587</v>
      </c>
      <c r="D10" s="194"/>
      <c r="E10" s="194"/>
      <c r="F10" s="194"/>
      <c r="G10" s="113">
        <v>55.8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4"/>
      <c r="AH10" s="54"/>
      <c r="AI10" s="54"/>
      <c r="AJ10" s="54"/>
      <c r="AM10" s="24"/>
    </row>
    <row r="11" spans="1:39" ht="66.75" customHeight="1">
      <c r="A11" s="293">
        <v>3</v>
      </c>
      <c r="B11" s="294" t="s">
        <v>588</v>
      </c>
      <c r="C11" s="295" t="s">
        <v>21</v>
      </c>
      <c r="D11" s="196"/>
      <c r="E11" s="196"/>
      <c r="F11" s="196"/>
      <c r="G11" s="293">
        <v>15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41"/>
      <c r="AH11" s="141"/>
      <c r="AI11" s="195"/>
      <c r="AJ11" s="141"/>
      <c r="AM11" s="24"/>
    </row>
    <row r="12" spans="1:39" ht="40.5" hidden="1" customHeight="1">
      <c r="A12" s="293"/>
      <c r="B12" s="294"/>
      <c r="C12" s="295"/>
      <c r="D12" s="196"/>
      <c r="E12" s="196"/>
      <c r="F12" s="196"/>
      <c r="G12" s="293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41"/>
      <c r="AH12" s="141"/>
      <c r="AI12" s="195"/>
      <c r="AJ12" s="141"/>
      <c r="AM12" s="24"/>
    </row>
    <row r="13" spans="1:39" s="2" customFormat="1" ht="51" customHeight="1">
      <c r="A13" s="293">
        <v>4</v>
      </c>
      <c r="B13" s="294" t="s">
        <v>589</v>
      </c>
      <c r="C13" s="295" t="s">
        <v>47</v>
      </c>
      <c r="D13" s="196"/>
      <c r="E13" s="196"/>
      <c r="F13" s="196"/>
      <c r="G13" s="293">
        <v>19.5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69"/>
      <c r="AH13" s="69"/>
      <c r="AI13" s="69"/>
      <c r="AJ13" s="69"/>
      <c r="AM13" s="24"/>
    </row>
    <row r="14" spans="1:39" ht="66" hidden="1" customHeight="1" thickBot="1">
      <c r="A14" s="293"/>
      <c r="B14" s="294"/>
      <c r="C14" s="295"/>
      <c r="D14" s="196"/>
      <c r="E14" s="196"/>
      <c r="F14" s="196"/>
      <c r="G14" s="293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69"/>
      <c r="AH14" s="69"/>
      <c r="AI14" s="69"/>
      <c r="AJ14" s="69"/>
      <c r="AM14" s="4"/>
    </row>
    <row r="15" spans="1:39" ht="59.25" customHeight="1">
      <c r="A15" s="113">
        <v>5</v>
      </c>
      <c r="B15" s="141" t="s">
        <v>590</v>
      </c>
      <c r="C15" s="142" t="s">
        <v>591</v>
      </c>
      <c r="D15" s="196"/>
      <c r="E15" s="196"/>
      <c r="F15" s="196"/>
      <c r="G15" s="113">
        <v>19.5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54"/>
      <c r="AH15" s="54"/>
      <c r="AI15" s="54"/>
      <c r="AJ15" s="54"/>
      <c r="AM15" s="4"/>
    </row>
    <row r="16" spans="1:39" ht="15.75" customHeight="1">
      <c r="A16" s="248" t="s">
        <v>22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M16" s="4"/>
    </row>
    <row r="17" spans="1:39" ht="50.25" customHeight="1">
      <c r="A17" s="113">
        <v>6</v>
      </c>
      <c r="B17" s="141" t="s">
        <v>592</v>
      </c>
      <c r="C17" s="142" t="s">
        <v>593</v>
      </c>
      <c r="D17" s="196"/>
      <c r="E17" s="196"/>
      <c r="F17" s="196"/>
      <c r="G17" s="113">
        <v>44.6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69"/>
      <c r="AH17" s="69"/>
      <c r="AI17" s="69"/>
      <c r="AJ17" s="69"/>
      <c r="AM17" s="24"/>
    </row>
    <row r="18" spans="1:39" ht="50.25" customHeight="1">
      <c r="A18" s="113">
        <v>7</v>
      </c>
      <c r="B18" s="141" t="s">
        <v>23</v>
      </c>
      <c r="C18" s="142" t="s">
        <v>21</v>
      </c>
      <c r="D18" s="196"/>
      <c r="E18" s="196"/>
      <c r="F18" s="196"/>
      <c r="G18" s="113">
        <v>10.4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69"/>
      <c r="AH18" s="69"/>
      <c r="AI18" s="69"/>
      <c r="AJ18" s="69"/>
      <c r="AM18" s="24"/>
    </row>
    <row r="19" spans="1:39" ht="15.75" customHeight="1">
      <c r="A19" s="248" t="s">
        <v>25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M19" s="4"/>
    </row>
    <row r="20" spans="1:39" ht="52.5" customHeight="1">
      <c r="A20" s="113">
        <v>8</v>
      </c>
      <c r="B20" s="141" t="s">
        <v>1055</v>
      </c>
      <c r="C20" s="142" t="s">
        <v>11</v>
      </c>
      <c r="D20" s="196"/>
      <c r="E20" s="196"/>
      <c r="F20" s="196"/>
      <c r="G20" s="113">
        <v>51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43"/>
      <c r="AH20" s="143"/>
      <c r="AI20" s="143"/>
      <c r="AJ20" s="143"/>
      <c r="AM20" s="24"/>
    </row>
    <row r="21" spans="1:39" ht="47.25" customHeight="1">
      <c r="A21" s="113">
        <v>9</v>
      </c>
      <c r="B21" s="141" t="s">
        <v>594</v>
      </c>
      <c r="C21" s="142" t="s">
        <v>21</v>
      </c>
      <c r="D21" s="196"/>
      <c r="E21" s="196"/>
      <c r="F21" s="196"/>
      <c r="G21" s="113">
        <v>46.3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69"/>
      <c r="AH21" s="69"/>
      <c r="AI21" s="69"/>
      <c r="AJ21" s="69"/>
      <c r="AM21" s="24"/>
    </row>
    <row r="22" spans="1:39" ht="15.75" customHeight="1">
      <c r="A22" s="248" t="s">
        <v>34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M22" s="4"/>
    </row>
    <row r="23" spans="1:39" ht="86.25" customHeight="1">
      <c r="A23" s="113">
        <v>10</v>
      </c>
      <c r="B23" s="141" t="s">
        <v>595</v>
      </c>
      <c r="C23" s="113" t="s">
        <v>11</v>
      </c>
      <c r="D23" s="194"/>
      <c r="E23" s="194"/>
      <c r="F23" s="194"/>
      <c r="G23" s="113">
        <v>32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54"/>
      <c r="AH23" s="54"/>
      <c r="AI23" s="54"/>
      <c r="AJ23" s="54"/>
      <c r="AM23" s="19"/>
    </row>
    <row r="24" spans="1:39" ht="15.75" customHeight="1">
      <c r="A24" s="248" t="s">
        <v>138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M24" s="4"/>
    </row>
    <row r="25" spans="1:39" ht="44.25" customHeight="1">
      <c r="A25" s="113">
        <v>11</v>
      </c>
      <c r="B25" s="141" t="s">
        <v>596</v>
      </c>
      <c r="C25" s="142" t="s">
        <v>823</v>
      </c>
      <c r="D25" s="196"/>
      <c r="E25" s="196"/>
      <c r="F25" s="196"/>
      <c r="G25" s="113">
        <v>32.299999999999997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54"/>
      <c r="AH25" s="54"/>
      <c r="AI25" s="54"/>
      <c r="AJ25" s="54"/>
      <c r="AM25" s="24"/>
    </row>
    <row r="26" spans="1:39" ht="41.25" customHeight="1">
      <c r="A26" s="113">
        <v>12</v>
      </c>
      <c r="B26" s="141" t="s">
        <v>597</v>
      </c>
      <c r="C26" s="142" t="s">
        <v>15</v>
      </c>
      <c r="D26" s="196"/>
      <c r="E26" s="196"/>
      <c r="F26" s="196"/>
      <c r="G26" s="113">
        <v>275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69"/>
      <c r="AH26" s="69"/>
      <c r="AI26" s="69"/>
      <c r="AJ26" s="69"/>
      <c r="AM26" s="24"/>
    </row>
    <row r="27" spans="1:39" ht="15.75" customHeight="1">
      <c r="A27" s="248" t="s">
        <v>147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M27" s="4"/>
    </row>
    <row r="28" spans="1:39" ht="62.25" customHeight="1">
      <c r="A28" s="113">
        <v>13</v>
      </c>
      <c r="B28" s="141" t="s">
        <v>598</v>
      </c>
      <c r="C28" s="142" t="s">
        <v>11</v>
      </c>
      <c r="D28" s="196"/>
      <c r="E28" s="196"/>
      <c r="F28" s="196"/>
      <c r="G28" s="113">
        <v>10.5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69"/>
      <c r="AH28" s="69"/>
      <c r="AI28" s="69"/>
      <c r="AJ28" s="69"/>
      <c r="AM28" s="19"/>
    </row>
    <row r="29" spans="1:39" s="84" customFormat="1">
      <c r="A29" s="125"/>
      <c r="B29" s="81" t="s">
        <v>1088</v>
      </c>
      <c r="C29" s="126"/>
      <c r="D29" s="126"/>
      <c r="E29" s="126"/>
      <c r="F29" s="126"/>
      <c r="G29" s="107">
        <f>G9+G10+G11+G13+G15+G17+G18+G20+G21+G23+G25+G26+G28</f>
        <v>623.6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27"/>
      <c r="AH29" s="127"/>
      <c r="AI29" s="127"/>
      <c r="AJ29" s="127"/>
    </row>
  </sheetData>
  <mergeCells count="35">
    <mergeCell ref="A2:AJ2"/>
    <mergeCell ref="A7:AJ7"/>
    <mergeCell ref="A8:AJ8"/>
    <mergeCell ref="A11:A12"/>
    <mergeCell ref="B11:B12"/>
    <mergeCell ref="C11:C12"/>
    <mergeCell ref="G11:G12"/>
    <mergeCell ref="H3:AF3"/>
    <mergeCell ref="H4:H5"/>
    <mergeCell ref="I4:L4"/>
    <mergeCell ref="M4:P4"/>
    <mergeCell ref="Q4:T4"/>
    <mergeCell ref="U4:X4"/>
    <mergeCell ref="Y4:AB4"/>
    <mergeCell ref="AC4:AF4"/>
    <mergeCell ref="AI3:AI5"/>
    <mergeCell ref="A19:AJ19"/>
    <mergeCell ref="A22:AJ22"/>
    <mergeCell ref="A24:AJ24"/>
    <mergeCell ref="A27:AJ27"/>
    <mergeCell ref="A13:A14"/>
    <mergeCell ref="B13:B14"/>
    <mergeCell ref="C13:C14"/>
    <mergeCell ref="G13:G14"/>
    <mergeCell ref="A16:AJ16"/>
    <mergeCell ref="AG3:AG5"/>
    <mergeCell ref="AH3:AH5"/>
    <mergeCell ref="AJ3:AJ5"/>
    <mergeCell ref="A3:A5"/>
    <mergeCell ref="B3:B5"/>
    <mergeCell ref="C3:C5"/>
    <mergeCell ref="D3:D5"/>
    <mergeCell ref="E3:E5"/>
    <mergeCell ref="F3:F5"/>
    <mergeCell ref="G3:G5"/>
  </mergeCells>
  <pageMargins left="0.7" right="0.7" top="0.75" bottom="0.75" header="0.3" footer="0.3"/>
  <pageSetup paperSize="9" scale="4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J35"/>
  <sheetViews>
    <sheetView view="pageBreakPreview" topLeftCell="AA1" zoomScale="90" zoomScaleSheetLayoutView="90" workbookViewId="0">
      <selection activeCell="AI3" sqref="AI3:AI5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2.7109375" style="16" customWidth="1"/>
    <col min="33" max="33" width="42.85546875" style="2" customWidth="1"/>
    <col min="34" max="36" width="51.42578125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36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6" ht="58.5" customHeight="1">
      <c r="A2" s="237" t="s">
        <v>1119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67.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6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6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6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6" ht="22.5" customHeight="1">
      <c r="A7" s="252" t="s">
        <v>599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6" ht="15" customHeight="1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6" ht="31.5">
      <c r="A9" s="113">
        <v>1</v>
      </c>
      <c r="B9" s="12" t="s">
        <v>600</v>
      </c>
      <c r="C9" s="113" t="s">
        <v>168</v>
      </c>
      <c r="D9" s="194"/>
      <c r="E9" s="194"/>
      <c r="F9" s="194"/>
      <c r="G9" s="113">
        <v>17.899999999999999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54"/>
      <c r="AH9" s="54"/>
      <c r="AI9" s="54"/>
      <c r="AJ9" s="54"/>
    </row>
    <row r="10" spans="1:36" ht="47.25">
      <c r="A10" s="113">
        <v>2</v>
      </c>
      <c r="B10" s="12" t="s">
        <v>601</v>
      </c>
      <c r="C10" s="142" t="s">
        <v>278</v>
      </c>
      <c r="D10" s="196"/>
      <c r="E10" s="196"/>
      <c r="F10" s="196"/>
      <c r="G10" s="113">
        <v>33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4"/>
      <c r="AH10" s="54"/>
      <c r="AI10" s="54"/>
      <c r="AJ10" s="54"/>
    </row>
    <row r="11" spans="1:36">
      <c r="A11" s="113"/>
      <c r="B11" s="248" t="s">
        <v>13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</row>
    <row r="12" spans="1:36" ht="31.5">
      <c r="A12" s="113">
        <v>3</v>
      </c>
      <c r="B12" s="12" t="s">
        <v>602</v>
      </c>
      <c r="C12" s="113" t="s">
        <v>163</v>
      </c>
      <c r="D12" s="194"/>
      <c r="E12" s="194"/>
      <c r="F12" s="194"/>
      <c r="G12" s="113">
        <v>19.5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54"/>
      <c r="AH12" s="54"/>
      <c r="AI12" s="54"/>
      <c r="AJ12" s="54"/>
    </row>
    <row r="13" spans="1:36" ht="31.5">
      <c r="A13" s="113">
        <v>4</v>
      </c>
      <c r="B13" s="12" t="s">
        <v>603</v>
      </c>
      <c r="C13" s="113" t="s">
        <v>163</v>
      </c>
      <c r="D13" s="194"/>
      <c r="E13" s="194"/>
      <c r="F13" s="194"/>
      <c r="G13" s="113">
        <v>25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</row>
    <row r="14" spans="1:36" ht="78.75">
      <c r="A14" s="113">
        <v>5</v>
      </c>
      <c r="B14" s="12" t="s">
        <v>604</v>
      </c>
      <c r="C14" s="113" t="s">
        <v>168</v>
      </c>
      <c r="D14" s="194"/>
      <c r="E14" s="194"/>
      <c r="F14" s="194"/>
      <c r="G14" s="113">
        <v>20.6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3"/>
      <c r="AH14" s="13"/>
      <c r="AI14" s="13"/>
      <c r="AJ14" s="13"/>
    </row>
    <row r="15" spans="1:36" ht="78.75">
      <c r="A15" s="113">
        <v>6</v>
      </c>
      <c r="B15" s="12" t="s">
        <v>605</v>
      </c>
      <c r="C15" s="113" t="s">
        <v>155</v>
      </c>
      <c r="D15" s="194"/>
      <c r="E15" s="194"/>
      <c r="F15" s="194"/>
      <c r="G15" s="113">
        <v>13.3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3"/>
      <c r="AH15" s="13"/>
      <c r="AI15" s="13"/>
      <c r="AJ15" s="13"/>
    </row>
    <row r="16" spans="1:36">
      <c r="A16" s="248" t="s">
        <v>22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</row>
    <row r="17" spans="1:36" ht="47.25">
      <c r="A17" s="113">
        <v>7</v>
      </c>
      <c r="B17" s="12" t="s">
        <v>24</v>
      </c>
      <c r="C17" s="142" t="s">
        <v>419</v>
      </c>
      <c r="D17" s="196"/>
      <c r="E17" s="196"/>
      <c r="F17" s="196"/>
      <c r="G17" s="113">
        <v>42.2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3"/>
      <c r="AH17" s="13"/>
      <c r="AI17" s="13"/>
      <c r="AJ17" s="13"/>
    </row>
    <row r="18" spans="1:36" ht="48" customHeight="1">
      <c r="A18" s="113">
        <v>8</v>
      </c>
      <c r="B18" s="12" t="s">
        <v>23</v>
      </c>
      <c r="C18" s="142" t="s">
        <v>433</v>
      </c>
      <c r="D18" s="196"/>
      <c r="E18" s="196"/>
      <c r="F18" s="196"/>
      <c r="G18" s="113">
        <v>24.7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</row>
    <row r="19" spans="1:36">
      <c r="A19" s="248" t="s">
        <v>25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</row>
    <row r="20" spans="1:36" ht="110.25">
      <c r="A20" s="113">
        <v>9</v>
      </c>
      <c r="B20" s="12" t="s">
        <v>606</v>
      </c>
      <c r="C20" s="142" t="s">
        <v>276</v>
      </c>
      <c r="D20" s="196"/>
      <c r="E20" s="196"/>
      <c r="F20" s="196"/>
      <c r="G20" s="113">
        <v>33.4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54"/>
      <c r="AH20" s="54"/>
      <c r="AI20" s="54"/>
      <c r="AJ20" s="54"/>
    </row>
    <row r="21" spans="1:36" ht="78.75">
      <c r="A21" s="113">
        <v>10</v>
      </c>
      <c r="B21" s="12" t="s">
        <v>607</v>
      </c>
      <c r="C21" s="113" t="s">
        <v>168</v>
      </c>
      <c r="D21" s="194"/>
      <c r="E21" s="194"/>
      <c r="F21" s="194"/>
      <c r="G21" s="113">
        <v>25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54"/>
      <c r="AH21" s="54"/>
      <c r="AI21" s="54"/>
      <c r="AJ21" s="54"/>
    </row>
    <row r="22" spans="1:36" ht="63">
      <c r="A22" s="13">
        <v>11</v>
      </c>
      <c r="B22" s="12" t="s">
        <v>608</v>
      </c>
      <c r="C22" s="113" t="s">
        <v>151</v>
      </c>
      <c r="D22" s="194"/>
      <c r="E22" s="194"/>
      <c r="F22" s="194"/>
      <c r="G22" s="113">
        <v>29.8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54"/>
      <c r="AH22" s="54"/>
      <c r="AI22" s="54"/>
      <c r="AJ22" s="54"/>
    </row>
    <row r="23" spans="1:36" ht="63">
      <c r="A23" s="13">
        <v>12</v>
      </c>
      <c r="B23" s="12" t="s">
        <v>609</v>
      </c>
      <c r="C23" s="113" t="s">
        <v>155</v>
      </c>
      <c r="D23" s="194"/>
      <c r="E23" s="194"/>
      <c r="F23" s="194"/>
      <c r="G23" s="113">
        <v>29.8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54"/>
      <c r="AH23" s="54"/>
      <c r="AI23" s="54"/>
      <c r="AJ23" s="54"/>
    </row>
    <row r="24" spans="1:36" ht="78.75">
      <c r="A24" s="113">
        <v>13</v>
      </c>
      <c r="B24" s="12" t="s">
        <v>610</v>
      </c>
      <c r="C24" s="113" t="s">
        <v>274</v>
      </c>
      <c r="D24" s="194"/>
      <c r="E24" s="194"/>
      <c r="F24" s="194"/>
      <c r="G24" s="113">
        <v>25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54"/>
      <c r="AH24" s="54"/>
      <c r="AI24" s="54"/>
      <c r="AJ24" s="54"/>
    </row>
    <row r="25" spans="1:36">
      <c r="A25" s="248" t="s">
        <v>34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</row>
    <row r="26" spans="1:36" ht="94.5">
      <c r="A26" s="113">
        <v>14</v>
      </c>
      <c r="B26" s="12" t="s">
        <v>611</v>
      </c>
      <c r="C26" s="113" t="s">
        <v>168</v>
      </c>
      <c r="D26" s="194"/>
      <c r="E26" s="194"/>
      <c r="F26" s="194"/>
      <c r="G26" s="113">
        <v>75.3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54"/>
      <c r="AH26" s="54"/>
      <c r="AI26" s="54"/>
      <c r="AJ26" s="54"/>
    </row>
    <row r="27" spans="1:36" ht="78.75">
      <c r="A27" s="113">
        <v>15</v>
      </c>
      <c r="B27" s="12" t="s">
        <v>612</v>
      </c>
      <c r="C27" s="142" t="s">
        <v>276</v>
      </c>
      <c r="D27" s="196"/>
      <c r="E27" s="196"/>
      <c r="F27" s="196"/>
      <c r="G27" s="113">
        <v>31.2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54"/>
      <c r="AH27" s="54"/>
      <c r="AI27" s="54"/>
      <c r="AJ27" s="54"/>
    </row>
    <row r="28" spans="1:36" ht="78.75">
      <c r="A28" s="13">
        <v>16</v>
      </c>
      <c r="B28" s="12" t="s">
        <v>613</v>
      </c>
      <c r="C28" s="142" t="s">
        <v>161</v>
      </c>
      <c r="D28" s="196"/>
      <c r="E28" s="196"/>
      <c r="F28" s="196"/>
      <c r="G28" s="113">
        <v>6.2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54"/>
      <c r="AH28" s="54"/>
      <c r="AI28" s="54"/>
      <c r="AJ28" s="54"/>
    </row>
    <row r="29" spans="1:36" ht="78.75">
      <c r="A29" s="13">
        <v>17</v>
      </c>
      <c r="B29" s="12" t="s">
        <v>614</v>
      </c>
      <c r="C29" s="142" t="s">
        <v>276</v>
      </c>
      <c r="D29" s="196"/>
      <c r="E29" s="196"/>
      <c r="F29" s="196"/>
      <c r="G29" s="113">
        <v>33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54"/>
      <c r="AH29" s="54"/>
      <c r="AI29" s="54"/>
      <c r="AJ29" s="54"/>
    </row>
    <row r="30" spans="1:36" ht="63">
      <c r="A30" s="13">
        <v>18</v>
      </c>
      <c r="B30" s="12" t="s">
        <v>615</v>
      </c>
      <c r="C30" s="113" t="s">
        <v>163</v>
      </c>
      <c r="D30" s="194"/>
      <c r="E30" s="194"/>
      <c r="F30" s="194"/>
      <c r="G30" s="113">
        <v>7.8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54"/>
      <c r="AH30" s="54"/>
      <c r="AI30" s="54"/>
      <c r="AJ30" s="54"/>
    </row>
    <row r="31" spans="1:36">
      <c r="A31" s="235" t="s">
        <v>138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</row>
    <row r="32" spans="1:36" ht="47.25">
      <c r="A32" s="13">
        <v>19</v>
      </c>
      <c r="B32" s="12" t="s">
        <v>616</v>
      </c>
      <c r="C32" s="113" t="s">
        <v>155</v>
      </c>
      <c r="D32" s="194"/>
      <c r="E32" s="194"/>
      <c r="F32" s="194"/>
      <c r="G32" s="113">
        <v>31.8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54"/>
      <c r="AH32" s="54"/>
      <c r="AI32" s="54"/>
      <c r="AJ32" s="54"/>
    </row>
    <row r="33" spans="1:36">
      <c r="A33" s="235" t="s">
        <v>147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</row>
    <row r="34" spans="1:36" ht="31.5">
      <c r="A34" s="13">
        <v>20</v>
      </c>
      <c r="B34" s="12" t="s">
        <v>397</v>
      </c>
      <c r="C34" s="113" t="s">
        <v>617</v>
      </c>
      <c r="D34" s="194"/>
      <c r="E34" s="194"/>
      <c r="F34" s="194"/>
      <c r="G34" s="113">
        <v>5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2"/>
      <c r="AH34" s="12"/>
      <c r="AI34" s="12"/>
      <c r="AJ34" s="12"/>
    </row>
    <row r="35" spans="1:36" s="84" customFormat="1">
      <c r="A35" s="125"/>
      <c r="B35" s="81" t="s">
        <v>1088</v>
      </c>
      <c r="C35" s="126"/>
      <c r="D35" s="126"/>
      <c r="E35" s="126"/>
      <c r="F35" s="126"/>
      <c r="G35" s="107">
        <f>G9+G10+G12+G13+G14+G15+G17+G18+G20+G21+G22+G23+G24+G26+G27+G28+G29+G30+G32+G34</f>
        <v>529.5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27"/>
      <c r="AH35" s="127"/>
      <c r="AI35" s="127"/>
      <c r="AJ35" s="127"/>
    </row>
  </sheetData>
  <mergeCells count="28">
    <mergeCell ref="A2:AJ2"/>
    <mergeCell ref="A33:AJ33"/>
    <mergeCell ref="A7:AJ7"/>
    <mergeCell ref="A8:AJ8"/>
    <mergeCell ref="B11:AJ11"/>
    <mergeCell ref="A16:AJ16"/>
    <mergeCell ref="A19:AJ19"/>
    <mergeCell ref="A25:AJ25"/>
    <mergeCell ref="A31:AJ31"/>
    <mergeCell ref="D3:D5"/>
    <mergeCell ref="E3:E5"/>
    <mergeCell ref="F3:F5"/>
    <mergeCell ref="G3:G5"/>
    <mergeCell ref="H4:H5"/>
    <mergeCell ref="H3:AF3"/>
    <mergeCell ref="I4:L4"/>
    <mergeCell ref="AG3:AG5"/>
    <mergeCell ref="AH3:AH5"/>
    <mergeCell ref="AJ3:AJ5"/>
    <mergeCell ref="A3:A5"/>
    <mergeCell ref="B3:B5"/>
    <mergeCell ref="C3:C5"/>
    <mergeCell ref="AI3:AI5"/>
    <mergeCell ref="M4:P4"/>
    <mergeCell ref="Q4:T4"/>
    <mergeCell ref="U4:X4"/>
    <mergeCell ref="Y4:AB4"/>
    <mergeCell ref="AC4:AF4"/>
  </mergeCells>
  <pageMargins left="0.7" right="0.7" top="0.75" bottom="0.75" header="0.3" footer="0.3"/>
  <pageSetup paperSize="9" scale="3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57"/>
  <sheetViews>
    <sheetView view="pageBreakPreview" topLeftCell="AC1" zoomScale="90" zoomScaleSheetLayoutView="90" workbookViewId="0">
      <selection activeCell="AI3" sqref="AI3:AI5"/>
    </sheetView>
  </sheetViews>
  <sheetFormatPr defaultRowHeight="15.75"/>
  <cols>
    <col min="1" max="1" width="6" style="73" customWidth="1"/>
    <col min="2" max="2" width="49.42578125" style="72" customWidth="1"/>
    <col min="3" max="6" width="14.7109375" style="74" customWidth="1"/>
    <col min="7" max="32" width="12.7109375" style="75" customWidth="1"/>
    <col min="33" max="33" width="52.42578125" style="76" customWidth="1"/>
    <col min="34" max="36" width="47" style="76" customWidth="1"/>
    <col min="37" max="37" width="9.140625" style="23"/>
    <col min="38" max="38" width="27.7109375" style="23" customWidth="1"/>
    <col min="39" max="39" width="12.28515625" style="23" customWidth="1"/>
    <col min="40" max="40" width="11.85546875" style="23" customWidth="1"/>
    <col min="41" max="41" width="14.85546875" style="23" customWidth="1"/>
    <col min="42" max="16384" width="9.140625" style="23"/>
  </cols>
  <sheetData>
    <row r="1" spans="1:39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9" ht="63" customHeight="1">
      <c r="A2" s="237" t="s">
        <v>1101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9" ht="65.2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23" t="s">
        <v>1134</v>
      </c>
      <c r="AJ3" s="223" t="s">
        <v>1097</v>
      </c>
    </row>
    <row r="4" spans="1:39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24"/>
      <c r="AJ4" s="224"/>
    </row>
    <row r="5" spans="1:39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25"/>
      <c r="AJ5" s="225"/>
    </row>
    <row r="6" spans="1:39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9" ht="21.75" customHeight="1">
      <c r="A7" s="252" t="s">
        <v>1102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9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9" ht="31.5">
      <c r="A9" s="113">
        <v>1</v>
      </c>
      <c r="B9" s="54" t="s">
        <v>901</v>
      </c>
      <c r="C9" s="113" t="s">
        <v>21</v>
      </c>
      <c r="D9" s="194"/>
      <c r="E9" s="194"/>
      <c r="F9" s="194"/>
      <c r="G9" s="113">
        <v>30.8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13"/>
      <c r="AH9" s="113"/>
      <c r="AI9" s="194"/>
      <c r="AJ9" s="113"/>
      <c r="AM9" s="19"/>
    </row>
    <row r="10" spans="1:39" ht="31.5">
      <c r="A10" s="113">
        <v>2</v>
      </c>
      <c r="B10" s="54" t="s">
        <v>902</v>
      </c>
      <c r="C10" s="113" t="s">
        <v>322</v>
      </c>
      <c r="D10" s="194"/>
      <c r="E10" s="194"/>
      <c r="F10" s="194"/>
      <c r="G10" s="113">
        <v>90.4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13"/>
      <c r="AH10" s="113"/>
      <c r="AI10" s="194"/>
      <c r="AJ10" s="113"/>
      <c r="AM10" s="19"/>
    </row>
    <row r="11" spans="1:39" ht="63">
      <c r="A11" s="113">
        <v>3</v>
      </c>
      <c r="B11" s="12" t="s">
        <v>618</v>
      </c>
      <c r="C11" s="113" t="s">
        <v>619</v>
      </c>
      <c r="D11" s="194"/>
      <c r="E11" s="194"/>
      <c r="F11" s="194"/>
      <c r="G11" s="113">
        <v>65.099999999999994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54"/>
      <c r="AH11" s="54"/>
      <c r="AI11" s="54"/>
      <c r="AJ11" s="54"/>
      <c r="AM11" s="19"/>
    </row>
    <row r="12" spans="1:39" ht="47.25">
      <c r="A12" s="113">
        <v>4</v>
      </c>
      <c r="B12" s="12" t="s">
        <v>620</v>
      </c>
      <c r="C12" s="113" t="s">
        <v>587</v>
      </c>
      <c r="D12" s="194"/>
      <c r="E12" s="194"/>
      <c r="F12" s="194"/>
      <c r="G12" s="113">
        <v>91.95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54"/>
      <c r="AH12" s="54"/>
      <c r="AI12" s="54"/>
      <c r="AJ12" s="54"/>
      <c r="AM12" s="19"/>
    </row>
    <row r="13" spans="1:39" ht="31.5">
      <c r="A13" s="113">
        <v>5</v>
      </c>
      <c r="B13" s="12" t="s">
        <v>899</v>
      </c>
      <c r="C13" s="113" t="s">
        <v>31</v>
      </c>
      <c r="D13" s="194"/>
      <c r="E13" s="194"/>
      <c r="F13" s="194"/>
      <c r="G13" s="113">
        <v>18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  <c r="AM13" s="19"/>
    </row>
    <row r="14" spans="1:39" ht="31.5">
      <c r="A14" s="113">
        <v>6</v>
      </c>
      <c r="B14" s="12" t="s">
        <v>900</v>
      </c>
      <c r="C14" s="113" t="s">
        <v>31</v>
      </c>
      <c r="D14" s="194"/>
      <c r="E14" s="194"/>
      <c r="F14" s="194"/>
      <c r="G14" s="113">
        <v>28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4"/>
      <c r="AH14" s="54"/>
      <c r="AI14" s="54"/>
      <c r="AJ14" s="54"/>
      <c r="AM14" s="19"/>
    </row>
    <row r="15" spans="1:39">
      <c r="A15" s="248" t="s">
        <v>13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M15" s="22"/>
    </row>
    <row r="16" spans="1:39" s="151" customFormat="1" ht="47.25">
      <c r="A16" s="113">
        <v>7</v>
      </c>
      <c r="B16" s="150" t="s">
        <v>903</v>
      </c>
      <c r="C16" s="113" t="s">
        <v>27</v>
      </c>
      <c r="D16" s="194"/>
      <c r="E16" s="194"/>
      <c r="F16" s="194"/>
      <c r="G16" s="113">
        <v>58.1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2"/>
      <c r="AH16" s="12"/>
      <c r="AI16" s="12"/>
      <c r="AJ16" s="12"/>
      <c r="AM16" s="19"/>
    </row>
    <row r="17" spans="1:39" ht="47.25">
      <c r="A17" s="113">
        <v>8</v>
      </c>
      <c r="B17" s="12" t="s">
        <v>621</v>
      </c>
      <c r="C17" s="113" t="s">
        <v>587</v>
      </c>
      <c r="D17" s="194"/>
      <c r="E17" s="194"/>
      <c r="F17" s="194"/>
      <c r="G17" s="113">
        <v>77.5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4"/>
      <c r="AH17" s="54"/>
      <c r="AI17" s="54"/>
      <c r="AJ17" s="54"/>
      <c r="AM17" s="19"/>
    </row>
    <row r="18" spans="1:39" ht="31.5">
      <c r="A18" s="113">
        <v>9</v>
      </c>
      <c r="B18" s="20" t="s">
        <v>904</v>
      </c>
      <c r="C18" s="113" t="s">
        <v>31</v>
      </c>
      <c r="D18" s="194"/>
      <c r="E18" s="194"/>
      <c r="F18" s="194"/>
      <c r="G18" s="113">
        <v>100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  <c r="AM18" s="19"/>
    </row>
    <row r="19" spans="1:39" ht="31.5">
      <c r="A19" s="113">
        <v>10</v>
      </c>
      <c r="B19" s="20" t="s">
        <v>905</v>
      </c>
      <c r="C19" s="113" t="s">
        <v>31</v>
      </c>
      <c r="D19" s="194"/>
      <c r="E19" s="194"/>
      <c r="F19" s="194"/>
      <c r="G19" s="113">
        <v>100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54"/>
      <c r="AH19" s="54"/>
      <c r="AI19" s="54"/>
      <c r="AJ19" s="54"/>
      <c r="AM19" s="19"/>
    </row>
    <row r="20" spans="1:39">
      <c r="A20" s="248" t="s">
        <v>25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M20" s="22"/>
    </row>
    <row r="21" spans="1:39" ht="126">
      <c r="A21" s="13">
        <v>11</v>
      </c>
      <c r="B21" s="12" t="s">
        <v>622</v>
      </c>
      <c r="C21" s="113" t="s">
        <v>11</v>
      </c>
      <c r="D21" s="194"/>
      <c r="E21" s="194"/>
      <c r="F21" s="194"/>
      <c r="G21" s="113">
        <v>24.8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54"/>
      <c r="AH21" s="54"/>
      <c r="AI21" s="54"/>
      <c r="AJ21" s="54"/>
      <c r="AM21" s="19"/>
    </row>
    <row r="22" spans="1:39" ht="47.25">
      <c r="A22" s="13">
        <v>12</v>
      </c>
      <c r="B22" s="12" t="s">
        <v>623</v>
      </c>
      <c r="C22" s="113" t="s">
        <v>624</v>
      </c>
      <c r="D22" s="194"/>
      <c r="E22" s="194"/>
      <c r="F22" s="194"/>
      <c r="G22" s="113">
        <v>53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54"/>
      <c r="AH22" s="54"/>
      <c r="AI22" s="54"/>
      <c r="AJ22" s="54"/>
      <c r="AM22" s="19"/>
    </row>
    <row r="23" spans="1:39" ht="47.25">
      <c r="A23" s="113">
        <v>13</v>
      </c>
      <c r="B23" s="12" t="s">
        <v>625</v>
      </c>
      <c r="C23" s="113" t="s">
        <v>626</v>
      </c>
      <c r="D23" s="194"/>
      <c r="E23" s="194"/>
      <c r="F23" s="194"/>
      <c r="G23" s="113">
        <v>25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54"/>
      <c r="AH23" s="54"/>
      <c r="AI23" s="54"/>
      <c r="AJ23" s="54"/>
      <c r="AM23" s="19"/>
    </row>
    <row r="24" spans="1:39" ht="79.5" customHeight="1">
      <c r="A24" s="113">
        <v>14</v>
      </c>
      <c r="B24" s="12" t="s">
        <v>627</v>
      </c>
      <c r="C24" s="113" t="s">
        <v>45</v>
      </c>
      <c r="D24" s="194"/>
      <c r="E24" s="194"/>
      <c r="F24" s="194"/>
      <c r="G24" s="113">
        <v>200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54"/>
      <c r="AH24" s="54"/>
      <c r="AI24" s="54"/>
      <c r="AJ24" s="54"/>
      <c r="AM24" s="19"/>
    </row>
    <row r="25" spans="1:39" ht="78.75">
      <c r="A25" s="113">
        <v>15</v>
      </c>
      <c r="B25" s="12" t="s">
        <v>1056</v>
      </c>
      <c r="C25" s="113" t="s">
        <v>448</v>
      </c>
      <c r="D25" s="194"/>
      <c r="E25" s="194"/>
      <c r="F25" s="194"/>
      <c r="G25" s="113">
        <v>10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54"/>
      <c r="AH25" s="54"/>
      <c r="AI25" s="54"/>
      <c r="AJ25" s="54"/>
      <c r="AM25" s="19"/>
    </row>
    <row r="26" spans="1:39" ht="94.5">
      <c r="A26" s="113">
        <v>16</v>
      </c>
      <c r="B26" s="12" t="s">
        <v>1057</v>
      </c>
      <c r="C26" s="113" t="s">
        <v>448</v>
      </c>
      <c r="D26" s="194"/>
      <c r="E26" s="194"/>
      <c r="F26" s="194"/>
      <c r="G26" s="113">
        <v>50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54"/>
      <c r="AH26" s="54"/>
      <c r="AI26" s="54"/>
      <c r="AJ26" s="54"/>
      <c r="AM26" s="19"/>
    </row>
    <row r="27" spans="1:39">
      <c r="A27" s="248" t="s">
        <v>34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M27" s="22"/>
    </row>
    <row r="28" spans="1:39" ht="63">
      <c r="A28" s="113">
        <v>17</v>
      </c>
      <c r="B28" s="12" t="s">
        <v>628</v>
      </c>
      <c r="C28" s="113" t="s">
        <v>11</v>
      </c>
      <c r="D28" s="194"/>
      <c r="E28" s="194"/>
      <c r="F28" s="194"/>
      <c r="G28" s="113">
        <v>11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54"/>
      <c r="AH28" s="54"/>
      <c r="AI28" s="54"/>
      <c r="AJ28" s="54"/>
      <c r="AM28" s="19"/>
    </row>
    <row r="29" spans="1:39" ht="47.25">
      <c r="A29" s="113">
        <v>18</v>
      </c>
      <c r="B29" s="12" t="s">
        <v>629</v>
      </c>
      <c r="C29" s="113" t="s">
        <v>11</v>
      </c>
      <c r="D29" s="194"/>
      <c r="E29" s="194"/>
      <c r="F29" s="194"/>
      <c r="G29" s="113">
        <v>10.199999999999999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54"/>
      <c r="AH29" s="54"/>
      <c r="AI29" s="54"/>
      <c r="AJ29" s="54"/>
      <c r="AM29" s="19"/>
    </row>
    <row r="30" spans="1:39" ht="78.75">
      <c r="A30" s="113">
        <v>19</v>
      </c>
      <c r="B30" s="12" t="s">
        <v>630</v>
      </c>
      <c r="C30" s="113" t="s">
        <v>11</v>
      </c>
      <c r="D30" s="194"/>
      <c r="E30" s="194"/>
      <c r="F30" s="194"/>
      <c r="G30" s="113">
        <v>21.8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54"/>
      <c r="AH30" s="54"/>
      <c r="AI30" s="54"/>
      <c r="AJ30" s="54"/>
      <c r="AM30" s="19"/>
    </row>
    <row r="31" spans="1:39" ht="63">
      <c r="A31" s="113">
        <v>20</v>
      </c>
      <c r="B31" s="12" t="s">
        <v>631</v>
      </c>
      <c r="C31" s="113" t="s">
        <v>591</v>
      </c>
      <c r="D31" s="194"/>
      <c r="E31" s="194"/>
      <c r="F31" s="194"/>
      <c r="G31" s="113">
        <v>66.7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54"/>
      <c r="AH31" s="54"/>
      <c r="AI31" s="54"/>
      <c r="AJ31" s="54"/>
      <c r="AM31" s="19"/>
    </row>
    <row r="32" spans="1:39" ht="94.5">
      <c r="A32" s="113">
        <v>21</v>
      </c>
      <c r="B32" s="12" t="s">
        <v>1087</v>
      </c>
      <c r="C32" s="113" t="s">
        <v>27</v>
      </c>
      <c r="D32" s="194"/>
      <c r="E32" s="194"/>
      <c r="F32" s="194"/>
      <c r="G32" s="113">
        <v>92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54"/>
      <c r="AH32" s="54"/>
      <c r="AI32" s="54"/>
      <c r="AJ32" s="54"/>
      <c r="AM32" s="19"/>
    </row>
    <row r="33" spans="1:39" ht="78.75">
      <c r="A33" s="113">
        <v>22</v>
      </c>
      <c r="B33" s="12" t="s">
        <v>1086</v>
      </c>
      <c r="C33" s="113" t="s">
        <v>21</v>
      </c>
      <c r="D33" s="194"/>
      <c r="E33" s="194"/>
      <c r="F33" s="194"/>
      <c r="G33" s="113">
        <v>62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54"/>
      <c r="AH33" s="54"/>
      <c r="AI33" s="54"/>
      <c r="AJ33" s="54"/>
      <c r="AM33" s="19"/>
    </row>
    <row r="34" spans="1:39" ht="63">
      <c r="A34" s="113">
        <v>23</v>
      </c>
      <c r="B34" s="12" t="s">
        <v>1058</v>
      </c>
      <c r="C34" s="113" t="s">
        <v>448</v>
      </c>
      <c r="D34" s="194"/>
      <c r="E34" s="194"/>
      <c r="F34" s="194"/>
      <c r="G34" s="113">
        <v>163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54"/>
      <c r="AH34" s="54"/>
      <c r="AI34" s="54"/>
      <c r="AJ34" s="54"/>
      <c r="AM34" s="19"/>
    </row>
    <row r="35" spans="1:39" ht="63">
      <c r="A35" s="113">
        <v>24</v>
      </c>
      <c r="B35" s="12" t="s">
        <v>1059</v>
      </c>
      <c r="C35" s="113" t="s">
        <v>474</v>
      </c>
      <c r="D35" s="194"/>
      <c r="E35" s="194"/>
      <c r="F35" s="194"/>
      <c r="G35" s="113">
        <v>240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/>
      <c r="AH35" s="54"/>
      <c r="AI35" s="54"/>
      <c r="AJ35" s="54"/>
      <c r="AM35" s="19"/>
    </row>
    <row r="36" spans="1:39" ht="94.5">
      <c r="A36" s="113">
        <v>25</v>
      </c>
      <c r="B36" s="12" t="s">
        <v>1060</v>
      </c>
      <c r="C36" s="113" t="s">
        <v>31</v>
      </c>
      <c r="D36" s="194"/>
      <c r="E36" s="194"/>
      <c r="F36" s="194"/>
      <c r="G36" s="113">
        <v>10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54"/>
      <c r="AH36" s="54"/>
      <c r="AI36" s="54"/>
      <c r="AJ36" s="54"/>
      <c r="AM36" s="19"/>
    </row>
    <row r="37" spans="1:39" ht="78.75">
      <c r="A37" s="113">
        <v>26</v>
      </c>
      <c r="B37" s="12" t="s">
        <v>1061</v>
      </c>
      <c r="C37" s="113" t="s">
        <v>31</v>
      </c>
      <c r="D37" s="194"/>
      <c r="E37" s="194"/>
      <c r="F37" s="194"/>
      <c r="G37" s="113">
        <v>30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4"/>
      <c r="AH37" s="54"/>
      <c r="AI37" s="54"/>
      <c r="AJ37" s="54"/>
      <c r="AM37" s="19"/>
    </row>
    <row r="38" spans="1:39">
      <c r="A38" s="248" t="s">
        <v>138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M38" s="22"/>
    </row>
    <row r="39" spans="1:39" ht="31.5">
      <c r="A39" s="113">
        <v>27</v>
      </c>
      <c r="B39" s="12" t="s">
        <v>1062</v>
      </c>
      <c r="C39" s="152" t="s">
        <v>845</v>
      </c>
      <c r="D39" s="152"/>
      <c r="E39" s="152"/>
      <c r="F39" s="152"/>
      <c r="G39" s="113">
        <v>87.5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54"/>
      <c r="AH39" s="54"/>
      <c r="AI39" s="54"/>
      <c r="AJ39" s="54"/>
      <c r="AM39" s="19"/>
    </row>
    <row r="40" spans="1:39" ht="47.25">
      <c r="A40" s="113">
        <v>28</v>
      </c>
      <c r="B40" s="12" t="s">
        <v>1063</v>
      </c>
      <c r="C40" s="113" t="s">
        <v>15</v>
      </c>
      <c r="D40" s="194"/>
      <c r="E40" s="194"/>
      <c r="F40" s="194"/>
      <c r="G40" s="113">
        <v>16.3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54"/>
      <c r="AH40" s="54"/>
      <c r="AI40" s="54"/>
      <c r="AJ40" s="54"/>
      <c r="AM40" s="19"/>
    </row>
    <row r="41" spans="1:39" ht="94.5">
      <c r="A41" s="113">
        <v>29</v>
      </c>
      <c r="B41" s="12" t="s">
        <v>1064</v>
      </c>
      <c r="C41" s="113" t="s">
        <v>15</v>
      </c>
      <c r="D41" s="194"/>
      <c r="E41" s="194"/>
      <c r="F41" s="194"/>
      <c r="G41" s="113">
        <v>5.3</v>
      </c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54"/>
      <c r="AH41" s="54"/>
      <c r="AI41" s="54"/>
      <c r="AJ41" s="54"/>
      <c r="AM41" s="19"/>
    </row>
    <row r="42" spans="1:39" ht="78.75">
      <c r="A42" s="113">
        <v>30</v>
      </c>
      <c r="B42" s="12" t="s">
        <v>1065</v>
      </c>
      <c r="C42" s="113" t="s">
        <v>15</v>
      </c>
      <c r="D42" s="194"/>
      <c r="E42" s="194"/>
      <c r="F42" s="194"/>
      <c r="G42" s="113">
        <v>8.6</v>
      </c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54"/>
      <c r="AH42" s="54"/>
      <c r="AI42" s="54"/>
      <c r="AJ42" s="54"/>
      <c r="AM42" s="19"/>
    </row>
    <row r="43" spans="1:39" ht="110.25">
      <c r="A43" s="113">
        <v>31</v>
      </c>
      <c r="B43" s="12" t="s">
        <v>1066</v>
      </c>
      <c r="C43" s="113" t="s">
        <v>31</v>
      </c>
      <c r="D43" s="194"/>
      <c r="E43" s="194"/>
      <c r="F43" s="194"/>
      <c r="G43" s="113">
        <v>20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54"/>
      <c r="AH43" s="54"/>
      <c r="AI43" s="54"/>
      <c r="AJ43" s="54"/>
      <c r="AM43" s="19"/>
    </row>
    <row r="44" spans="1:39" ht="78.75">
      <c r="A44" s="113">
        <v>32</v>
      </c>
      <c r="B44" s="12" t="s">
        <v>1067</v>
      </c>
      <c r="C44" s="113" t="s">
        <v>31</v>
      </c>
      <c r="D44" s="194"/>
      <c r="E44" s="194"/>
      <c r="F44" s="194"/>
      <c r="G44" s="113">
        <v>50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54"/>
      <c r="AH44" s="54"/>
      <c r="AI44" s="54"/>
      <c r="AJ44" s="54"/>
      <c r="AM44" s="19"/>
    </row>
    <row r="45" spans="1:39">
      <c r="A45" s="248" t="s">
        <v>147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M45" s="22"/>
    </row>
    <row r="46" spans="1:39" ht="47.25">
      <c r="A46" s="113">
        <v>33</v>
      </c>
      <c r="B46" s="12" t="s">
        <v>1068</v>
      </c>
      <c r="C46" s="113" t="s">
        <v>21</v>
      </c>
      <c r="D46" s="194"/>
      <c r="E46" s="194"/>
      <c r="F46" s="194"/>
      <c r="G46" s="113">
        <v>72.2</v>
      </c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54"/>
      <c r="AH46" s="54"/>
      <c r="AI46" s="54"/>
      <c r="AJ46" s="54"/>
      <c r="AM46" s="19"/>
    </row>
    <row r="47" spans="1:39" ht="31.5">
      <c r="A47" s="113">
        <v>34</v>
      </c>
      <c r="B47" s="12" t="s">
        <v>1069</v>
      </c>
      <c r="C47" s="113" t="s">
        <v>21</v>
      </c>
      <c r="D47" s="194"/>
      <c r="E47" s="194"/>
      <c r="F47" s="194"/>
      <c r="G47" s="113">
        <v>1.5</v>
      </c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54"/>
      <c r="AH47" s="54"/>
      <c r="AI47" s="54"/>
      <c r="AJ47" s="54"/>
      <c r="AM47" s="19"/>
    </row>
    <row r="48" spans="1:39" ht="47.25">
      <c r="A48" s="113">
        <v>35</v>
      </c>
      <c r="B48" s="12" t="s">
        <v>1070</v>
      </c>
      <c r="C48" s="113" t="s">
        <v>455</v>
      </c>
      <c r="D48" s="194"/>
      <c r="E48" s="194"/>
      <c r="F48" s="194"/>
      <c r="G48" s="113">
        <v>501.9</v>
      </c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54"/>
      <c r="AH48" s="54"/>
      <c r="AI48" s="54"/>
      <c r="AJ48" s="54"/>
      <c r="AM48" s="19"/>
    </row>
    <row r="49" spans="1:39" ht="31.5">
      <c r="A49" s="113">
        <v>36</v>
      </c>
      <c r="B49" s="12" t="s">
        <v>1071</v>
      </c>
      <c r="C49" s="113" t="s">
        <v>31</v>
      </c>
      <c r="D49" s="194"/>
      <c r="E49" s="194"/>
      <c r="F49" s="194"/>
      <c r="G49" s="113">
        <v>2.25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54"/>
      <c r="AH49" s="54"/>
      <c r="AI49" s="54"/>
      <c r="AJ49" s="54"/>
      <c r="AM49" s="19"/>
    </row>
    <row r="50" spans="1:39">
      <c r="A50" s="248" t="s">
        <v>52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M50" s="22"/>
    </row>
    <row r="51" spans="1:39" ht="47.25">
      <c r="A51" s="113">
        <v>37</v>
      </c>
      <c r="B51" s="12" t="s">
        <v>632</v>
      </c>
      <c r="C51" s="113" t="s">
        <v>587</v>
      </c>
      <c r="D51" s="194"/>
      <c r="E51" s="194"/>
      <c r="F51" s="194"/>
      <c r="G51" s="113">
        <v>200</v>
      </c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54"/>
      <c r="AH51" s="54"/>
      <c r="AI51" s="54"/>
      <c r="AJ51" s="54"/>
      <c r="AM51" s="19"/>
    </row>
    <row r="52" spans="1:39" ht="47.25">
      <c r="A52" s="113">
        <v>38</v>
      </c>
      <c r="B52" s="12" t="s">
        <v>633</v>
      </c>
      <c r="C52" s="113" t="s">
        <v>587</v>
      </c>
      <c r="D52" s="194"/>
      <c r="E52" s="194"/>
      <c r="F52" s="194"/>
      <c r="G52" s="113">
        <v>250</v>
      </c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2"/>
      <c r="AH52" s="12"/>
      <c r="AI52" s="12"/>
      <c r="AJ52" s="12"/>
      <c r="AM52" s="19"/>
    </row>
    <row r="53" spans="1:39" ht="31.5">
      <c r="A53" s="113">
        <v>39</v>
      </c>
      <c r="B53" s="12" t="s">
        <v>634</v>
      </c>
      <c r="C53" s="113" t="s">
        <v>587</v>
      </c>
      <c r="D53" s="194"/>
      <c r="E53" s="194"/>
      <c r="F53" s="194"/>
      <c r="G53" s="113">
        <v>42</v>
      </c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54"/>
      <c r="AH53" s="54"/>
      <c r="AI53" s="54"/>
      <c r="AJ53" s="54"/>
      <c r="AM53" s="19"/>
    </row>
    <row r="54" spans="1:39" ht="31.5">
      <c r="A54" s="113">
        <v>40</v>
      </c>
      <c r="B54" s="12" t="s">
        <v>635</v>
      </c>
      <c r="C54" s="113" t="s">
        <v>587</v>
      </c>
      <c r="D54" s="194"/>
      <c r="E54" s="194"/>
      <c r="F54" s="194"/>
      <c r="G54" s="113">
        <v>35</v>
      </c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54"/>
      <c r="AH54" s="54"/>
      <c r="AI54" s="54"/>
      <c r="AJ54" s="54"/>
      <c r="AM54" s="19"/>
    </row>
    <row r="55" spans="1:39" ht="31.5">
      <c r="A55" s="113">
        <v>41</v>
      </c>
      <c r="B55" s="12" t="s">
        <v>636</v>
      </c>
      <c r="C55" s="113" t="s">
        <v>587</v>
      </c>
      <c r="D55" s="194"/>
      <c r="E55" s="194"/>
      <c r="F55" s="194"/>
      <c r="G55" s="113">
        <v>35</v>
      </c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54"/>
      <c r="AH55" s="54"/>
      <c r="AI55" s="54"/>
      <c r="AJ55" s="54"/>
      <c r="AM55" s="19"/>
    </row>
    <row r="56" spans="1:39" ht="47.25">
      <c r="A56" s="113">
        <v>42</v>
      </c>
      <c r="B56" s="12" t="s">
        <v>1072</v>
      </c>
      <c r="C56" s="113" t="s">
        <v>1073</v>
      </c>
      <c r="D56" s="194"/>
      <c r="E56" s="194"/>
      <c r="F56" s="194"/>
      <c r="G56" s="113">
        <v>152</v>
      </c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54"/>
      <c r="AH56" s="54"/>
      <c r="AI56" s="54"/>
      <c r="AJ56" s="54"/>
      <c r="AM56" s="19"/>
    </row>
    <row r="57" spans="1:39" s="92" customFormat="1">
      <c r="A57" s="125"/>
      <c r="B57" s="81" t="s">
        <v>1088</v>
      </c>
      <c r="C57" s="126"/>
      <c r="D57" s="126"/>
      <c r="E57" s="126"/>
      <c r="F57" s="126"/>
      <c r="G57" s="107">
        <f>G9+G10+G11+G12+G13+G14+G16+G17+G18+G19+G21+G22+G23+G24+G25+G26+G28+G29+G30+G31+G32+G33+G34+G35+G36+G37+G39+G40+G41+G42+G43+G44+G46+G47+G48+G49+G51+G52+G53+G54+G55+G56</f>
        <v>3208.9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27"/>
      <c r="AH57" s="127"/>
      <c r="AI57" s="127"/>
      <c r="AJ57" s="127"/>
    </row>
  </sheetData>
  <mergeCells count="28">
    <mergeCell ref="A2:AJ2"/>
    <mergeCell ref="A27:AJ27"/>
    <mergeCell ref="A38:AJ38"/>
    <mergeCell ref="A45:AJ45"/>
    <mergeCell ref="A50:AJ50"/>
    <mergeCell ref="A7:AJ7"/>
    <mergeCell ref="A8:AJ8"/>
    <mergeCell ref="A15:AJ15"/>
    <mergeCell ref="A20:AJ20"/>
    <mergeCell ref="A3:A5"/>
    <mergeCell ref="B3:B5"/>
    <mergeCell ref="C3:C5"/>
    <mergeCell ref="D3:D5"/>
    <mergeCell ref="E3:E5"/>
    <mergeCell ref="F3:F5"/>
    <mergeCell ref="G3:G5"/>
    <mergeCell ref="AJ3:AJ5"/>
    <mergeCell ref="H3:AF3"/>
    <mergeCell ref="Y4:AB4"/>
    <mergeCell ref="AC4:AF4"/>
    <mergeCell ref="AG3:AG5"/>
    <mergeCell ref="AH3:AH5"/>
    <mergeCell ref="AI3:AI5"/>
    <mergeCell ref="H4:H5"/>
    <mergeCell ref="I4:L4"/>
    <mergeCell ref="M4:P4"/>
    <mergeCell ref="Q4:T4"/>
    <mergeCell ref="U4:X4"/>
  </mergeCells>
  <pageMargins left="0.7" right="0.7" top="0.75" bottom="0.75" header="0.3" footer="0.3"/>
  <pageSetup paperSize="9" scale="1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28"/>
  <sheetViews>
    <sheetView view="pageBreakPreview" topLeftCell="V1" zoomScale="90" zoomScaleSheetLayoutView="9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2" width="12.7109375" style="111" customWidth="1"/>
    <col min="33" max="33" width="38.42578125" style="112" customWidth="1"/>
    <col min="34" max="36" width="36" style="112" customWidth="1"/>
    <col min="37" max="37" width="9.140625" style="105"/>
    <col min="38" max="38" width="27.7109375" style="105" customWidth="1"/>
    <col min="39" max="39" width="12.28515625" style="105" customWidth="1"/>
    <col min="40" max="40" width="11.85546875" style="105" customWidth="1"/>
    <col min="41" max="41" width="14.85546875" style="105" customWidth="1"/>
    <col min="42" max="16384" width="9.140625" style="105"/>
  </cols>
  <sheetData>
    <row r="1" spans="1:39" ht="15">
      <c r="A1" s="131"/>
      <c r="B1" s="129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9" ht="52.5" customHeight="1">
      <c r="A2" s="261" t="s">
        <v>1120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</row>
    <row r="3" spans="1:39" ht="39" customHeight="1">
      <c r="A3" s="264" t="s">
        <v>0</v>
      </c>
      <c r="B3" s="264" t="s">
        <v>1</v>
      </c>
      <c r="C3" s="264" t="s">
        <v>2</v>
      </c>
      <c r="D3" s="267" t="s">
        <v>1125</v>
      </c>
      <c r="E3" s="267" t="s">
        <v>1126</v>
      </c>
      <c r="F3" s="267" t="s">
        <v>1127</v>
      </c>
      <c r="G3" s="264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4" t="s">
        <v>1092</v>
      </c>
      <c r="AH3" s="264" t="s">
        <v>1091</v>
      </c>
      <c r="AI3" s="264" t="s">
        <v>1134</v>
      </c>
      <c r="AJ3" s="267" t="s">
        <v>1097</v>
      </c>
    </row>
    <row r="4" spans="1:39">
      <c r="A4" s="265"/>
      <c r="B4" s="265"/>
      <c r="C4" s="265"/>
      <c r="D4" s="268"/>
      <c r="E4" s="268"/>
      <c r="F4" s="268"/>
      <c r="G4" s="265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65"/>
      <c r="AH4" s="265"/>
      <c r="AI4" s="265"/>
      <c r="AJ4" s="268"/>
    </row>
    <row r="5" spans="1:39">
      <c r="A5" s="266"/>
      <c r="B5" s="266"/>
      <c r="C5" s="266"/>
      <c r="D5" s="269"/>
      <c r="E5" s="269"/>
      <c r="F5" s="269"/>
      <c r="G5" s="266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66"/>
      <c r="AH5" s="266"/>
      <c r="AI5" s="266"/>
      <c r="AJ5" s="269"/>
    </row>
    <row r="6" spans="1:39" ht="15">
      <c r="A6" s="106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  <c r="H6" s="106">
        <v>8</v>
      </c>
      <c r="I6" s="106">
        <v>9</v>
      </c>
      <c r="J6" s="106">
        <v>10</v>
      </c>
      <c r="K6" s="106">
        <v>11</v>
      </c>
      <c r="L6" s="106">
        <v>12</v>
      </c>
      <c r="M6" s="106">
        <v>13</v>
      </c>
      <c r="N6" s="106">
        <v>14</v>
      </c>
      <c r="O6" s="106">
        <v>15</v>
      </c>
      <c r="P6" s="106">
        <v>16</v>
      </c>
      <c r="Q6" s="106">
        <v>17</v>
      </c>
      <c r="R6" s="106">
        <v>18</v>
      </c>
      <c r="S6" s="106">
        <v>19</v>
      </c>
      <c r="T6" s="106">
        <v>20</v>
      </c>
      <c r="U6" s="106">
        <v>21</v>
      </c>
      <c r="V6" s="106">
        <v>22</v>
      </c>
      <c r="W6" s="106">
        <v>23</v>
      </c>
      <c r="X6" s="106">
        <v>24</v>
      </c>
      <c r="Y6" s="106">
        <v>25</v>
      </c>
      <c r="Z6" s="106">
        <v>26</v>
      </c>
      <c r="AA6" s="106">
        <v>27</v>
      </c>
      <c r="AB6" s="106">
        <v>28</v>
      </c>
      <c r="AC6" s="106">
        <v>29</v>
      </c>
      <c r="AD6" s="106">
        <v>30</v>
      </c>
      <c r="AE6" s="106">
        <v>31</v>
      </c>
      <c r="AF6" s="106">
        <v>32</v>
      </c>
      <c r="AG6" s="106">
        <v>33</v>
      </c>
      <c r="AH6" s="106">
        <v>34</v>
      </c>
      <c r="AI6" s="106">
        <v>35</v>
      </c>
      <c r="AJ6" s="106">
        <v>36</v>
      </c>
    </row>
    <row r="7" spans="1:39" ht="15">
      <c r="A7" s="292" t="s">
        <v>1124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</row>
    <row r="8" spans="1:39" ht="15">
      <c r="A8" s="259" t="s">
        <v>5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</row>
    <row r="9" spans="1:39" ht="30">
      <c r="A9" s="106">
        <v>1</v>
      </c>
      <c r="B9" s="95" t="s">
        <v>637</v>
      </c>
      <c r="C9" s="137" t="s">
        <v>419</v>
      </c>
      <c r="D9" s="137"/>
      <c r="E9" s="137"/>
      <c r="F9" s="137"/>
      <c r="G9" s="106">
        <v>78.5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95"/>
      <c r="AH9" s="95"/>
      <c r="AI9" s="95"/>
      <c r="AJ9" s="95"/>
      <c r="AM9" s="132"/>
    </row>
    <row r="10" spans="1:39" ht="45">
      <c r="A10" s="106">
        <v>2</v>
      </c>
      <c r="B10" s="95" t="s">
        <v>638</v>
      </c>
      <c r="C10" s="137" t="s">
        <v>562</v>
      </c>
      <c r="D10" s="137"/>
      <c r="E10" s="137"/>
      <c r="F10" s="137"/>
      <c r="G10" s="106">
        <v>81.099999999999994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95"/>
      <c r="AH10" s="95"/>
      <c r="AI10" s="95"/>
      <c r="AJ10" s="95"/>
      <c r="AM10" s="132"/>
    </row>
    <row r="11" spans="1:39" ht="30">
      <c r="A11" s="106">
        <v>3</v>
      </c>
      <c r="B11" s="95" t="s">
        <v>639</v>
      </c>
      <c r="C11" s="137" t="s">
        <v>416</v>
      </c>
      <c r="D11" s="137"/>
      <c r="E11" s="137"/>
      <c r="F11" s="137"/>
      <c r="G11" s="106">
        <v>92.4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95"/>
      <c r="AH11" s="95"/>
      <c r="AI11" s="95"/>
      <c r="AJ11" s="95"/>
      <c r="AM11" s="132"/>
    </row>
    <row r="12" spans="1:39" ht="30">
      <c r="A12" s="106">
        <v>4</v>
      </c>
      <c r="B12" s="95" t="s">
        <v>640</v>
      </c>
      <c r="C12" s="137" t="s">
        <v>562</v>
      </c>
      <c r="D12" s="137"/>
      <c r="E12" s="137"/>
      <c r="F12" s="137"/>
      <c r="G12" s="106">
        <v>190.1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95"/>
      <c r="AH12" s="95"/>
      <c r="AI12" s="95"/>
      <c r="AJ12" s="95"/>
      <c r="AM12" s="132"/>
    </row>
    <row r="13" spans="1:39" ht="45">
      <c r="A13" s="106">
        <v>5</v>
      </c>
      <c r="B13" s="95" t="s">
        <v>641</v>
      </c>
      <c r="C13" s="137" t="s">
        <v>163</v>
      </c>
      <c r="D13" s="137"/>
      <c r="E13" s="137"/>
      <c r="F13" s="137"/>
      <c r="G13" s="106">
        <v>90.9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95"/>
      <c r="AH13" s="95"/>
      <c r="AI13" s="95"/>
      <c r="AJ13" s="95"/>
      <c r="AM13" s="132"/>
    </row>
    <row r="14" spans="1:39" ht="45">
      <c r="A14" s="106">
        <v>6</v>
      </c>
      <c r="B14" s="95" t="s">
        <v>641</v>
      </c>
      <c r="C14" s="137" t="s">
        <v>168</v>
      </c>
      <c r="D14" s="137"/>
      <c r="E14" s="137"/>
      <c r="F14" s="137"/>
      <c r="G14" s="106">
        <v>7.45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95"/>
      <c r="AH14" s="95"/>
      <c r="AI14" s="95"/>
      <c r="AJ14" s="95"/>
      <c r="AM14" s="132"/>
    </row>
    <row r="15" spans="1:39" ht="15">
      <c r="A15" s="259" t="s">
        <v>13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M15" s="133"/>
    </row>
    <row r="16" spans="1:39" ht="30">
      <c r="A16" s="106">
        <v>7</v>
      </c>
      <c r="B16" s="95" t="s">
        <v>642</v>
      </c>
      <c r="C16" s="137" t="s">
        <v>419</v>
      </c>
      <c r="D16" s="137"/>
      <c r="E16" s="137"/>
      <c r="F16" s="137"/>
      <c r="G16" s="106">
        <v>190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95"/>
      <c r="AH16" s="95"/>
      <c r="AI16" s="95"/>
      <c r="AJ16" s="95"/>
      <c r="AM16" s="132"/>
    </row>
    <row r="17" spans="1:39" ht="75">
      <c r="A17" s="106">
        <v>8</v>
      </c>
      <c r="B17" s="95" t="s">
        <v>643</v>
      </c>
      <c r="C17" s="137" t="s">
        <v>163</v>
      </c>
      <c r="D17" s="137"/>
      <c r="E17" s="137"/>
      <c r="F17" s="137"/>
      <c r="G17" s="106">
        <v>61.6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95"/>
      <c r="AH17" s="95"/>
      <c r="AI17" s="95"/>
      <c r="AJ17" s="95"/>
      <c r="AM17" s="132"/>
    </row>
    <row r="18" spans="1:39" ht="60">
      <c r="A18" s="106">
        <v>9</v>
      </c>
      <c r="B18" s="95" t="s">
        <v>644</v>
      </c>
      <c r="C18" s="137" t="s">
        <v>645</v>
      </c>
      <c r="D18" s="137"/>
      <c r="E18" s="137"/>
      <c r="F18" s="137"/>
      <c r="G18" s="106">
        <v>960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95"/>
      <c r="AH18" s="95"/>
      <c r="AI18" s="95"/>
      <c r="AJ18" s="95"/>
      <c r="AM18" s="132"/>
    </row>
    <row r="19" spans="1:39" ht="15">
      <c r="A19" s="259" t="s">
        <v>22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M19" s="133"/>
    </row>
    <row r="20" spans="1:39" ht="45">
      <c r="A20" s="106">
        <v>10</v>
      </c>
      <c r="B20" s="95" t="s">
        <v>24</v>
      </c>
      <c r="C20" s="137" t="s">
        <v>163</v>
      </c>
      <c r="D20" s="137"/>
      <c r="E20" s="137"/>
      <c r="F20" s="137"/>
      <c r="G20" s="106">
        <v>20.3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95"/>
      <c r="AH20" s="95"/>
      <c r="AI20" s="95"/>
      <c r="AJ20" s="95"/>
      <c r="AM20" s="133"/>
    </row>
    <row r="21" spans="1:39" ht="15">
      <c r="A21" s="259" t="s">
        <v>34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M21" s="133"/>
    </row>
    <row r="22" spans="1:39" s="112" customFormat="1" ht="75">
      <c r="A22" s="136">
        <v>11</v>
      </c>
      <c r="B22" s="95" t="s">
        <v>646</v>
      </c>
      <c r="C22" s="106" t="s">
        <v>163</v>
      </c>
      <c r="D22" s="106"/>
      <c r="E22" s="106"/>
      <c r="F22" s="106"/>
      <c r="G22" s="106">
        <v>228.5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24"/>
      <c r="AH22" s="124"/>
      <c r="AI22" s="124"/>
      <c r="AJ22" s="124"/>
      <c r="AM22" s="132"/>
    </row>
    <row r="23" spans="1:39" s="112" customFormat="1" ht="60">
      <c r="A23" s="136">
        <v>12</v>
      </c>
      <c r="B23" s="95" t="s">
        <v>647</v>
      </c>
      <c r="C23" s="106" t="s">
        <v>168</v>
      </c>
      <c r="D23" s="106"/>
      <c r="E23" s="106"/>
      <c r="F23" s="106"/>
      <c r="G23" s="106">
        <v>240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24"/>
      <c r="AH23" s="124"/>
      <c r="AI23" s="124"/>
      <c r="AJ23" s="124"/>
      <c r="AM23" s="132"/>
    </row>
    <row r="24" spans="1:39" s="112" customFormat="1" ht="60">
      <c r="A24" s="136">
        <v>13</v>
      </c>
      <c r="B24" s="95" t="s">
        <v>648</v>
      </c>
      <c r="C24" s="106" t="s">
        <v>163</v>
      </c>
      <c r="D24" s="106"/>
      <c r="E24" s="106"/>
      <c r="F24" s="106"/>
      <c r="G24" s="106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24"/>
      <c r="AH24" s="124"/>
      <c r="AI24" s="124"/>
      <c r="AJ24" s="124"/>
      <c r="AM24" s="132"/>
    </row>
    <row r="25" spans="1:39" s="112" customFormat="1" ht="60">
      <c r="A25" s="106">
        <v>14</v>
      </c>
      <c r="B25" s="95" t="s">
        <v>649</v>
      </c>
      <c r="C25" s="106" t="s">
        <v>163</v>
      </c>
      <c r="D25" s="106"/>
      <c r="E25" s="106"/>
      <c r="F25" s="106"/>
      <c r="G25" s="106">
        <v>29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24"/>
      <c r="AH25" s="124"/>
      <c r="AI25" s="124"/>
      <c r="AJ25" s="124"/>
      <c r="AM25" s="132"/>
    </row>
    <row r="26" spans="1:39" ht="15">
      <c r="A26" s="259" t="s">
        <v>147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M26" s="133"/>
    </row>
    <row r="27" spans="1:39" ht="30">
      <c r="A27" s="106">
        <v>15</v>
      </c>
      <c r="B27" s="95" t="s">
        <v>650</v>
      </c>
      <c r="C27" s="173">
        <v>44501</v>
      </c>
      <c r="D27" s="173"/>
      <c r="E27" s="173"/>
      <c r="F27" s="173"/>
      <c r="G27" s="106">
        <v>5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95"/>
      <c r="AH27" s="95"/>
      <c r="AI27" s="95"/>
      <c r="AJ27" s="95"/>
      <c r="AM27" s="133"/>
    </row>
    <row r="28" spans="1:39" s="108" customFormat="1" ht="14.25">
      <c r="A28" s="125"/>
      <c r="B28" s="174" t="s">
        <v>1088</v>
      </c>
      <c r="C28" s="126"/>
      <c r="D28" s="126"/>
      <c r="E28" s="126"/>
      <c r="F28" s="126"/>
      <c r="G28" s="172">
        <f>G9+G10+G11+G12+G13+G14+G16+G17+G18+G20+G22+G23+G24+G25+G27</f>
        <v>2312.8500000000004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27"/>
      <c r="AH28" s="127"/>
      <c r="AI28" s="127"/>
      <c r="AJ28" s="127"/>
    </row>
  </sheetData>
  <mergeCells count="26">
    <mergeCell ref="A2:AJ2"/>
    <mergeCell ref="A15:AJ15"/>
    <mergeCell ref="A19:AJ19"/>
    <mergeCell ref="A21:AJ21"/>
    <mergeCell ref="A26:AJ26"/>
    <mergeCell ref="A7:AJ7"/>
    <mergeCell ref="A8:AJ8"/>
    <mergeCell ref="A3:A5"/>
    <mergeCell ref="B3:B5"/>
    <mergeCell ref="C3:C5"/>
    <mergeCell ref="D3:D5"/>
    <mergeCell ref="E3:E5"/>
    <mergeCell ref="F3:F5"/>
    <mergeCell ref="G3:G5"/>
    <mergeCell ref="H4:H5"/>
    <mergeCell ref="I4:L4"/>
    <mergeCell ref="AG3:AG5"/>
    <mergeCell ref="AH3:AH5"/>
    <mergeCell ref="AJ3:AJ5"/>
    <mergeCell ref="AI3:AI5"/>
    <mergeCell ref="H3:AF3"/>
    <mergeCell ref="M4:P4"/>
    <mergeCell ref="Q4:T4"/>
    <mergeCell ref="U4:X4"/>
    <mergeCell ref="Y4:AB4"/>
    <mergeCell ref="AC4:AF4"/>
  </mergeCells>
  <pageMargins left="0.7" right="0.7" top="0.75" bottom="0.75" header="0.3" footer="0.3"/>
  <pageSetup paperSize="9"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N51"/>
  <sheetViews>
    <sheetView view="pageBreakPreview" topLeftCell="AA1" zoomScaleSheetLayoutView="10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2" width="12.7109375" style="111" customWidth="1"/>
    <col min="33" max="33" width="40.85546875" style="112" customWidth="1"/>
    <col min="34" max="36" width="38.28515625" style="112" customWidth="1"/>
    <col min="37" max="37" width="9.28515625" style="111" customWidth="1"/>
    <col min="38" max="38" width="9.140625" style="105"/>
    <col min="39" max="39" width="27.7109375" style="105" customWidth="1"/>
    <col min="40" max="40" width="12.28515625" style="105" customWidth="1"/>
    <col min="41" max="41" width="11.85546875" style="105" customWidth="1"/>
    <col min="42" max="42" width="14.85546875" style="105" customWidth="1"/>
    <col min="43" max="16384" width="9.140625" style="105"/>
  </cols>
  <sheetData>
    <row r="1" spans="1:37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7" ht="57.75" customHeight="1">
      <c r="A2" s="237" t="s">
        <v>1121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53"/>
    </row>
    <row r="3" spans="1:37" ht="35.2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64" t="s">
        <v>1134</v>
      </c>
      <c r="AJ3" s="223" t="s">
        <v>1097</v>
      </c>
      <c r="AK3" s="55"/>
    </row>
    <row r="4" spans="1:37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65"/>
      <c r="AJ4" s="224"/>
      <c r="AK4" s="187"/>
    </row>
    <row r="5" spans="1:37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66"/>
      <c r="AJ5" s="225"/>
      <c r="AK5" s="187"/>
    </row>
    <row r="6" spans="1:37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  <c r="AK6" s="55"/>
    </row>
    <row r="7" spans="1:37" ht="14.25" customHeight="1">
      <c r="A7" s="252" t="s">
        <v>1099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52"/>
    </row>
    <row r="8" spans="1:37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52"/>
    </row>
    <row r="9" spans="1:37" ht="47.25">
      <c r="A9" s="113">
        <v>1</v>
      </c>
      <c r="B9" s="12" t="s">
        <v>651</v>
      </c>
      <c r="C9" s="142" t="s">
        <v>163</v>
      </c>
      <c r="D9" s="196"/>
      <c r="E9" s="196"/>
      <c r="F9" s="196"/>
      <c r="G9" s="113">
        <v>32.5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2"/>
      <c r="AH9" s="12"/>
      <c r="AI9" s="12"/>
      <c r="AJ9" s="12"/>
      <c r="AK9" s="52"/>
    </row>
    <row r="10" spans="1:37" ht="31.5">
      <c r="A10" s="113">
        <v>2</v>
      </c>
      <c r="B10" s="12" t="s">
        <v>652</v>
      </c>
      <c r="C10" s="142" t="s">
        <v>433</v>
      </c>
      <c r="D10" s="196"/>
      <c r="E10" s="196"/>
      <c r="F10" s="196"/>
      <c r="G10" s="113">
        <v>150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2"/>
      <c r="AH10" s="12"/>
      <c r="AI10" s="12"/>
      <c r="AJ10" s="12"/>
      <c r="AK10" s="52"/>
    </row>
    <row r="11" spans="1:37" ht="31.5">
      <c r="A11" s="113">
        <v>3</v>
      </c>
      <c r="B11" s="12" t="s">
        <v>653</v>
      </c>
      <c r="C11" s="142" t="s">
        <v>433</v>
      </c>
      <c r="D11" s="196"/>
      <c r="E11" s="196"/>
      <c r="F11" s="196"/>
      <c r="G11" s="113">
        <v>320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2"/>
      <c r="AH11" s="12"/>
      <c r="AI11" s="12"/>
      <c r="AJ11" s="12"/>
      <c r="AK11" s="52"/>
    </row>
    <row r="12" spans="1:37" ht="31.5">
      <c r="A12" s="113">
        <v>4</v>
      </c>
      <c r="B12" s="12" t="s">
        <v>654</v>
      </c>
      <c r="C12" s="142" t="s">
        <v>433</v>
      </c>
      <c r="D12" s="196"/>
      <c r="E12" s="196"/>
      <c r="F12" s="196"/>
      <c r="G12" s="113">
        <v>300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2"/>
      <c r="AH12" s="12"/>
      <c r="AI12" s="12"/>
      <c r="AJ12" s="12"/>
      <c r="AK12" s="52"/>
    </row>
    <row r="13" spans="1:37">
      <c r="A13" s="248" t="s">
        <v>13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52"/>
    </row>
    <row r="14" spans="1:37" ht="31.5">
      <c r="A14" s="13">
        <v>5</v>
      </c>
      <c r="B14" s="12" t="s">
        <v>655</v>
      </c>
      <c r="C14" s="142" t="s">
        <v>656</v>
      </c>
      <c r="D14" s="196"/>
      <c r="E14" s="196"/>
      <c r="F14" s="196"/>
      <c r="G14" s="113">
        <v>1053.98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2"/>
      <c r="AH14" s="12"/>
      <c r="AI14" s="12"/>
      <c r="AJ14" s="12"/>
      <c r="AK14" s="52"/>
    </row>
    <row r="15" spans="1:37" ht="47.25">
      <c r="A15" s="113" t="s">
        <v>657</v>
      </c>
      <c r="B15" s="12" t="s">
        <v>658</v>
      </c>
      <c r="C15" s="142" t="s">
        <v>163</v>
      </c>
      <c r="D15" s="196"/>
      <c r="E15" s="196"/>
      <c r="F15" s="196"/>
      <c r="G15" s="113">
        <v>47.9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2"/>
      <c r="AH15" s="12"/>
      <c r="AI15" s="12"/>
      <c r="AJ15" s="12"/>
      <c r="AK15" s="52"/>
    </row>
    <row r="16" spans="1:37" ht="31.5">
      <c r="A16" s="113">
        <v>7</v>
      </c>
      <c r="B16" s="12" t="s">
        <v>659</v>
      </c>
      <c r="C16" s="142" t="s">
        <v>166</v>
      </c>
      <c r="D16" s="196"/>
      <c r="E16" s="196"/>
      <c r="F16" s="196"/>
      <c r="G16" s="113">
        <v>2055.1999999999998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2"/>
      <c r="AH16" s="12"/>
      <c r="AI16" s="12"/>
      <c r="AJ16" s="12"/>
      <c r="AK16" s="52"/>
    </row>
    <row r="17" spans="1:40" ht="78.75">
      <c r="A17" s="113">
        <v>8</v>
      </c>
      <c r="B17" s="12" t="s">
        <v>660</v>
      </c>
      <c r="C17" s="142" t="s">
        <v>419</v>
      </c>
      <c r="D17" s="196"/>
      <c r="E17" s="196"/>
      <c r="F17" s="196"/>
      <c r="G17" s="113">
        <v>722.7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2"/>
      <c r="AH17" s="12"/>
      <c r="AI17" s="12"/>
      <c r="AJ17" s="12"/>
      <c r="AK17" s="52"/>
    </row>
    <row r="18" spans="1:40" ht="63">
      <c r="A18" s="113">
        <v>9</v>
      </c>
      <c r="B18" s="12" t="s">
        <v>661</v>
      </c>
      <c r="C18" s="142" t="s">
        <v>278</v>
      </c>
      <c r="D18" s="196"/>
      <c r="E18" s="196"/>
      <c r="F18" s="196"/>
      <c r="G18" s="113">
        <v>130.32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  <c r="AK18" s="52"/>
    </row>
    <row r="19" spans="1:40" ht="31.5">
      <c r="A19" s="113">
        <v>10</v>
      </c>
      <c r="B19" s="12" t="s">
        <v>662</v>
      </c>
      <c r="C19" s="142" t="s">
        <v>433</v>
      </c>
      <c r="D19" s="196"/>
      <c r="E19" s="196"/>
      <c r="F19" s="196"/>
      <c r="G19" s="113">
        <v>1601.1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54"/>
      <c r="AH19" s="54"/>
      <c r="AI19" s="54"/>
      <c r="AJ19" s="54"/>
      <c r="AK19" s="52"/>
    </row>
    <row r="20" spans="1:40" ht="47.25">
      <c r="A20" s="113">
        <v>11</v>
      </c>
      <c r="B20" s="12" t="s">
        <v>663</v>
      </c>
      <c r="C20" s="142" t="s">
        <v>419</v>
      </c>
      <c r="D20" s="196"/>
      <c r="E20" s="196"/>
      <c r="F20" s="196"/>
      <c r="G20" s="113">
        <v>169.9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54"/>
      <c r="AH20" s="54"/>
      <c r="AI20" s="54"/>
      <c r="AJ20" s="54"/>
      <c r="AK20" s="52"/>
    </row>
    <row r="21" spans="1:40" ht="63">
      <c r="A21" s="113">
        <v>12</v>
      </c>
      <c r="B21" s="12" t="s">
        <v>664</v>
      </c>
      <c r="C21" s="142" t="s">
        <v>665</v>
      </c>
      <c r="D21" s="196"/>
      <c r="E21" s="196"/>
      <c r="F21" s="196"/>
      <c r="G21" s="113">
        <v>499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54"/>
      <c r="AH21" s="54"/>
      <c r="AI21" s="54"/>
      <c r="AJ21" s="54"/>
      <c r="AK21" s="52"/>
    </row>
    <row r="22" spans="1:40" ht="31.5">
      <c r="A22" s="113">
        <v>13</v>
      </c>
      <c r="B22" s="12" t="s">
        <v>666</v>
      </c>
      <c r="C22" s="142" t="s">
        <v>667</v>
      </c>
      <c r="D22" s="196"/>
      <c r="E22" s="196"/>
      <c r="F22" s="196"/>
      <c r="G22" s="113">
        <v>33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2"/>
      <c r="AH22" s="12"/>
      <c r="AI22" s="12"/>
      <c r="AJ22" s="12"/>
      <c r="AK22" s="52"/>
    </row>
    <row r="23" spans="1:40">
      <c r="A23" s="248" t="s">
        <v>25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52"/>
    </row>
    <row r="24" spans="1:40" ht="63">
      <c r="A24" s="113">
        <v>14</v>
      </c>
      <c r="B24" s="12" t="s">
        <v>668</v>
      </c>
      <c r="C24" s="142" t="s">
        <v>161</v>
      </c>
      <c r="D24" s="196"/>
      <c r="E24" s="196"/>
      <c r="F24" s="196"/>
      <c r="G24" s="113">
        <v>400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2"/>
      <c r="AH24" s="12"/>
      <c r="AI24" s="12"/>
      <c r="AJ24" s="12"/>
      <c r="AK24" s="52"/>
    </row>
    <row r="25" spans="1:40">
      <c r="A25" s="248" t="s">
        <v>34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52"/>
    </row>
    <row r="26" spans="1:40" ht="126">
      <c r="A26" s="113">
        <v>15</v>
      </c>
      <c r="B26" s="12" t="s">
        <v>669</v>
      </c>
      <c r="C26" s="142" t="s">
        <v>278</v>
      </c>
      <c r="D26" s="196"/>
      <c r="E26" s="196"/>
      <c r="F26" s="196"/>
      <c r="G26" s="113">
        <v>50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2"/>
      <c r="AH26" s="12"/>
      <c r="AI26" s="12"/>
      <c r="AJ26" s="12"/>
      <c r="AK26" s="52"/>
    </row>
    <row r="27" spans="1:40" ht="47.25">
      <c r="A27" s="113">
        <v>16</v>
      </c>
      <c r="B27" s="12" t="s">
        <v>670</v>
      </c>
      <c r="C27" s="142" t="s">
        <v>161</v>
      </c>
      <c r="D27" s="196"/>
      <c r="E27" s="196"/>
      <c r="F27" s="196"/>
      <c r="G27" s="113">
        <v>1100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2"/>
      <c r="AH27" s="12"/>
      <c r="AI27" s="12"/>
      <c r="AJ27" s="12"/>
      <c r="AK27" s="52"/>
    </row>
    <row r="28" spans="1:40" ht="78.75">
      <c r="A28" s="113">
        <v>17</v>
      </c>
      <c r="B28" s="12" t="s">
        <v>1074</v>
      </c>
      <c r="C28" s="142" t="s">
        <v>448</v>
      </c>
      <c r="D28" s="196"/>
      <c r="E28" s="196"/>
      <c r="F28" s="196"/>
      <c r="G28" s="113">
        <v>1000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2"/>
      <c r="AH28" s="12"/>
      <c r="AI28" s="12"/>
      <c r="AJ28" s="12"/>
      <c r="AK28" s="52"/>
      <c r="AN28" s="133"/>
    </row>
    <row r="29" spans="1:40" ht="47.25">
      <c r="A29" s="113">
        <v>18</v>
      </c>
      <c r="B29" s="12" t="s">
        <v>1075</v>
      </c>
      <c r="C29" s="142" t="s">
        <v>474</v>
      </c>
      <c r="D29" s="196"/>
      <c r="E29" s="196"/>
      <c r="F29" s="196"/>
      <c r="G29" s="113">
        <v>154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2"/>
      <c r="AH29" s="12"/>
      <c r="AI29" s="12"/>
      <c r="AJ29" s="12"/>
      <c r="AK29" s="52"/>
      <c r="AN29" s="133"/>
    </row>
    <row r="30" spans="1:40" ht="47.25">
      <c r="A30" s="113">
        <v>19</v>
      </c>
      <c r="B30" s="12" t="s">
        <v>1076</v>
      </c>
      <c r="C30" s="142" t="s">
        <v>455</v>
      </c>
      <c r="D30" s="196"/>
      <c r="E30" s="196"/>
      <c r="F30" s="196"/>
      <c r="G30" s="113">
        <v>141.5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2"/>
      <c r="AH30" s="12"/>
      <c r="AI30" s="12"/>
      <c r="AJ30" s="12"/>
      <c r="AK30" s="52"/>
      <c r="AN30" s="133"/>
    </row>
    <row r="31" spans="1:40">
      <c r="A31" s="248" t="s">
        <v>356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52"/>
      <c r="AN31" s="133"/>
    </row>
    <row r="32" spans="1:40" ht="110.25">
      <c r="A32" s="113">
        <v>20</v>
      </c>
      <c r="B32" s="12" t="s">
        <v>671</v>
      </c>
      <c r="C32" s="142" t="s">
        <v>288</v>
      </c>
      <c r="D32" s="196"/>
      <c r="E32" s="196"/>
      <c r="F32" s="196"/>
      <c r="G32" s="113">
        <v>320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3"/>
      <c r="AH32" s="13"/>
      <c r="AI32" s="13"/>
      <c r="AJ32" s="13"/>
      <c r="AK32" s="52"/>
      <c r="AN32" s="133"/>
    </row>
    <row r="33" spans="1:40">
      <c r="A33" s="248" t="s">
        <v>138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52"/>
      <c r="AN33" s="133"/>
    </row>
    <row r="34" spans="1:40" ht="78.75">
      <c r="A34" s="13">
        <v>21</v>
      </c>
      <c r="B34" s="12" t="s">
        <v>672</v>
      </c>
      <c r="C34" s="142" t="s">
        <v>163</v>
      </c>
      <c r="D34" s="196"/>
      <c r="E34" s="196"/>
      <c r="F34" s="196"/>
      <c r="G34" s="113">
        <v>143.85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54"/>
      <c r="AH34" s="54"/>
      <c r="AI34" s="54"/>
      <c r="AJ34" s="54"/>
      <c r="AK34" s="52"/>
      <c r="AN34" s="132"/>
    </row>
    <row r="35" spans="1:40" ht="63">
      <c r="A35" s="13">
        <v>22</v>
      </c>
      <c r="B35" s="12" t="s">
        <v>673</v>
      </c>
      <c r="C35" s="142" t="s">
        <v>163</v>
      </c>
      <c r="D35" s="196"/>
      <c r="E35" s="196"/>
      <c r="F35" s="196"/>
      <c r="G35" s="113">
        <v>56.8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/>
      <c r="AH35" s="54"/>
      <c r="AI35" s="54"/>
      <c r="AJ35" s="54"/>
      <c r="AK35" s="52"/>
      <c r="AN35" s="132"/>
    </row>
    <row r="36" spans="1:40" ht="47.25">
      <c r="A36" s="113">
        <v>23</v>
      </c>
      <c r="B36" s="12" t="s">
        <v>674</v>
      </c>
      <c r="C36" s="142" t="s">
        <v>161</v>
      </c>
      <c r="D36" s="196"/>
      <c r="E36" s="196"/>
      <c r="F36" s="196"/>
      <c r="G36" s="113">
        <v>99.5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58"/>
      <c r="AH36" s="58"/>
      <c r="AI36" s="58"/>
      <c r="AJ36" s="58"/>
      <c r="AK36" s="52"/>
      <c r="AN36" s="132"/>
    </row>
    <row r="37" spans="1:40" ht="141.75">
      <c r="A37" s="13">
        <v>24</v>
      </c>
      <c r="B37" s="12" t="s">
        <v>675</v>
      </c>
      <c r="C37" s="142" t="s">
        <v>161</v>
      </c>
      <c r="D37" s="196"/>
      <c r="E37" s="196"/>
      <c r="F37" s="196"/>
      <c r="G37" s="113">
        <v>150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8"/>
      <c r="AH37" s="58"/>
      <c r="AI37" s="58"/>
      <c r="AJ37" s="58"/>
      <c r="AK37" s="52"/>
      <c r="AN37" s="132"/>
    </row>
    <row r="38" spans="1:40" ht="63">
      <c r="A38" s="113">
        <v>25</v>
      </c>
      <c r="B38" s="12" t="s">
        <v>676</v>
      </c>
      <c r="C38" s="142" t="s">
        <v>166</v>
      </c>
      <c r="D38" s="196"/>
      <c r="E38" s="196"/>
      <c r="F38" s="196"/>
      <c r="G38" s="113">
        <v>230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58"/>
      <c r="AH38" s="58"/>
      <c r="AI38" s="58"/>
      <c r="AJ38" s="58"/>
      <c r="AK38" s="52"/>
      <c r="AN38" s="132"/>
    </row>
    <row r="39" spans="1:40" ht="31.5">
      <c r="A39" s="113">
        <v>26</v>
      </c>
      <c r="B39" s="12" t="s">
        <v>677</v>
      </c>
      <c r="C39" s="142" t="s">
        <v>678</v>
      </c>
      <c r="D39" s="196"/>
      <c r="E39" s="196"/>
      <c r="F39" s="196"/>
      <c r="G39" s="113">
        <v>250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58"/>
      <c r="AH39" s="58"/>
      <c r="AI39" s="58"/>
      <c r="AJ39" s="58"/>
      <c r="AK39" s="52"/>
      <c r="AN39" s="132"/>
    </row>
    <row r="40" spans="1:40" ht="63">
      <c r="A40" s="113">
        <v>27</v>
      </c>
      <c r="B40" s="12" t="s">
        <v>679</v>
      </c>
      <c r="C40" s="142" t="s">
        <v>274</v>
      </c>
      <c r="D40" s="196"/>
      <c r="E40" s="196"/>
      <c r="F40" s="196"/>
      <c r="G40" s="113">
        <v>350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2"/>
      <c r="AH40" s="12"/>
      <c r="AI40" s="12"/>
      <c r="AJ40" s="12"/>
      <c r="AK40" s="52"/>
      <c r="AN40" s="132"/>
    </row>
    <row r="41" spans="1:40" ht="94.5">
      <c r="A41" s="13">
        <v>28</v>
      </c>
      <c r="B41" s="12" t="s">
        <v>680</v>
      </c>
      <c r="C41" s="142" t="s">
        <v>163</v>
      </c>
      <c r="D41" s="196"/>
      <c r="E41" s="196"/>
      <c r="F41" s="196"/>
      <c r="G41" s="113">
        <v>36.6</v>
      </c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2"/>
      <c r="AH41" s="12"/>
      <c r="AI41" s="12"/>
      <c r="AJ41" s="12"/>
      <c r="AK41" s="52"/>
      <c r="AN41" s="132"/>
    </row>
    <row r="42" spans="1:40">
      <c r="A42" s="248" t="s">
        <v>147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52"/>
      <c r="AN42" s="133"/>
    </row>
    <row r="43" spans="1:40" ht="47.25">
      <c r="A43" s="113">
        <v>29</v>
      </c>
      <c r="B43" s="12" t="s">
        <v>819</v>
      </c>
      <c r="C43" s="142" t="s">
        <v>570</v>
      </c>
      <c r="D43" s="196"/>
      <c r="E43" s="196"/>
      <c r="F43" s="196"/>
      <c r="G43" s="113">
        <v>400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54"/>
      <c r="AH43" s="54"/>
      <c r="AI43" s="54"/>
      <c r="AJ43" s="54"/>
      <c r="AK43" s="52"/>
      <c r="AN43" s="132"/>
    </row>
    <row r="44" spans="1:40" ht="110.25">
      <c r="A44" s="113">
        <v>30</v>
      </c>
      <c r="B44" s="12" t="s">
        <v>1077</v>
      </c>
      <c r="C44" s="142" t="s">
        <v>1078</v>
      </c>
      <c r="D44" s="196"/>
      <c r="E44" s="196"/>
      <c r="F44" s="196"/>
      <c r="G44" s="113">
        <v>1140.7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54"/>
      <c r="AH44" s="54"/>
      <c r="AI44" s="54"/>
      <c r="AJ44" s="54"/>
      <c r="AK44" s="52"/>
      <c r="AN44" s="132"/>
    </row>
    <row r="45" spans="1:40" ht="47.25">
      <c r="A45" s="113">
        <v>31</v>
      </c>
      <c r="B45" s="12" t="s">
        <v>1079</v>
      </c>
      <c r="C45" s="142" t="s">
        <v>697</v>
      </c>
      <c r="D45" s="196"/>
      <c r="E45" s="196"/>
      <c r="F45" s="196"/>
      <c r="G45" s="113">
        <v>35</v>
      </c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54"/>
      <c r="AH45" s="54"/>
      <c r="AI45" s="54"/>
      <c r="AJ45" s="54"/>
      <c r="AK45" s="52"/>
      <c r="AN45" s="132"/>
    </row>
    <row r="46" spans="1:40" ht="47.25">
      <c r="A46" s="113">
        <v>32</v>
      </c>
      <c r="B46" s="12" t="s">
        <v>1080</v>
      </c>
      <c r="C46" s="142" t="s">
        <v>697</v>
      </c>
      <c r="D46" s="196"/>
      <c r="E46" s="196"/>
      <c r="F46" s="196"/>
      <c r="G46" s="113">
        <v>20</v>
      </c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54"/>
      <c r="AH46" s="54"/>
      <c r="AI46" s="54"/>
      <c r="AJ46" s="54"/>
      <c r="AK46" s="52"/>
      <c r="AN46" s="132"/>
    </row>
    <row r="47" spans="1:40" ht="110.25">
      <c r="A47" s="113">
        <v>33</v>
      </c>
      <c r="B47" s="12" t="s">
        <v>1081</v>
      </c>
      <c r="C47" s="142" t="s">
        <v>335</v>
      </c>
      <c r="D47" s="196"/>
      <c r="E47" s="196"/>
      <c r="F47" s="196"/>
      <c r="G47" s="113">
        <v>96.5</v>
      </c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54"/>
      <c r="AH47" s="54"/>
      <c r="AI47" s="54"/>
      <c r="AJ47" s="54"/>
      <c r="AK47" s="52"/>
      <c r="AN47" s="132"/>
    </row>
    <row r="48" spans="1:40" ht="110.25">
      <c r="A48" s="113">
        <v>34</v>
      </c>
      <c r="B48" s="12" t="s">
        <v>1082</v>
      </c>
      <c r="C48" s="142" t="s">
        <v>104</v>
      </c>
      <c r="D48" s="196"/>
      <c r="E48" s="196"/>
      <c r="F48" s="196"/>
      <c r="G48" s="113">
        <v>361.2</v>
      </c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54"/>
      <c r="AH48" s="54"/>
      <c r="AI48" s="54"/>
      <c r="AJ48" s="54"/>
      <c r="AK48" s="52"/>
      <c r="AN48" s="132"/>
    </row>
    <row r="49" spans="1:40" ht="31.5">
      <c r="A49" s="113">
        <v>35</v>
      </c>
      <c r="B49" s="12" t="s">
        <v>1083</v>
      </c>
      <c r="C49" s="142" t="s">
        <v>104</v>
      </c>
      <c r="D49" s="196"/>
      <c r="E49" s="196"/>
      <c r="F49" s="196"/>
      <c r="G49" s="113">
        <v>269.2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54"/>
      <c r="AH49" s="54"/>
      <c r="AI49" s="54"/>
      <c r="AJ49" s="54"/>
      <c r="AK49" s="52"/>
      <c r="AN49" s="132"/>
    </row>
    <row r="50" spans="1:40" ht="47.25">
      <c r="A50" s="113">
        <v>36</v>
      </c>
      <c r="B50" s="12" t="s">
        <v>1084</v>
      </c>
      <c r="C50" s="142" t="s">
        <v>104</v>
      </c>
      <c r="D50" s="196"/>
      <c r="E50" s="196"/>
      <c r="F50" s="196"/>
      <c r="G50" s="113">
        <v>1030.5</v>
      </c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54"/>
      <c r="AH50" s="54"/>
      <c r="AI50" s="54"/>
      <c r="AJ50" s="54"/>
      <c r="AK50" s="52"/>
      <c r="AN50" s="132"/>
    </row>
    <row r="51" spans="1:40" s="108" customFormat="1">
      <c r="A51" s="125"/>
      <c r="B51" s="81" t="s">
        <v>1088</v>
      </c>
      <c r="C51" s="126"/>
      <c r="D51" s="126"/>
      <c r="E51" s="126"/>
      <c r="F51" s="126"/>
      <c r="G51" s="85">
        <f>G9+G10+G11+G12+G14+G15+G16+G17+G18+G19+G20+G21+G22+G24+G26+G27+G28+G29+G30+G32+G34+G35+G36+G37+G38+G39+G40+G41+G43+G44+G45+G46+G47+G48+G49+G50</f>
        <v>14950.95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27"/>
      <c r="AH51" s="127"/>
      <c r="AI51" s="127"/>
      <c r="AJ51" s="127"/>
      <c r="AK51" s="134"/>
    </row>
  </sheetData>
  <mergeCells count="28">
    <mergeCell ref="A42:AJ42"/>
    <mergeCell ref="A13:AJ13"/>
    <mergeCell ref="A7:AJ7"/>
    <mergeCell ref="A8:AJ8"/>
    <mergeCell ref="A2:AJ2"/>
    <mergeCell ref="A23:AJ23"/>
    <mergeCell ref="A25:AJ25"/>
    <mergeCell ref="A31:AJ31"/>
    <mergeCell ref="A33:AJ33"/>
    <mergeCell ref="D3:D5"/>
    <mergeCell ref="E3:E5"/>
    <mergeCell ref="F3:F5"/>
    <mergeCell ref="C3:C5"/>
    <mergeCell ref="B3:B5"/>
    <mergeCell ref="A3:A5"/>
    <mergeCell ref="G3:G5"/>
    <mergeCell ref="AI3:AI5"/>
    <mergeCell ref="AJ3:AJ5"/>
    <mergeCell ref="H3:AF3"/>
    <mergeCell ref="U4:X4"/>
    <mergeCell ref="Y4:AB4"/>
    <mergeCell ref="AC4:AF4"/>
    <mergeCell ref="AG3:AG5"/>
    <mergeCell ref="AH3:AH5"/>
    <mergeCell ref="H4:H5"/>
    <mergeCell ref="I4:L4"/>
    <mergeCell ref="M4:P4"/>
    <mergeCell ref="Q4:T4"/>
  </mergeCell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J133"/>
  <sheetViews>
    <sheetView view="pageBreakPreview" topLeftCell="U1" zoomScale="90" zoomScaleSheetLayoutView="90" workbookViewId="0">
      <selection activeCell="AI3" sqref="AI3:AI5"/>
    </sheetView>
  </sheetViews>
  <sheetFormatPr defaultRowHeight="15.75"/>
  <cols>
    <col min="1" max="1" width="6" style="109" customWidth="1"/>
    <col min="2" max="2" width="49.42578125" style="72" customWidth="1"/>
    <col min="3" max="6" width="14.7109375" style="110" customWidth="1"/>
    <col min="7" max="32" width="13.85546875" style="111" customWidth="1"/>
    <col min="33" max="33" width="39.28515625" style="112" customWidth="1"/>
    <col min="34" max="35" width="32.28515625" style="112" customWidth="1"/>
    <col min="36" max="36" width="21.28515625" style="112" customWidth="1"/>
    <col min="37" max="37" width="9.140625" style="105"/>
    <col min="38" max="38" width="27.7109375" style="105" customWidth="1"/>
    <col min="39" max="39" width="12.28515625" style="105" customWidth="1"/>
    <col min="40" max="40" width="11.85546875" style="105" customWidth="1"/>
    <col min="41" max="41" width="14.85546875" style="105" customWidth="1"/>
    <col min="42" max="16384" width="9.140625" style="105"/>
  </cols>
  <sheetData>
    <row r="1" spans="1:36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6" s="108" customFormat="1" ht="55.5" customHeight="1">
      <c r="A2" s="237" t="s">
        <v>1122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90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38" t="s">
        <v>1134</v>
      </c>
      <c r="AJ3" s="223" t="s">
        <v>1097</v>
      </c>
    </row>
    <row r="4" spans="1:36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39"/>
      <c r="AJ4" s="224"/>
    </row>
    <row r="5" spans="1:36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40"/>
      <c r="AJ5" s="225"/>
    </row>
    <row r="6" spans="1:36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6" ht="21" customHeight="1">
      <c r="A7" s="252" t="s">
        <v>1100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6">
      <c r="A8" s="248" t="s">
        <v>5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6" ht="31.5">
      <c r="A9" s="113">
        <v>1</v>
      </c>
      <c r="B9" s="12" t="s">
        <v>681</v>
      </c>
      <c r="C9" s="113" t="s">
        <v>682</v>
      </c>
      <c r="D9" s="194"/>
      <c r="E9" s="194"/>
      <c r="F9" s="194"/>
      <c r="G9" s="113">
        <v>8000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54"/>
      <c r="AH9" s="54"/>
      <c r="AI9" s="54"/>
      <c r="AJ9" s="54"/>
    </row>
    <row r="10" spans="1:36" ht="31.5">
      <c r="A10" s="113">
        <v>2</v>
      </c>
      <c r="B10" s="12" t="s">
        <v>683</v>
      </c>
      <c r="C10" s="113" t="s">
        <v>684</v>
      </c>
      <c r="D10" s="194"/>
      <c r="E10" s="194"/>
      <c r="F10" s="194"/>
      <c r="G10" s="113">
        <v>1000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4"/>
      <c r="AH10" s="54"/>
      <c r="AI10" s="54"/>
      <c r="AJ10" s="54"/>
    </row>
    <row r="11" spans="1:36" ht="47.25">
      <c r="A11" s="113">
        <v>3</v>
      </c>
      <c r="B11" s="12" t="s">
        <v>685</v>
      </c>
      <c r="C11" s="113" t="s">
        <v>684</v>
      </c>
      <c r="D11" s="194"/>
      <c r="E11" s="194"/>
      <c r="F11" s="194"/>
      <c r="G11" s="113">
        <v>1215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54"/>
      <c r="AH11" s="54"/>
      <c r="AI11" s="54"/>
      <c r="AJ11" s="54"/>
    </row>
    <row r="12" spans="1:36" ht="31.5">
      <c r="A12" s="113">
        <v>4</v>
      </c>
      <c r="B12" s="12" t="s">
        <v>686</v>
      </c>
      <c r="C12" s="113" t="s">
        <v>322</v>
      </c>
      <c r="D12" s="194"/>
      <c r="E12" s="194"/>
      <c r="F12" s="194"/>
      <c r="G12" s="113">
        <v>320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54"/>
      <c r="AH12" s="54"/>
      <c r="AI12" s="54"/>
      <c r="AJ12" s="54"/>
    </row>
    <row r="13" spans="1:36" ht="31.5">
      <c r="A13" s="113">
        <v>5</v>
      </c>
      <c r="B13" s="12" t="s">
        <v>687</v>
      </c>
      <c r="C13" s="113" t="s">
        <v>335</v>
      </c>
      <c r="D13" s="194"/>
      <c r="E13" s="194"/>
      <c r="F13" s="194"/>
      <c r="G13" s="113">
        <v>1500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</row>
    <row r="14" spans="1:36" ht="31.5">
      <c r="A14" s="113">
        <v>6</v>
      </c>
      <c r="B14" s="12" t="s">
        <v>688</v>
      </c>
      <c r="C14" s="113" t="s">
        <v>11</v>
      </c>
      <c r="D14" s="194"/>
      <c r="E14" s="194"/>
      <c r="F14" s="194"/>
      <c r="G14" s="113">
        <v>50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4"/>
      <c r="AH14" s="54"/>
      <c r="AI14" s="54"/>
      <c r="AJ14" s="54"/>
    </row>
    <row r="15" spans="1:36" ht="47.25">
      <c r="A15" s="113">
        <v>7</v>
      </c>
      <c r="B15" s="12" t="s">
        <v>689</v>
      </c>
      <c r="C15" s="113" t="s">
        <v>335</v>
      </c>
      <c r="D15" s="194"/>
      <c r="E15" s="194"/>
      <c r="F15" s="194"/>
      <c r="G15" s="113">
        <v>1000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54"/>
      <c r="AH15" s="54"/>
      <c r="AI15" s="54"/>
      <c r="AJ15" s="54"/>
    </row>
    <row r="16" spans="1:36" ht="47.25">
      <c r="A16" s="113">
        <v>8</v>
      </c>
      <c r="B16" s="12" t="s">
        <v>690</v>
      </c>
      <c r="C16" s="113" t="s">
        <v>27</v>
      </c>
      <c r="D16" s="194"/>
      <c r="E16" s="194"/>
      <c r="F16" s="194"/>
      <c r="G16" s="113">
        <v>133.38999999999999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54"/>
      <c r="AH16" s="54"/>
      <c r="AI16" s="54"/>
      <c r="AJ16" s="54"/>
    </row>
    <row r="17" spans="1:36" ht="31.5">
      <c r="A17" s="113">
        <v>9</v>
      </c>
      <c r="B17" s="12" t="s">
        <v>691</v>
      </c>
      <c r="C17" s="113" t="s">
        <v>27</v>
      </c>
      <c r="D17" s="194"/>
      <c r="E17" s="194"/>
      <c r="F17" s="194"/>
      <c r="G17" s="113">
        <v>29.81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4"/>
      <c r="AH17" s="54"/>
      <c r="AI17" s="54"/>
      <c r="AJ17" s="54"/>
    </row>
    <row r="18" spans="1:36" ht="47.25">
      <c r="A18" s="113">
        <v>10</v>
      </c>
      <c r="B18" s="12" t="s">
        <v>692</v>
      </c>
      <c r="C18" s="113" t="s">
        <v>21</v>
      </c>
      <c r="D18" s="194"/>
      <c r="E18" s="194"/>
      <c r="F18" s="194"/>
      <c r="G18" s="113">
        <v>162.1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</row>
    <row r="19" spans="1:36" ht="63">
      <c r="A19" s="113">
        <v>11</v>
      </c>
      <c r="B19" s="12" t="s">
        <v>693</v>
      </c>
      <c r="C19" s="113" t="s">
        <v>27</v>
      </c>
      <c r="D19" s="194"/>
      <c r="E19" s="194"/>
      <c r="F19" s="194"/>
      <c r="G19" s="113">
        <v>56.25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54"/>
      <c r="AH19" s="54"/>
      <c r="AI19" s="54"/>
      <c r="AJ19" s="54"/>
    </row>
    <row r="20" spans="1:36" ht="63">
      <c r="A20" s="113">
        <v>12</v>
      </c>
      <c r="B20" s="12" t="s">
        <v>694</v>
      </c>
      <c r="C20" s="113" t="s">
        <v>322</v>
      </c>
      <c r="D20" s="194"/>
      <c r="E20" s="194"/>
      <c r="F20" s="194"/>
      <c r="G20" s="113">
        <v>615.5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54"/>
      <c r="AH20" s="54"/>
      <c r="AI20" s="54"/>
      <c r="AJ20" s="54"/>
    </row>
    <row r="21" spans="1:36" ht="47.25">
      <c r="A21" s="113">
        <v>13</v>
      </c>
      <c r="B21" s="12" t="s">
        <v>695</v>
      </c>
      <c r="C21" s="113" t="s">
        <v>322</v>
      </c>
      <c r="D21" s="194"/>
      <c r="E21" s="194"/>
      <c r="F21" s="194"/>
      <c r="G21" s="113">
        <v>307.76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54"/>
      <c r="AH21" s="54"/>
      <c r="AI21" s="54"/>
      <c r="AJ21" s="54"/>
    </row>
    <row r="22" spans="1:36" ht="31.5">
      <c r="A22" s="113">
        <v>14</v>
      </c>
      <c r="B22" s="12" t="s">
        <v>696</v>
      </c>
      <c r="C22" s="113" t="s">
        <v>697</v>
      </c>
      <c r="D22" s="194"/>
      <c r="E22" s="194"/>
      <c r="F22" s="194"/>
      <c r="G22" s="113">
        <v>985.5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54"/>
      <c r="AH22" s="54"/>
      <c r="AI22" s="54"/>
      <c r="AJ22" s="54"/>
    </row>
    <row r="23" spans="1:36" ht="31.5">
      <c r="A23" s="113">
        <v>15</v>
      </c>
      <c r="B23" s="12" t="s">
        <v>698</v>
      </c>
      <c r="C23" s="113" t="s">
        <v>697</v>
      </c>
      <c r="D23" s="194"/>
      <c r="E23" s="194"/>
      <c r="F23" s="194"/>
      <c r="G23" s="113">
        <v>631.70000000000005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54"/>
      <c r="AH23" s="54"/>
      <c r="AI23" s="54"/>
      <c r="AJ23" s="54"/>
    </row>
    <row r="24" spans="1:36" ht="31.5">
      <c r="A24" s="113">
        <v>16</v>
      </c>
      <c r="B24" s="12" t="s">
        <v>699</v>
      </c>
      <c r="C24" s="113" t="s">
        <v>11</v>
      </c>
      <c r="D24" s="194"/>
      <c r="E24" s="194"/>
      <c r="F24" s="194"/>
      <c r="G24" s="113">
        <v>30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54"/>
      <c r="AH24" s="54"/>
      <c r="AI24" s="54"/>
      <c r="AJ24" s="54"/>
    </row>
    <row r="25" spans="1:36" ht="63">
      <c r="A25" s="113">
        <v>17</v>
      </c>
      <c r="B25" s="12" t="s">
        <v>700</v>
      </c>
      <c r="C25" s="113" t="s">
        <v>31</v>
      </c>
      <c r="D25" s="194"/>
      <c r="E25" s="194"/>
      <c r="F25" s="194"/>
      <c r="G25" s="113">
        <v>326.25</v>
      </c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54"/>
      <c r="AH25" s="54"/>
      <c r="AI25" s="54"/>
      <c r="AJ25" s="54"/>
    </row>
    <row r="26" spans="1:36" ht="47.25">
      <c r="A26" s="113">
        <v>18</v>
      </c>
      <c r="B26" s="12" t="s">
        <v>701</v>
      </c>
      <c r="C26" s="113" t="s">
        <v>21</v>
      </c>
      <c r="D26" s="194"/>
      <c r="E26" s="194"/>
      <c r="F26" s="194"/>
      <c r="G26" s="113">
        <v>50.57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54"/>
      <c r="AH26" s="54"/>
      <c r="AI26" s="54"/>
      <c r="AJ26" s="54"/>
    </row>
    <row r="27" spans="1:36" ht="47.25">
      <c r="A27" s="113">
        <v>19</v>
      </c>
      <c r="B27" s="12" t="s">
        <v>702</v>
      </c>
      <c r="C27" s="113" t="s">
        <v>11</v>
      </c>
      <c r="D27" s="194"/>
      <c r="E27" s="194"/>
      <c r="F27" s="194"/>
      <c r="G27" s="113">
        <v>100</v>
      </c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54"/>
      <c r="AH27" s="54"/>
      <c r="AI27" s="54"/>
      <c r="AJ27" s="54"/>
    </row>
    <row r="28" spans="1:36" ht="47.25">
      <c r="A28" s="113">
        <v>20</v>
      </c>
      <c r="B28" s="12" t="s">
        <v>703</v>
      </c>
      <c r="C28" s="113" t="s">
        <v>59</v>
      </c>
      <c r="D28" s="194"/>
      <c r="E28" s="194"/>
      <c r="F28" s="194"/>
      <c r="G28" s="113">
        <v>848</v>
      </c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54"/>
      <c r="AH28" s="54"/>
      <c r="AI28" s="54"/>
      <c r="AJ28" s="54"/>
    </row>
    <row r="29" spans="1:36" ht="63">
      <c r="A29" s="113">
        <v>21</v>
      </c>
      <c r="B29" s="12" t="s">
        <v>704</v>
      </c>
      <c r="C29" s="113" t="s">
        <v>21</v>
      </c>
      <c r="D29" s="194"/>
      <c r="E29" s="194"/>
      <c r="F29" s="194"/>
      <c r="G29" s="113">
        <v>700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54"/>
      <c r="AH29" s="54"/>
      <c r="AI29" s="54"/>
      <c r="AJ29" s="54"/>
    </row>
    <row r="30" spans="1:36">
      <c r="A30" s="113">
        <v>22</v>
      </c>
      <c r="B30" s="12" t="s">
        <v>705</v>
      </c>
      <c r="C30" s="113" t="s">
        <v>21</v>
      </c>
      <c r="D30" s="194"/>
      <c r="E30" s="194"/>
      <c r="F30" s="194"/>
      <c r="G30" s="113">
        <v>10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54"/>
      <c r="AH30" s="54"/>
      <c r="AI30" s="54"/>
      <c r="AJ30" s="54"/>
    </row>
    <row r="31" spans="1:36">
      <c r="A31" s="113">
        <v>23</v>
      </c>
      <c r="B31" s="12" t="s">
        <v>706</v>
      </c>
      <c r="C31" s="113" t="s">
        <v>21</v>
      </c>
      <c r="D31" s="194"/>
      <c r="E31" s="194"/>
      <c r="F31" s="194"/>
      <c r="G31" s="113">
        <v>10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54"/>
      <c r="AH31" s="54"/>
      <c r="AI31" s="54"/>
      <c r="AJ31" s="54"/>
    </row>
    <row r="32" spans="1:36">
      <c r="A32" s="248" t="s">
        <v>13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</row>
    <row r="33" spans="1:36" ht="45.75" customHeight="1">
      <c r="A33" s="13">
        <v>24</v>
      </c>
      <c r="B33" s="12" t="s">
        <v>707</v>
      </c>
      <c r="C33" s="113" t="s">
        <v>104</v>
      </c>
      <c r="D33" s="194"/>
      <c r="E33" s="194"/>
      <c r="F33" s="194"/>
      <c r="G33" s="113">
        <v>165</v>
      </c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54"/>
      <c r="AH33" s="54"/>
      <c r="AI33" s="54"/>
      <c r="AJ33" s="54"/>
    </row>
    <row r="34" spans="1:36" ht="31.5">
      <c r="A34" s="113">
        <v>25</v>
      </c>
      <c r="B34" s="12" t="s">
        <v>708</v>
      </c>
      <c r="C34" s="113" t="s">
        <v>361</v>
      </c>
      <c r="D34" s="194"/>
      <c r="E34" s="194"/>
      <c r="F34" s="194"/>
      <c r="G34" s="113">
        <v>1085.6099999999999</v>
      </c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54"/>
      <c r="AH34" s="54"/>
      <c r="AI34" s="54"/>
      <c r="AJ34" s="54"/>
    </row>
    <row r="35" spans="1:36" ht="31.5">
      <c r="A35" s="113">
        <v>26</v>
      </c>
      <c r="B35" s="12" t="s">
        <v>709</v>
      </c>
      <c r="C35" s="113" t="s">
        <v>21</v>
      </c>
      <c r="D35" s="194"/>
      <c r="E35" s="194"/>
      <c r="F35" s="194"/>
      <c r="G35" s="113">
        <v>4.3099999999999996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54"/>
      <c r="AH35" s="54"/>
      <c r="AI35" s="54"/>
      <c r="AJ35" s="54"/>
    </row>
    <row r="36" spans="1:36" ht="31.5" customHeight="1">
      <c r="A36" s="113">
        <v>27</v>
      </c>
      <c r="B36" s="12" t="s">
        <v>710</v>
      </c>
      <c r="C36" s="113" t="s">
        <v>448</v>
      </c>
      <c r="D36" s="194"/>
      <c r="E36" s="194"/>
      <c r="F36" s="194"/>
      <c r="G36" s="113">
        <v>661.7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54"/>
      <c r="AH36" s="54"/>
      <c r="AI36" s="54"/>
      <c r="AJ36" s="54"/>
    </row>
    <row r="37" spans="1:36" ht="126">
      <c r="A37" s="113">
        <v>28</v>
      </c>
      <c r="B37" s="12" t="s">
        <v>711</v>
      </c>
      <c r="C37" s="113" t="s">
        <v>684</v>
      </c>
      <c r="D37" s="194"/>
      <c r="E37" s="194"/>
      <c r="F37" s="194"/>
      <c r="G37" s="113">
        <v>7000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54"/>
      <c r="AH37" s="54"/>
      <c r="AI37" s="54"/>
      <c r="AJ37" s="54"/>
    </row>
    <row r="38" spans="1:36" ht="31.5">
      <c r="A38" s="113">
        <v>29</v>
      </c>
      <c r="B38" s="12" t="s">
        <v>712</v>
      </c>
      <c r="C38" s="113" t="s">
        <v>455</v>
      </c>
      <c r="D38" s="194"/>
      <c r="E38" s="194"/>
      <c r="F38" s="194"/>
      <c r="G38" s="113">
        <v>50</v>
      </c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54"/>
      <c r="AH38" s="54"/>
      <c r="AI38" s="54"/>
      <c r="AJ38" s="54"/>
    </row>
    <row r="39" spans="1:36" ht="31.5">
      <c r="A39" s="113">
        <v>30</v>
      </c>
      <c r="B39" s="12" t="s">
        <v>713</v>
      </c>
      <c r="C39" s="113" t="s">
        <v>335</v>
      </c>
      <c r="D39" s="194"/>
      <c r="E39" s="194"/>
      <c r="F39" s="194"/>
      <c r="G39" s="113">
        <v>431.93</v>
      </c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54"/>
      <c r="AH39" s="54"/>
      <c r="AI39" s="54"/>
      <c r="AJ39" s="54"/>
    </row>
    <row r="40" spans="1:36" ht="31.5">
      <c r="A40" s="113">
        <v>31</v>
      </c>
      <c r="B40" s="12" t="s">
        <v>714</v>
      </c>
      <c r="C40" s="113" t="s">
        <v>715</v>
      </c>
      <c r="D40" s="194"/>
      <c r="E40" s="194"/>
      <c r="F40" s="194"/>
      <c r="G40" s="113">
        <v>138.80000000000001</v>
      </c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54"/>
      <c r="AH40" s="54"/>
      <c r="AI40" s="54"/>
      <c r="AJ40" s="54"/>
    </row>
    <row r="41" spans="1:36" s="112" customFormat="1" ht="31.5">
      <c r="A41" s="13">
        <v>32</v>
      </c>
      <c r="B41" s="12" t="s">
        <v>716</v>
      </c>
      <c r="C41" s="113" t="s">
        <v>104</v>
      </c>
      <c r="D41" s="194"/>
      <c r="E41" s="194"/>
      <c r="F41" s="194"/>
      <c r="G41" s="113">
        <v>1563</v>
      </c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54"/>
      <c r="AH41" s="54"/>
      <c r="AI41" s="54"/>
      <c r="AJ41" s="54"/>
    </row>
    <row r="42" spans="1:36" ht="31.5">
      <c r="A42" s="113">
        <v>33</v>
      </c>
      <c r="B42" s="12" t="s">
        <v>717</v>
      </c>
      <c r="C42" s="113" t="s">
        <v>104</v>
      </c>
      <c r="D42" s="194"/>
      <c r="E42" s="194"/>
      <c r="F42" s="194"/>
      <c r="G42" s="113">
        <v>246</v>
      </c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54"/>
      <c r="AH42" s="54"/>
      <c r="AI42" s="54"/>
      <c r="AJ42" s="54"/>
    </row>
    <row r="43" spans="1:36" ht="51.75" customHeight="1">
      <c r="A43" s="13">
        <v>34</v>
      </c>
      <c r="B43" s="12" t="s">
        <v>718</v>
      </c>
      <c r="C43" s="113" t="s">
        <v>104</v>
      </c>
      <c r="D43" s="194"/>
      <c r="E43" s="194"/>
      <c r="F43" s="194"/>
      <c r="G43" s="113">
        <v>800</v>
      </c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54"/>
      <c r="AH43" s="54"/>
      <c r="AI43" s="54"/>
      <c r="AJ43" s="54"/>
    </row>
    <row r="44" spans="1:36" ht="47.25">
      <c r="A44" s="113">
        <v>35</v>
      </c>
      <c r="B44" s="12" t="s">
        <v>719</v>
      </c>
      <c r="C44" s="113" t="s">
        <v>720</v>
      </c>
      <c r="D44" s="194"/>
      <c r="E44" s="194"/>
      <c r="F44" s="194"/>
      <c r="G44" s="113">
        <v>2.4</v>
      </c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54"/>
      <c r="AH44" s="54"/>
      <c r="AI44" s="54"/>
      <c r="AJ44" s="54"/>
    </row>
    <row r="45" spans="1:36" ht="31.5">
      <c r="A45" s="13">
        <v>36</v>
      </c>
      <c r="B45" s="12" t="s">
        <v>721</v>
      </c>
      <c r="C45" s="113" t="s">
        <v>720</v>
      </c>
      <c r="D45" s="194"/>
      <c r="E45" s="194"/>
      <c r="F45" s="194"/>
      <c r="G45" s="113">
        <v>14.4</v>
      </c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54"/>
      <c r="AH45" s="54"/>
      <c r="AI45" s="54"/>
      <c r="AJ45" s="54"/>
    </row>
    <row r="46" spans="1:36" ht="64.5" customHeight="1">
      <c r="A46" s="113">
        <v>37</v>
      </c>
      <c r="B46" s="12" t="s">
        <v>722</v>
      </c>
      <c r="C46" s="113" t="s">
        <v>720</v>
      </c>
      <c r="D46" s="194"/>
      <c r="E46" s="194"/>
      <c r="F46" s="194"/>
      <c r="G46" s="113">
        <v>181.8</v>
      </c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54"/>
      <c r="AH46" s="54"/>
      <c r="AI46" s="54"/>
      <c r="AJ46" s="54"/>
    </row>
    <row r="47" spans="1:36" ht="63">
      <c r="A47" s="113">
        <v>38</v>
      </c>
      <c r="B47" s="12" t="s">
        <v>723</v>
      </c>
      <c r="C47" s="113" t="s">
        <v>720</v>
      </c>
      <c r="D47" s="194"/>
      <c r="E47" s="194"/>
      <c r="F47" s="194"/>
      <c r="G47" s="113">
        <v>63.5</v>
      </c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54"/>
      <c r="AH47" s="54"/>
      <c r="AI47" s="54"/>
      <c r="AJ47" s="54"/>
    </row>
    <row r="48" spans="1:36" ht="63">
      <c r="A48" s="113">
        <v>39</v>
      </c>
      <c r="B48" s="12" t="s">
        <v>724</v>
      </c>
      <c r="C48" s="113" t="s">
        <v>11</v>
      </c>
      <c r="D48" s="194"/>
      <c r="E48" s="194"/>
      <c r="F48" s="194"/>
      <c r="G48" s="113">
        <v>11.3</v>
      </c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54"/>
      <c r="AH48" s="54"/>
      <c r="AI48" s="54"/>
      <c r="AJ48" s="54"/>
    </row>
    <row r="49" spans="1:36" ht="63">
      <c r="A49" s="13">
        <v>40</v>
      </c>
      <c r="B49" s="12" t="s">
        <v>725</v>
      </c>
      <c r="C49" s="113" t="s">
        <v>11</v>
      </c>
      <c r="D49" s="194"/>
      <c r="E49" s="194"/>
      <c r="F49" s="194"/>
      <c r="G49" s="113">
        <v>3.9</v>
      </c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54"/>
      <c r="AH49" s="54"/>
      <c r="AI49" s="54"/>
      <c r="AJ49" s="54"/>
    </row>
    <row r="50" spans="1:36" ht="42.75" customHeight="1">
      <c r="A50" s="113">
        <v>41</v>
      </c>
      <c r="B50" s="12" t="s">
        <v>726</v>
      </c>
      <c r="C50" s="113" t="s">
        <v>104</v>
      </c>
      <c r="D50" s="194"/>
      <c r="E50" s="194"/>
      <c r="F50" s="194"/>
      <c r="G50" s="113">
        <v>2480</v>
      </c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54"/>
      <c r="AH50" s="54"/>
      <c r="AI50" s="54"/>
      <c r="AJ50" s="54"/>
    </row>
    <row r="51" spans="1:36" ht="51" customHeight="1">
      <c r="A51" s="113">
        <v>42</v>
      </c>
      <c r="B51" s="12" t="s">
        <v>727</v>
      </c>
      <c r="C51" s="113" t="s">
        <v>59</v>
      </c>
      <c r="D51" s="194"/>
      <c r="E51" s="194"/>
      <c r="F51" s="194"/>
      <c r="G51" s="113">
        <v>170</v>
      </c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54"/>
      <c r="AH51" s="54"/>
      <c r="AI51" s="54"/>
      <c r="AJ51" s="54"/>
    </row>
    <row r="52" spans="1:36" ht="31.5">
      <c r="A52" s="113">
        <v>43</v>
      </c>
      <c r="B52" s="12" t="s">
        <v>728</v>
      </c>
      <c r="C52" s="113" t="s">
        <v>11</v>
      </c>
      <c r="D52" s="194"/>
      <c r="E52" s="194"/>
      <c r="F52" s="194"/>
      <c r="G52" s="113">
        <v>5.33</v>
      </c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54"/>
      <c r="AH52" s="54"/>
      <c r="AI52" s="54"/>
      <c r="AJ52" s="54"/>
    </row>
    <row r="53" spans="1:36" ht="31.5">
      <c r="A53" s="113">
        <v>44</v>
      </c>
      <c r="B53" s="12" t="s">
        <v>729</v>
      </c>
      <c r="C53" s="113" t="s">
        <v>11</v>
      </c>
      <c r="D53" s="194"/>
      <c r="E53" s="194"/>
      <c r="F53" s="194"/>
      <c r="G53" s="113">
        <v>6.61</v>
      </c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54"/>
      <c r="AH53" s="54"/>
      <c r="AI53" s="54"/>
      <c r="AJ53" s="54"/>
    </row>
    <row r="54" spans="1:36">
      <c r="A54" s="248" t="s">
        <v>730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</row>
    <row r="55" spans="1:36" ht="31.5">
      <c r="A55" s="113">
        <v>45</v>
      </c>
      <c r="B55" s="12" t="s">
        <v>731</v>
      </c>
      <c r="C55" s="113" t="s">
        <v>474</v>
      </c>
      <c r="D55" s="194"/>
      <c r="E55" s="194"/>
      <c r="F55" s="194"/>
      <c r="G55" s="113">
        <v>23700</v>
      </c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54"/>
      <c r="AH55" s="54"/>
      <c r="AI55" s="54"/>
      <c r="AJ55" s="54"/>
    </row>
    <row r="56" spans="1:36">
      <c r="A56" s="248" t="s">
        <v>25</v>
      </c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</row>
    <row r="57" spans="1:36" ht="47.25">
      <c r="A57" s="113">
        <v>46</v>
      </c>
      <c r="B57" s="12" t="s">
        <v>732</v>
      </c>
      <c r="C57" s="113" t="s">
        <v>27</v>
      </c>
      <c r="D57" s="194"/>
      <c r="E57" s="194"/>
      <c r="F57" s="194"/>
      <c r="G57" s="113">
        <v>144</v>
      </c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54"/>
      <c r="AH57" s="54"/>
      <c r="AI57" s="54"/>
      <c r="AJ57" s="54"/>
    </row>
    <row r="58" spans="1:36" ht="47.25">
      <c r="A58" s="113">
        <v>47</v>
      </c>
      <c r="B58" s="12" t="s">
        <v>733</v>
      </c>
      <c r="C58" s="113" t="s">
        <v>322</v>
      </c>
      <c r="D58" s="194"/>
      <c r="E58" s="194"/>
      <c r="F58" s="194"/>
      <c r="G58" s="113">
        <v>362</v>
      </c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54"/>
      <c r="AH58" s="54"/>
      <c r="AI58" s="54"/>
      <c r="AJ58" s="54"/>
    </row>
    <row r="59" spans="1:36" ht="94.5">
      <c r="A59" s="113">
        <v>48</v>
      </c>
      <c r="B59" s="12" t="s">
        <v>734</v>
      </c>
      <c r="C59" s="113" t="s">
        <v>21</v>
      </c>
      <c r="D59" s="194"/>
      <c r="E59" s="194"/>
      <c r="F59" s="194"/>
      <c r="G59" s="113">
        <v>121</v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54"/>
      <c r="AH59" s="54"/>
      <c r="AI59" s="54"/>
      <c r="AJ59" s="54"/>
    </row>
    <row r="60" spans="1:36" ht="94.5">
      <c r="A60" s="113">
        <v>49</v>
      </c>
      <c r="B60" s="12" t="s">
        <v>735</v>
      </c>
      <c r="C60" s="113" t="s">
        <v>15</v>
      </c>
      <c r="D60" s="194"/>
      <c r="E60" s="194"/>
      <c r="F60" s="194"/>
      <c r="G60" s="113">
        <v>121</v>
      </c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54"/>
      <c r="AH60" s="54"/>
      <c r="AI60" s="54"/>
      <c r="AJ60" s="54"/>
    </row>
    <row r="61" spans="1:36" ht="47.25">
      <c r="A61" s="113">
        <v>50</v>
      </c>
      <c r="B61" s="12" t="s">
        <v>736</v>
      </c>
      <c r="C61" s="113" t="s">
        <v>684</v>
      </c>
      <c r="D61" s="194"/>
      <c r="E61" s="194"/>
      <c r="F61" s="194"/>
      <c r="G61" s="113">
        <v>801.5</v>
      </c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48"/>
      <c r="AH61" s="148"/>
      <c r="AI61" s="148"/>
      <c r="AJ61" s="148"/>
    </row>
    <row r="62" spans="1:36" ht="63" customHeight="1">
      <c r="A62" s="113">
        <v>51</v>
      </c>
      <c r="B62" s="12" t="s">
        <v>737</v>
      </c>
      <c r="C62" s="113" t="s">
        <v>338</v>
      </c>
      <c r="D62" s="194"/>
      <c r="E62" s="194"/>
      <c r="F62" s="194"/>
      <c r="G62" s="113">
        <v>621.12</v>
      </c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49"/>
      <c r="AH62" s="149"/>
      <c r="AI62" s="149"/>
      <c r="AJ62" s="149"/>
    </row>
    <row r="63" spans="1:36" ht="75" customHeight="1">
      <c r="A63" s="113">
        <v>52</v>
      </c>
      <c r="B63" s="12" t="s">
        <v>738</v>
      </c>
      <c r="C63" s="113" t="s">
        <v>335</v>
      </c>
      <c r="D63" s="194"/>
      <c r="E63" s="194"/>
      <c r="F63" s="194"/>
      <c r="G63" s="113">
        <v>122.49</v>
      </c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2"/>
      <c r="AH63" s="12"/>
      <c r="AI63" s="12"/>
      <c r="AJ63" s="12"/>
    </row>
    <row r="64" spans="1:36" ht="58.5" customHeight="1">
      <c r="A64" s="113">
        <v>53</v>
      </c>
      <c r="B64" s="12" t="s">
        <v>739</v>
      </c>
      <c r="C64" s="113" t="s">
        <v>448</v>
      </c>
      <c r="D64" s="194"/>
      <c r="E64" s="194"/>
      <c r="F64" s="194"/>
      <c r="G64" s="113">
        <v>570</v>
      </c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54"/>
      <c r="AH64" s="54"/>
      <c r="AI64" s="54"/>
      <c r="AJ64" s="54"/>
    </row>
    <row r="65" spans="1:36" ht="68.25" customHeight="1">
      <c r="A65" s="113">
        <v>54</v>
      </c>
      <c r="B65" s="12" t="s">
        <v>740</v>
      </c>
      <c r="C65" s="113" t="s">
        <v>322</v>
      </c>
      <c r="D65" s="194"/>
      <c r="E65" s="194"/>
      <c r="F65" s="194"/>
      <c r="G65" s="113">
        <v>29.4</v>
      </c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54"/>
      <c r="AH65" s="54"/>
      <c r="AI65" s="54"/>
      <c r="AJ65" s="54"/>
    </row>
    <row r="66" spans="1:36" ht="47.25">
      <c r="A66" s="113">
        <v>55</v>
      </c>
      <c r="B66" s="12" t="s">
        <v>741</v>
      </c>
      <c r="C66" s="113" t="s">
        <v>448</v>
      </c>
      <c r="D66" s="194"/>
      <c r="E66" s="194"/>
      <c r="F66" s="194"/>
      <c r="G66" s="113">
        <v>45.6</v>
      </c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54"/>
      <c r="AH66" s="54"/>
      <c r="AI66" s="54"/>
      <c r="AJ66" s="54"/>
    </row>
    <row r="67" spans="1:36" ht="94.5">
      <c r="A67" s="113">
        <v>56</v>
      </c>
      <c r="B67" s="12" t="s">
        <v>742</v>
      </c>
      <c r="C67" s="113" t="s">
        <v>335</v>
      </c>
      <c r="D67" s="194"/>
      <c r="E67" s="194"/>
      <c r="F67" s="194"/>
      <c r="G67" s="113">
        <v>5.7</v>
      </c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69"/>
      <c r="AH67" s="69"/>
      <c r="AI67" s="69"/>
      <c r="AJ67" s="69"/>
    </row>
    <row r="68" spans="1:36" ht="78.75">
      <c r="A68" s="113">
        <v>57</v>
      </c>
      <c r="B68" s="12" t="s">
        <v>743</v>
      </c>
      <c r="C68" s="113" t="s">
        <v>59</v>
      </c>
      <c r="D68" s="194"/>
      <c r="E68" s="194"/>
      <c r="F68" s="194"/>
      <c r="G68" s="113">
        <v>7</v>
      </c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69"/>
      <c r="AH68" s="69"/>
      <c r="AI68" s="69"/>
      <c r="AJ68" s="69"/>
    </row>
    <row r="69" spans="1:36" ht="63">
      <c r="A69" s="113">
        <v>58</v>
      </c>
      <c r="B69" s="12" t="s">
        <v>744</v>
      </c>
      <c r="C69" s="113" t="s">
        <v>322</v>
      </c>
      <c r="D69" s="194"/>
      <c r="E69" s="194"/>
      <c r="F69" s="194"/>
      <c r="G69" s="113">
        <v>10</v>
      </c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69"/>
      <c r="AH69" s="69"/>
      <c r="AI69" s="69"/>
      <c r="AJ69" s="69"/>
    </row>
    <row r="70" spans="1:36" ht="78.75">
      <c r="A70" s="113">
        <v>59</v>
      </c>
      <c r="B70" s="12" t="s">
        <v>745</v>
      </c>
      <c r="C70" s="113" t="s">
        <v>684</v>
      </c>
      <c r="D70" s="194"/>
      <c r="E70" s="194"/>
      <c r="F70" s="194"/>
      <c r="G70" s="113">
        <v>20</v>
      </c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54"/>
      <c r="AH70" s="54"/>
      <c r="AI70" s="54"/>
      <c r="AJ70" s="54"/>
    </row>
    <row r="71" spans="1:36" ht="78.75">
      <c r="A71" s="113">
        <v>60</v>
      </c>
      <c r="B71" s="12" t="s">
        <v>746</v>
      </c>
      <c r="C71" s="113" t="s">
        <v>27</v>
      </c>
      <c r="D71" s="194"/>
      <c r="E71" s="194"/>
      <c r="F71" s="194"/>
      <c r="G71" s="113">
        <v>6</v>
      </c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69"/>
      <c r="AH71" s="69"/>
      <c r="AI71" s="69"/>
      <c r="AJ71" s="69"/>
    </row>
    <row r="72" spans="1:36" ht="110.25">
      <c r="A72" s="113">
        <v>61</v>
      </c>
      <c r="B72" s="12" t="s">
        <v>747</v>
      </c>
      <c r="C72" s="113" t="s">
        <v>15</v>
      </c>
      <c r="D72" s="194"/>
      <c r="E72" s="194"/>
      <c r="F72" s="194"/>
      <c r="G72" s="113">
        <v>27.4</v>
      </c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54"/>
      <c r="AH72" s="54"/>
      <c r="AI72" s="54"/>
      <c r="AJ72" s="54"/>
    </row>
    <row r="73" spans="1:36" ht="78.75">
      <c r="A73" s="113">
        <v>62</v>
      </c>
      <c r="B73" s="12" t="s">
        <v>748</v>
      </c>
      <c r="C73" s="113" t="s">
        <v>335</v>
      </c>
      <c r="D73" s="194"/>
      <c r="E73" s="194"/>
      <c r="F73" s="194"/>
      <c r="G73" s="113">
        <v>19.2</v>
      </c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54"/>
      <c r="AH73" s="54"/>
      <c r="AI73" s="54"/>
      <c r="AJ73" s="54"/>
    </row>
    <row r="74" spans="1:36" ht="63">
      <c r="A74" s="113">
        <v>63</v>
      </c>
      <c r="B74" s="12" t="s">
        <v>749</v>
      </c>
      <c r="C74" s="113" t="s">
        <v>455</v>
      </c>
      <c r="D74" s="194"/>
      <c r="E74" s="194"/>
      <c r="F74" s="194"/>
      <c r="G74" s="113">
        <v>31</v>
      </c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54"/>
      <c r="AH74" s="54"/>
      <c r="AI74" s="54"/>
      <c r="AJ74" s="54"/>
    </row>
    <row r="75" spans="1:36" ht="57" customHeight="1">
      <c r="A75" s="113">
        <v>64</v>
      </c>
      <c r="B75" s="12" t="s">
        <v>750</v>
      </c>
      <c r="C75" s="113" t="s">
        <v>448</v>
      </c>
      <c r="D75" s="194"/>
      <c r="E75" s="194"/>
      <c r="F75" s="194"/>
      <c r="G75" s="113">
        <v>30</v>
      </c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54"/>
      <c r="AH75" s="54"/>
      <c r="AI75" s="54"/>
      <c r="AJ75" s="54"/>
    </row>
    <row r="76" spans="1:36" ht="78.75">
      <c r="A76" s="113">
        <v>65</v>
      </c>
      <c r="B76" s="12" t="s">
        <v>751</v>
      </c>
      <c r="C76" s="113" t="s">
        <v>474</v>
      </c>
      <c r="D76" s="194"/>
      <c r="E76" s="194"/>
      <c r="F76" s="194"/>
      <c r="G76" s="113">
        <v>1400</v>
      </c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54"/>
      <c r="AH76" s="54"/>
      <c r="AI76" s="54"/>
      <c r="AJ76" s="54"/>
    </row>
    <row r="77" spans="1:36" ht="27" customHeight="1">
      <c r="A77" s="113">
        <v>66</v>
      </c>
      <c r="B77" s="12" t="s">
        <v>752</v>
      </c>
      <c r="C77" s="113" t="s">
        <v>59</v>
      </c>
      <c r="D77" s="194"/>
      <c r="E77" s="194"/>
      <c r="F77" s="194"/>
      <c r="G77" s="113">
        <v>1570</v>
      </c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54"/>
      <c r="AH77" s="54"/>
      <c r="AI77" s="54"/>
      <c r="AJ77" s="54"/>
    </row>
    <row r="78" spans="1:36" ht="31.5">
      <c r="A78" s="113">
        <v>67</v>
      </c>
      <c r="B78" s="12" t="s">
        <v>753</v>
      </c>
      <c r="C78" s="113" t="s">
        <v>455</v>
      </c>
      <c r="D78" s="194"/>
      <c r="E78" s="194"/>
      <c r="F78" s="194"/>
      <c r="G78" s="113">
        <v>450.3</v>
      </c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54"/>
      <c r="AH78" s="54"/>
      <c r="AI78" s="54"/>
      <c r="AJ78" s="54"/>
    </row>
    <row r="79" spans="1:36" ht="47.25">
      <c r="A79" s="113">
        <v>68</v>
      </c>
      <c r="B79" s="12" t="s">
        <v>754</v>
      </c>
      <c r="C79" s="113" t="s">
        <v>455</v>
      </c>
      <c r="D79" s="194"/>
      <c r="E79" s="194"/>
      <c r="F79" s="194"/>
      <c r="G79" s="113">
        <v>362</v>
      </c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54"/>
      <c r="AH79" s="54"/>
      <c r="AI79" s="54"/>
      <c r="AJ79" s="54"/>
    </row>
    <row r="80" spans="1:36">
      <c r="A80" s="248" t="s">
        <v>34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</row>
    <row r="81" spans="1:36" ht="31.5">
      <c r="A81" s="113">
        <v>69</v>
      </c>
      <c r="B81" s="12" t="s">
        <v>755</v>
      </c>
      <c r="C81" s="113" t="s">
        <v>684</v>
      </c>
      <c r="D81" s="194"/>
      <c r="E81" s="194"/>
      <c r="F81" s="194"/>
      <c r="G81" s="113">
        <v>1100</v>
      </c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54"/>
      <c r="AH81" s="54"/>
      <c r="AI81" s="54"/>
      <c r="AJ81" s="54"/>
    </row>
    <row r="82" spans="1:36" ht="52.5" customHeight="1">
      <c r="A82" s="113">
        <v>70</v>
      </c>
      <c r="B82" s="12" t="s">
        <v>756</v>
      </c>
      <c r="C82" s="113" t="s">
        <v>757</v>
      </c>
      <c r="D82" s="194"/>
      <c r="E82" s="194"/>
      <c r="F82" s="194"/>
      <c r="G82" s="113">
        <v>357</v>
      </c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54"/>
      <c r="AH82" s="54"/>
      <c r="AI82" s="54"/>
      <c r="AJ82" s="54"/>
    </row>
    <row r="83" spans="1:36" ht="31.5">
      <c r="A83" s="113">
        <v>71</v>
      </c>
      <c r="B83" s="12" t="s">
        <v>758</v>
      </c>
      <c r="C83" s="113" t="s">
        <v>757</v>
      </c>
      <c r="D83" s="194"/>
      <c r="E83" s="194"/>
      <c r="F83" s="194"/>
      <c r="G83" s="113">
        <v>550</v>
      </c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54"/>
      <c r="AH83" s="54"/>
      <c r="AI83" s="54"/>
      <c r="AJ83" s="54"/>
    </row>
    <row r="84" spans="1:36" ht="46.5" customHeight="1">
      <c r="A84" s="113">
        <v>72</v>
      </c>
      <c r="B84" s="12" t="s">
        <v>759</v>
      </c>
      <c r="C84" s="113" t="s">
        <v>528</v>
      </c>
      <c r="D84" s="194"/>
      <c r="E84" s="194"/>
      <c r="F84" s="194"/>
      <c r="G84" s="113">
        <v>757</v>
      </c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54"/>
      <c r="AH84" s="54"/>
      <c r="AI84" s="54"/>
      <c r="AJ84" s="54"/>
    </row>
    <row r="85" spans="1:36" ht="31.5">
      <c r="A85" s="113">
        <v>73</v>
      </c>
      <c r="B85" s="12" t="s">
        <v>760</v>
      </c>
      <c r="C85" s="113" t="s">
        <v>528</v>
      </c>
      <c r="D85" s="194"/>
      <c r="E85" s="194"/>
      <c r="F85" s="194"/>
      <c r="G85" s="113">
        <v>557</v>
      </c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54"/>
      <c r="AH85" s="54"/>
      <c r="AI85" s="54"/>
      <c r="AJ85" s="54"/>
    </row>
    <row r="86" spans="1:36" ht="31.5">
      <c r="A86" s="113">
        <v>74</v>
      </c>
      <c r="B86" s="12" t="s">
        <v>761</v>
      </c>
      <c r="C86" s="113" t="s">
        <v>757</v>
      </c>
      <c r="D86" s="194"/>
      <c r="E86" s="194"/>
      <c r="F86" s="194"/>
      <c r="G86" s="113">
        <v>357</v>
      </c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54"/>
      <c r="AH86" s="54"/>
      <c r="AI86" s="54"/>
      <c r="AJ86" s="54"/>
    </row>
    <row r="87" spans="1:36" ht="57.75" customHeight="1">
      <c r="A87" s="113">
        <v>75</v>
      </c>
      <c r="B87" s="12" t="s">
        <v>762</v>
      </c>
      <c r="C87" s="113" t="s">
        <v>448</v>
      </c>
      <c r="D87" s="194"/>
      <c r="E87" s="194"/>
      <c r="F87" s="194"/>
      <c r="G87" s="113">
        <v>1100</v>
      </c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54"/>
      <c r="AH87" s="54"/>
      <c r="AI87" s="54"/>
      <c r="AJ87" s="54"/>
    </row>
    <row r="88" spans="1:36" ht="54.75" customHeight="1">
      <c r="A88" s="113">
        <v>76</v>
      </c>
      <c r="B88" s="12" t="s">
        <v>763</v>
      </c>
      <c r="C88" s="113" t="s">
        <v>448</v>
      </c>
      <c r="D88" s="194"/>
      <c r="E88" s="194"/>
      <c r="F88" s="194"/>
      <c r="G88" s="113">
        <v>1500</v>
      </c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54"/>
      <c r="AH88" s="54"/>
      <c r="AI88" s="54"/>
      <c r="AJ88" s="54"/>
    </row>
    <row r="89" spans="1:36" ht="47.25">
      <c r="A89" s="113">
        <v>77</v>
      </c>
      <c r="B89" s="12" t="s">
        <v>764</v>
      </c>
      <c r="C89" s="113" t="s">
        <v>765</v>
      </c>
      <c r="D89" s="194"/>
      <c r="E89" s="194"/>
      <c r="F89" s="194"/>
      <c r="G89" s="113">
        <v>350</v>
      </c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54"/>
      <c r="AH89" s="54"/>
      <c r="AI89" s="54"/>
      <c r="AJ89" s="54"/>
    </row>
    <row r="90" spans="1:36" ht="31.5">
      <c r="A90" s="113">
        <v>78</v>
      </c>
      <c r="B90" s="12" t="s">
        <v>766</v>
      </c>
      <c r="C90" s="113" t="s">
        <v>59</v>
      </c>
      <c r="D90" s="194"/>
      <c r="E90" s="194"/>
      <c r="F90" s="194"/>
      <c r="G90" s="113">
        <v>180</v>
      </c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54"/>
      <c r="AH90" s="54"/>
      <c r="AI90" s="54"/>
      <c r="AJ90" s="54"/>
    </row>
    <row r="91" spans="1:36" ht="47.25">
      <c r="A91" s="113">
        <v>79</v>
      </c>
      <c r="B91" s="12" t="s">
        <v>767</v>
      </c>
      <c r="C91" s="113" t="s">
        <v>455</v>
      </c>
      <c r="D91" s="194"/>
      <c r="E91" s="194"/>
      <c r="F91" s="194"/>
      <c r="G91" s="113">
        <v>180</v>
      </c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54"/>
      <c r="AH91" s="54"/>
      <c r="AI91" s="54"/>
      <c r="AJ91" s="54"/>
    </row>
    <row r="92" spans="1:36" ht="47.25">
      <c r="A92" s="113">
        <v>80</v>
      </c>
      <c r="B92" s="12" t="s">
        <v>768</v>
      </c>
      <c r="C92" s="113" t="s">
        <v>455</v>
      </c>
      <c r="D92" s="194"/>
      <c r="E92" s="194"/>
      <c r="F92" s="194"/>
      <c r="G92" s="113">
        <v>180</v>
      </c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54"/>
      <c r="AH92" s="54"/>
      <c r="AI92" s="54"/>
      <c r="AJ92" s="54"/>
    </row>
    <row r="93" spans="1:36" ht="31.5">
      <c r="A93" s="113">
        <v>81</v>
      </c>
      <c r="B93" s="12" t="s">
        <v>769</v>
      </c>
      <c r="C93" s="113" t="s">
        <v>104</v>
      </c>
      <c r="D93" s="194"/>
      <c r="E93" s="194"/>
      <c r="F93" s="194"/>
      <c r="G93" s="113">
        <v>260.60000000000002</v>
      </c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54"/>
      <c r="AH93" s="54"/>
      <c r="AI93" s="54"/>
      <c r="AJ93" s="54"/>
    </row>
    <row r="94" spans="1:36" ht="31.5">
      <c r="A94" s="113">
        <v>82</v>
      </c>
      <c r="B94" s="12" t="s">
        <v>770</v>
      </c>
      <c r="C94" s="113" t="s">
        <v>104</v>
      </c>
      <c r="D94" s="194"/>
      <c r="E94" s="194"/>
      <c r="F94" s="194"/>
      <c r="G94" s="113">
        <v>140</v>
      </c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54"/>
      <c r="AH94" s="54"/>
      <c r="AI94" s="54"/>
      <c r="AJ94" s="54"/>
    </row>
    <row r="95" spans="1:36" ht="47.25">
      <c r="A95" s="113">
        <v>83</v>
      </c>
      <c r="B95" s="12" t="s">
        <v>771</v>
      </c>
      <c r="C95" s="113" t="s">
        <v>104</v>
      </c>
      <c r="D95" s="194"/>
      <c r="E95" s="194"/>
      <c r="F95" s="194"/>
      <c r="G95" s="113">
        <v>169.8</v>
      </c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54"/>
      <c r="AH95" s="54"/>
      <c r="AI95" s="54"/>
      <c r="AJ95" s="54"/>
    </row>
    <row r="96" spans="1:36" ht="31.5">
      <c r="A96" s="113">
        <v>84</v>
      </c>
      <c r="B96" s="12" t="s">
        <v>772</v>
      </c>
      <c r="C96" s="113" t="s">
        <v>104</v>
      </c>
      <c r="D96" s="194"/>
      <c r="E96" s="194"/>
      <c r="F96" s="194"/>
      <c r="G96" s="113">
        <v>171.5</v>
      </c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54"/>
      <c r="AH96" s="54"/>
      <c r="AI96" s="54"/>
      <c r="AJ96" s="54"/>
    </row>
    <row r="97" spans="1:36" ht="47.25">
      <c r="A97" s="113">
        <v>85</v>
      </c>
      <c r="B97" s="12" t="s">
        <v>773</v>
      </c>
      <c r="C97" s="113" t="s">
        <v>104</v>
      </c>
      <c r="D97" s="194"/>
      <c r="E97" s="194"/>
      <c r="F97" s="194"/>
      <c r="G97" s="113">
        <v>218.2</v>
      </c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54"/>
      <c r="AH97" s="54"/>
      <c r="AI97" s="54"/>
      <c r="AJ97" s="54"/>
    </row>
    <row r="98" spans="1:36" ht="31.5">
      <c r="A98" s="13">
        <v>86</v>
      </c>
      <c r="B98" s="12" t="s">
        <v>774</v>
      </c>
      <c r="C98" s="113" t="s">
        <v>104</v>
      </c>
      <c r="D98" s="194"/>
      <c r="E98" s="194"/>
      <c r="F98" s="194"/>
      <c r="G98" s="113">
        <v>94</v>
      </c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54"/>
      <c r="AH98" s="54"/>
      <c r="AI98" s="54"/>
      <c r="AJ98" s="54"/>
    </row>
    <row r="99" spans="1:36" ht="31.5">
      <c r="A99" s="13">
        <v>87</v>
      </c>
      <c r="B99" s="12" t="s">
        <v>775</v>
      </c>
      <c r="C99" s="113" t="s">
        <v>104</v>
      </c>
      <c r="D99" s="194"/>
      <c r="E99" s="194"/>
      <c r="F99" s="194"/>
      <c r="G99" s="113">
        <v>1269.0999999999999</v>
      </c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75"/>
      <c r="AH99" s="175"/>
      <c r="AI99" s="175"/>
      <c r="AJ99" s="175"/>
    </row>
    <row r="100" spans="1:36" ht="63">
      <c r="A100" s="13">
        <v>88</v>
      </c>
      <c r="B100" s="12" t="s">
        <v>776</v>
      </c>
      <c r="C100" s="113" t="s">
        <v>104</v>
      </c>
      <c r="D100" s="194"/>
      <c r="E100" s="194"/>
      <c r="F100" s="194"/>
      <c r="G100" s="113">
        <v>1500</v>
      </c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54"/>
      <c r="AH100" s="54"/>
      <c r="AI100" s="54"/>
      <c r="AJ100" s="54"/>
    </row>
    <row r="101" spans="1:36" ht="47.25">
      <c r="A101" s="113">
        <v>89</v>
      </c>
      <c r="B101" s="12" t="s">
        <v>777</v>
      </c>
      <c r="C101" s="113" t="s">
        <v>335</v>
      </c>
      <c r="D101" s="194"/>
      <c r="E101" s="194"/>
      <c r="F101" s="194"/>
      <c r="G101" s="113">
        <v>310</v>
      </c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54"/>
      <c r="AH101" s="54"/>
      <c r="AI101" s="54"/>
      <c r="AJ101" s="54"/>
    </row>
    <row r="102" spans="1:36">
      <c r="A102" s="248" t="s">
        <v>356</v>
      </c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</row>
    <row r="103" spans="1:36" ht="31.5">
      <c r="A103" s="113">
        <v>90</v>
      </c>
      <c r="B103" s="12" t="s">
        <v>778</v>
      </c>
      <c r="C103" s="113" t="s">
        <v>684</v>
      </c>
      <c r="D103" s="194"/>
      <c r="E103" s="194"/>
      <c r="F103" s="194"/>
      <c r="G103" s="113">
        <v>1330</v>
      </c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54"/>
      <c r="AH103" s="54"/>
      <c r="AI103" s="54"/>
      <c r="AJ103" s="54"/>
    </row>
    <row r="104" spans="1:36" ht="44.25" customHeight="1">
      <c r="A104" s="113">
        <v>91</v>
      </c>
      <c r="B104" s="12" t="s">
        <v>779</v>
      </c>
      <c r="C104" s="113" t="s">
        <v>59</v>
      </c>
      <c r="D104" s="194"/>
      <c r="E104" s="194"/>
      <c r="F104" s="194"/>
      <c r="G104" s="113">
        <v>179.03</v>
      </c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54"/>
      <c r="AH104" s="54"/>
      <c r="AI104" s="54"/>
      <c r="AJ104" s="54"/>
    </row>
    <row r="105" spans="1:36" ht="78.75">
      <c r="A105" s="113">
        <v>92</v>
      </c>
      <c r="B105" s="12" t="s">
        <v>780</v>
      </c>
      <c r="C105" s="113" t="s">
        <v>27</v>
      </c>
      <c r="D105" s="194"/>
      <c r="E105" s="194"/>
      <c r="F105" s="194"/>
      <c r="G105" s="113">
        <v>81.290000000000006</v>
      </c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54"/>
      <c r="AH105" s="54"/>
      <c r="AI105" s="54"/>
      <c r="AJ105" s="54"/>
    </row>
    <row r="106" spans="1:36" ht="66" customHeight="1">
      <c r="A106" s="113">
        <v>93</v>
      </c>
      <c r="B106" s="12" t="s">
        <v>781</v>
      </c>
      <c r="C106" s="113" t="s">
        <v>59</v>
      </c>
      <c r="D106" s="194"/>
      <c r="E106" s="194"/>
      <c r="F106" s="194"/>
      <c r="G106" s="113">
        <v>80.63</v>
      </c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54"/>
      <c r="AH106" s="54"/>
      <c r="AI106" s="54"/>
      <c r="AJ106" s="54"/>
    </row>
    <row r="107" spans="1:36" ht="31.5">
      <c r="A107" s="113">
        <v>94</v>
      </c>
      <c r="B107" s="12" t="s">
        <v>782</v>
      </c>
      <c r="C107" s="113" t="s">
        <v>27</v>
      </c>
      <c r="D107" s="194"/>
      <c r="E107" s="194"/>
      <c r="F107" s="194"/>
      <c r="G107" s="113">
        <v>208.4</v>
      </c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54"/>
      <c r="AH107" s="54"/>
      <c r="AI107" s="54"/>
      <c r="AJ107" s="54"/>
    </row>
    <row r="108" spans="1:36" ht="79.5" customHeight="1">
      <c r="A108" s="113">
        <v>95</v>
      </c>
      <c r="B108" s="12" t="s">
        <v>783</v>
      </c>
      <c r="C108" s="113" t="s">
        <v>59</v>
      </c>
      <c r="D108" s="194"/>
      <c r="E108" s="194"/>
      <c r="F108" s="194"/>
      <c r="G108" s="113">
        <v>146</v>
      </c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54"/>
      <c r="AH108" s="54"/>
      <c r="AI108" s="54"/>
      <c r="AJ108" s="54"/>
    </row>
    <row r="109" spans="1:36" ht="60" customHeight="1">
      <c r="A109" s="113">
        <v>96</v>
      </c>
      <c r="B109" s="12" t="s">
        <v>784</v>
      </c>
      <c r="C109" s="113" t="s">
        <v>59</v>
      </c>
      <c r="D109" s="194"/>
      <c r="E109" s="194"/>
      <c r="F109" s="194"/>
      <c r="G109" s="113">
        <v>500</v>
      </c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54"/>
      <c r="AH109" s="54"/>
      <c r="AI109" s="54"/>
      <c r="AJ109" s="54"/>
    </row>
    <row r="110" spans="1:36" ht="47.25">
      <c r="A110" s="113">
        <v>97</v>
      </c>
      <c r="B110" s="12" t="s">
        <v>785</v>
      </c>
      <c r="C110" s="113" t="s">
        <v>11</v>
      </c>
      <c r="D110" s="194"/>
      <c r="E110" s="194"/>
      <c r="F110" s="194"/>
      <c r="G110" s="113">
        <v>51.18</v>
      </c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54"/>
      <c r="AH110" s="54"/>
      <c r="AI110" s="54"/>
      <c r="AJ110" s="54"/>
    </row>
    <row r="111" spans="1:36" ht="31.5">
      <c r="A111" s="113">
        <v>98</v>
      </c>
      <c r="B111" s="12" t="s">
        <v>786</v>
      </c>
      <c r="C111" s="113" t="s">
        <v>11</v>
      </c>
      <c r="D111" s="194"/>
      <c r="E111" s="194"/>
      <c r="F111" s="194"/>
      <c r="G111" s="113">
        <v>15.65</v>
      </c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54"/>
      <c r="AH111" s="54"/>
      <c r="AI111" s="54"/>
      <c r="AJ111" s="54"/>
    </row>
    <row r="112" spans="1:36" ht="47.25">
      <c r="A112" s="113">
        <v>99</v>
      </c>
      <c r="B112" s="12" t="s">
        <v>787</v>
      </c>
      <c r="C112" s="113" t="s">
        <v>59</v>
      </c>
      <c r="D112" s="194"/>
      <c r="E112" s="194"/>
      <c r="F112" s="194"/>
      <c r="G112" s="113">
        <v>300</v>
      </c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54"/>
      <c r="AH112" s="54"/>
      <c r="AI112" s="54"/>
      <c r="AJ112" s="54"/>
    </row>
    <row r="113" spans="1:36" ht="63">
      <c r="A113" s="113">
        <v>100</v>
      </c>
      <c r="B113" s="12" t="s">
        <v>788</v>
      </c>
      <c r="C113" s="113" t="s">
        <v>11</v>
      </c>
      <c r="D113" s="194"/>
      <c r="E113" s="194"/>
      <c r="F113" s="194"/>
      <c r="G113" s="113">
        <v>50.51</v>
      </c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54"/>
      <c r="AH113" s="54"/>
      <c r="AI113" s="54"/>
      <c r="AJ113" s="54"/>
    </row>
    <row r="114" spans="1:36" ht="47.25">
      <c r="A114" s="113">
        <v>101</v>
      </c>
      <c r="B114" s="12" t="s">
        <v>789</v>
      </c>
      <c r="C114" s="113" t="s">
        <v>11</v>
      </c>
      <c r="D114" s="194"/>
      <c r="E114" s="194"/>
      <c r="F114" s="194"/>
      <c r="G114" s="113">
        <v>29.7</v>
      </c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54"/>
      <c r="AH114" s="54"/>
      <c r="AI114" s="54"/>
      <c r="AJ114" s="54"/>
    </row>
    <row r="115" spans="1:36">
      <c r="A115" s="248" t="s">
        <v>138</v>
      </c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</row>
    <row r="116" spans="1:36" ht="63">
      <c r="A116" s="113">
        <v>102</v>
      </c>
      <c r="B116" s="12" t="s">
        <v>790</v>
      </c>
      <c r="C116" s="113" t="s">
        <v>27</v>
      </c>
      <c r="D116" s="194"/>
      <c r="E116" s="194"/>
      <c r="F116" s="194"/>
      <c r="G116" s="113">
        <v>309.39999999999998</v>
      </c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54"/>
      <c r="AH116" s="54"/>
      <c r="AI116" s="54"/>
      <c r="AJ116" s="54"/>
    </row>
    <row r="117" spans="1:36" ht="78.75">
      <c r="A117" s="13">
        <v>103</v>
      </c>
      <c r="B117" s="12" t="s">
        <v>791</v>
      </c>
      <c r="C117" s="113" t="s">
        <v>11</v>
      </c>
      <c r="D117" s="194"/>
      <c r="E117" s="194"/>
      <c r="F117" s="194"/>
      <c r="G117" s="113">
        <v>12.98</v>
      </c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54"/>
      <c r="AH117" s="54"/>
      <c r="AI117" s="54"/>
      <c r="AJ117" s="54"/>
    </row>
    <row r="118" spans="1:36" ht="31.5">
      <c r="A118" s="113">
        <v>104</v>
      </c>
      <c r="B118" s="12" t="s">
        <v>792</v>
      </c>
      <c r="C118" s="113" t="s">
        <v>448</v>
      </c>
      <c r="D118" s="194"/>
      <c r="E118" s="194"/>
      <c r="F118" s="194"/>
      <c r="G118" s="113">
        <v>1039</v>
      </c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54"/>
      <c r="AH118" s="54"/>
      <c r="AI118" s="54"/>
      <c r="AJ118" s="54"/>
    </row>
    <row r="119" spans="1:36" ht="78.75">
      <c r="A119" s="113">
        <v>105</v>
      </c>
      <c r="B119" s="12" t="s">
        <v>793</v>
      </c>
      <c r="C119" s="113" t="s">
        <v>322</v>
      </c>
      <c r="D119" s="194"/>
      <c r="E119" s="194"/>
      <c r="F119" s="194"/>
      <c r="G119" s="113">
        <v>109</v>
      </c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54"/>
      <c r="AH119" s="54"/>
      <c r="AI119" s="54"/>
      <c r="AJ119" s="54"/>
    </row>
    <row r="120" spans="1:36" ht="31.5">
      <c r="A120" s="113">
        <v>106</v>
      </c>
      <c r="B120" s="12" t="s">
        <v>794</v>
      </c>
      <c r="C120" s="113" t="s">
        <v>448</v>
      </c>
      <c r="D120" s="194"/>
      <c r="E120" s="194"/>
      <c r="F120" s="194"/>
      <c r="G120" s="113">
        <v>210</v>
      </c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54"/>
      <c r="AH120" s="54"/>
      <c r="AI120" s="54"/>
      <c r="AJ120" s="54"/>
    </row>
    <row r="121" spans="1:36" ht="31.5">
      <c r="A121" s="113">
        <v>107</v>
      </c>
      <c r="B121" s="12" t="s">
        <v>795</v>
      </c>
      <c r="C121" s="113" t="s">
        <v>322</v>
      </c>
      <c r="D121" s="194"/>
      <c r="E121" s="194"/>
      <c r="F121" s="194"/>
      <c r="G121" s="113">
        <v>210</v>
      </c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54"/>
      <c r="AH121" s="54"/>
      <c r="AI121" s="54"/>
      <c r="AJ121" s="54"/>
    </row>
    <row r="122" spans="1:36" ht="157.5">
      <c r="A122" s="113">
        <v>108</v>
      </c>
      <c r="B122" s="12" t="s">
        <v>796</v>
      </c>
      <c r="C122" s="113" t="s">
        <v>335</v>
      </c>
      <c r="D122" s="194"/>
      <c r="E122" s="194"/>
      <c r="F122" s="194"/>
      <c r="G122" s="113">
        <v>146</v>
      </c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54"/>
      <c r="AH122" s="54"/>
      <c r="AI122" s="54"/>
      <c r="AJ122" s="54"/>
    </row>
    <row r="123" spans="1:36">
      <c r="A123" s="248" t="s">
        <v>147</v>
      </c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</row>
    <row r="124" spans="1:36" ht="47.25">
      <c r="A124" s="113">
        <v>109</v>
      </c>
      <c r="B124" s="12" t="s">
        <v>797</v>
      </c>
      <c r="C124" s="113" t="s">
        <v>335</v>
      </c>
      <c r="D124" s="194"/>
      <c r="E124" s="194"/>
      <c r="F124" s="194"/>
      <c r="G124" s="113">
        <v>780</v>
      </c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54"/>
      <c r="AH124" s="54"/>
      <c r="AI124" s="54"/>
      <c r="AJ124" s="54"/>
    </row>
    <row r="125" spans="1:36" ht="31.5">
      <c r="A125" s="113">
        <v>110</v>
      </c>
      <c r="B125" s="12" t="s">
        <v>798</v>
      </c>
      <c r="C125" s="113" t="s">
        <v>31</v>
      </c>
      <c r="D125" s="194"/>
      <c r="E125" s="194"/>
      <c r="F125" s="194"/>
      <c r="G125" s="113">
        <v>600</v>
      </c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54"/>
      <c r="AH125" s="54"/>
      <c r="AI125" s="54"/>
      <c r="AJ125" s="54"/>
    </row>
    <row r="126" spans="1:36" ht="31.5">
      <c r="A126" s="113">
        <v>111</v>
      </c>
      <c r="B126" s="12" t="s">
        <v>799</v>
      </c>
      <c r="C126" s="113" t="s">
        <v>21</v>
      </c>
      <c r="D126" s="194"/>
      <c r="E126" s="194"/>
      <c r="F126" s="194"/>
      <c r="G126" s="113">
        <v>361.6</v>
      </c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54"/>
      <c r="AH126" s="54"/>
      <c r="AI126" s="54"/>
      <c r="AJ126" s="54"/>
    </row>
    <row r="127" spans="1:36" ht="69" customHeight="1">
      <c r="A127" s="13">
        <v>112</v>
      </c>
      <c r="B127" s="12" t="s">
        <v>800</v>
      </c>
      <c r="C127" s="113" t="s">
        <v>31</v>
      </c>
      <c r="D127" s="194"/>
      <c r="E127" s="194"/>
      <c r="F127" s="194"/>
      <c r="G127" s="113">
        <v>100</v>
      </c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54"/>
      <c r="AH127" s="54"/>
      <c r="AI127" s="54"/>
      <c r="AJ127" s="54"/>
    </row>
    <row r="128" spans="1:36" ht="31.5">
      <c r="A128" s="113">
        <v>113</v>
      </c>
      <c r="B128" s="12" t="s">
        <v>801</v>
      </c>
      <c r="C128" s="113" t="s">
        <v>31</v>
      </c>
      <c r="D128" s="194"/>
      <c r="E128" s="194"/>
      <c r="F128" s="194"/>
      <c r="G128" s="113">
        <v>50</v>
      </c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54"/>
      <c r="AH128" s="54"/>
      <c r="AI128" s="54"/>
      <c r="AJ128" s="54"/>
    </row>
    <row r="129" spans="1:36" ht="31.5">
      <c r="A129" s="113">
        <v>114</v>
      </c>
      <c r="B129" s="12" t="s">
        <v>802</v>
      </c>
      <c r="C129" s="113" t="s">
        <v>27</v>
      </c>
      <c r="D129" s="194"/>
      <c r="E129" s="194"/>
      <c r="F129" s="194"/>
      <c r="G129" s="113">
        <v>50</v>
      </c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54"/>
      <c r="AH129" s="54"/>
      <c r="AI129" s="54"/>
      <c r="AJ129" s="54"/>
    </row>
    <row r="130" spans="1:36" ht="31.5">
      <c r="A130" s="13">
        <v>115</v>
      </c>
      <c r="B130" s="12" t="s">
        <v>803</v>
      </c>
      <c r="C130" s="113" t="s">
        <v>361</v>
      </c>
      <c r="D130" s="194"/>
      <c r="E130" s="194"/>
      <c r="F130" s="194"/>
      <c r="G130" s="113">
        <v>305.39999999999998</v>
      </c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54"/>
      <c r="AH130" s="54"/>
      <c r="AI130" s="54"/>
      <c r="AJ130" s="54"/>
    </row>
    <row r="131" spans="1:36" s="112" customFormat="1" ht="31.5">
      <c r="A131" s="13">
        <v>116</v>
      </c>
      <c r="B131" s="12" t="s">
        <v>804</v>
      </c>
      <c r="C131" s="113" t="s">
        <v>474</v>
      </c>
      <c r="D131" s="194"/>
      <c r="E131" s="194"/>
      <c r="F131" s="194"/>
      <c r="G131" s="113">
        <v>900</v>
      </c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54"/>
      <c r="AH131" s="54"/>
      <c r="AI131" s="54"/>
      <c r="AJ131" s="54"/>
    </row>
    <row r="132" spans="1:36" s="112" customFormat="1" ht="63">
      <c r="A132" s="13">
        <v>117</v>
      </c>
      <c r="B132" s="12" t="s">
        <v>805</v>
      </c>
      <c r="C132" s="113" t="s">
        <v>684</v>
      </c>
      <c r="D132" s="194"/>
      <c r="E132" s="194"/>
      <c r="F132" s="194"/>
      <c r="G132" s="113">
        <v>4000</v>
      </c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54"/>
      <c r="AH132" s="54"/>
      <c r="AI132" s="54"/>
      <c r="AJ132" s="54"/>
    </row>
    <row r="133" spans="1:36" s="108" customFormat="1">
      <c r="A133" s="125"/>
      <c r="B133" s="81" t="s">
        <v>1088</v>
      </c>
      <c r="C133" s="126"/>
      <c r="D133" s="126"/>
      <c r="E133" s="126"/>
      <c r="F133" s="126"/>
      <c r="G133" s="85">
        <f>G9+G10+G11+G12+G13+G14+G15+G16+G17+G18+G19+G20+G21+G22+G23+G24+G25+G26+G27+G28+G29+G30+G31+G33+G34+G35+G36+G37+G38+G39+G40+G41+G42+G43+G44+G45+G46+G47+G48+G49+G50+G51+G52+G53+G55+G57+G58+G59+G60+G61+G62+G63+G64+G65+G66+G67+G68+G69+G70+G71+G72+G73+G74+G75+G76+G77+G78+G79+G81+G82+G83+G84+G85+G86+G87+G88+G89+G90+G91+G92+G93+G94+G95+G96+G97+G98+G99+G100+G101+G103+G104+G105+G106+G107+G108+G109+G110+G111+G112+G113+G114+G116+G117+G118+G119+G120+G121+G122+G124+G125+G126+G127+G128+G129+G130+G131+G132</f>
        <v>87201.099999999977</v>
      </c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27"/>
      <c r="AH133" s="127"/>
      <c r="AI133" s="127"/>
      <c r="AJ133" s="127"/>
    </row>
  </sheetData>
  <mergeCells count="29">
    <mergeCell ref="A7:AJ7"/>
    <mergeCell ref="A2:AJ2"/>
    <mergeCell ref="A115:AJ115"/>
    <mergeCell ref="A123:AJ123"/>
    <mergeCell ref="A8:AJ8"/>
    <mergeCell ref="A32:AJ32"/>
    <mergeCell ref="A54:AJ54"/>
    <mergeCell ref="A56:AJ56"/>
    <mergeCell ref="A80:AJ80"/>
    <mergeCell ref="A102:AJ102"/>
    <mergeCell ref="A3:A5"/>
    <mergeCell ref="B3:B5"/>
    <mergeCell ref="C3:C5"/>
    <mergeCell ref="D3:D5"/>
    <mergeCell ref="E3:E5"/>
    <mergeCell ref="F3:F5"/>
    <mergeCell ref="G3:G5"/>
    <mergeCell ref="H4:H5"/>
    <mergeCell ref="I4:L4"/>
    <mergeCell ref="M4:P4"/>
    <mergeCell ref="Q4:T4"/>
    <mergeCell ref="AJ3:AJ5"/>
    <mergeCell ref="AI3:AI5"/>
    <mergeCell ref="H3:AF3"/>
    <mergeCell ref="U4:X4"/>
    <mergeCell ref="Y4:AB4"/>
    <mergeCell ref="AC4:AF4"/>
    <mergeCell ref="AG3:AG5"/>
    <mergeCell ref="AH3:AH5"/>
  </mergeCell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J19"/>
  <sheetViews>
    <sheetView view="pageBreakPreview" topLeftCell="S1" zoomScale="90" zoomScaleSheetLayoutView="90" workbookViewId="0">
      <selection activeCell="S13" sqref="S13"/>
    </sheetView>
  </sheetViews>
  <sheetFormatPr defaultRowHeight="15.75"/>
  <cols>
    <col min="1" max="1" width="6" style="18" customWidth="1"/>
    <col min="2" max="2" width="49.42578125" style="15" customWidth="1"/>
    <col min="3" max="6" width="14.7109375" style="1" customWidth="1"/>
    <col min="7" max="32" width="12.7109375" style="16" customWidth="1"/>
    <col min="33" max="33" width="27.140625" style="2" customWidth="1"/>
    <col min="34" max="36" width="28.140625" style="2" customWidth="1"/>
    <col min="38" max="38" width="27.7109375" customWidth="1"/>
    <col min="39" max="39" width="12.28515625" customWidth="1"/>
    <col min="40" max="40" width="11.85546875" customWidth="1"/>
    <col min="41" max="41" width="14.85546875" customWidth="1"/>
  </cols>
  <sheetData>
    <row r="1" spans="1:36">
      <c r="A1" s="131"/>
      <c r="B1" s="60"/>
      <c r="C1" s="168"/>
      <c r="D1" s="168"/>
      <c r="E1" s="168"/>
      <c r="F1" s="168"/>
      <c r="G1" s="12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69"/>
      <c r="AH1" s="169"/>
      <c r="AI1" s="169"/>
      <c r="AJ1" s="169"/>
    </row>
    <row r="2" spans="1:36" ht="57.75" customHeight="1">
      <c r="A2" s="237" t="s">
        <v>1123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</row>
    <row r="3" spans="1:36" ht="30.75" customHeight="1">
      <c r="A3" s="238" t="s">
        <v>0</v>
      </c>
      <c r="B3" s="238" t="s">
        <v>1</v>
      </c>
      <c r="C3" s="238" t="s">
        <v>2</v>
      </c>
      <c r="D3" s="267" t="s">
        <v>1125</v>
      </c>
      <c r="E3" s="267" t="s">
        <v>1126</v>
      </c>
      <c r="F3" s="267" t="s">
        <v>1127</v>
      </c>
      <c r="G3" s="238" t="s">
        <v>3</v>
      </c>
      <c r="H3" s="270" t="s">
        <v>1133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38" t="s">
        <v>1092</v>
      </c>
      <c r="AH3" s="238" t="s">
        <v>1091</v>
      </c>
      <c r="AI3" s="238" t="s">
        <v>1134</v>
      </c>
      <c r="AJ3" s="223" t="s">
        <v>1097</v>
      </c>
    </row>
    <row r="4" spans="1:36" ht="15.75" customHeight="1">
      <c r="A4" s="239"/>
      <c r="B4" s="239"/>
      <c r="C4" s="239"/>
      <c r="D4" s="268"/>
      <c r="E4" s="268"/>
      <c r="F4" s="268"/>
      <c r="G4" s="239"/>
      <c r="H4" s="224" t="s">
        <v>1135</v>
      </c>
      <c r="I4" s="226" t="s">
        <v>11</v>
      </c>
      <c r="J4" s="227"/>
      <c r="K4" s="227"/>
      <c r="L4" s="228"/>
      <c r="M4" s="226" t="s">
        <v>27</v>
      </c>
      <c r="N4" s="227"/>
      <c r="O4" s="227"/>
      <c r="P4" s="228"/>
      <c r="Q4" s="226" t="s">
        <v>21</v>
      </c>
      <c r="R4" s="227"/>
      <c r="S4" s="227"/>
      <c r="T4" s="228"/>
      <c r="U4" s="226" t="s">
        <v>15</v>
      </c>
      <c r="V4" s="227"/>
      <c r="W4" s="227"/>
      <c r="X4" s="228"/>
      <c r="Y4" s="226" t="s">
        <v>31</v>
      </c>
      <c r="Z4" s="227"/>
      <c r="AA4" s="227"/>
      <c r="AB4" s="228"/>
      <c r="AC4" s="226" t="s">
        <v>1132</v>
      </c>
      <c r="AD4" s="227"/>
      <c r="AE4" s="227"/>
      <c r="AF4" s="228"/>
      <c r="AG4" s="239"/>
      <c r="AH4" s="239"/>
      <c r="AI4" s="239"/>
      <c r="AJ4" s="224"/>
    </row>
    <row r="5" spans="1:36">
      <c r="A5" s="240"/>
      <c r="B5" s="240"/>
      <c r="C5" s="240"/>
      <c r="D5" s="269"/>
      <c r="E5" s="269"/>
      <c r="F5" s="269"/>
      <c r="G5" s="240"/>
      <c r="H5" s="225"/>
      <c r="I5" s="39" t="s">
        <v>1128</v>
      </c>
      <c r="J5" s="39" t="s">
        <v>1129</v>
      </c>
      <c r="K5" s="39" t="s">
        <v>1130</v>
      </c>
      <c r="L5" s="39" t="s">
        <v>1131</v>
      </c>
      <c r="M5" s="39" t="s">
        <v>1128</v>
      </c>
      <c r="N5" s="39" t="s">
        <v>1129</v>
      </c>
      <c r="O5" s="39" t="s">
        <v>1130</v>
      </c>
      <c r="P5" s="39" t="s">
        <v>1131</v>
      </c>
      <c r="Q5" s="39" t="s">
        <v>1128</v>
      </c>
      <c r="R5" s="39" t="s">
        <v>1129</v>
      </c>
      <c r="S5" s="39" t="s">
        <v>1130</v>
      </c>
      <c r="T5" s="39" t="s">
        <v>1131</v>
      </c>
      <c r="U5" s="39" t="s">
        <v>1128</v>
      </c>
      <c r="V5" s="39" t="s">
        <v>1129</v>
      </c>
      <c r="W5" s="39" t="s">
        <v>1130</v>
      </c>
      <c r="X5" s="39" t="s">
        <v>1131</v>
      </c>
      <c r="Y5" s="39" t="s">
        <v>1128</v>
      </c>
      <c r="Z5" s="39" t="s">
        <v>1129</v>
      </c>
      <c r="AA5" s="39" t="s">
        <v>1130</v>
      </c>
      <c r="AB5" s="39" t="s">
        <v>1131</v>
      </c>
      <c r="AC5" s="39" t="s">
        <v>1128</v>
      </c>
      <c r="AD5" s="39" t="s">
        <v>1129</v>
      </c>
      <c r="AE5" s="39" t="s">
        <v>1130</v>
      </c>
      <c r="AF5" s="39" t="s">
        <v>1131</v>
      </c>
      <c r="AG5" s="240"/>
      <c r="AH5" s="240"/>
      <c r="AI5" s="240"/>
      <c r="AJ5" s="225"/>
    </row>
    <row r="6" spans="1:36">
      <c r="A6" s="113">
        <v>1</v>
      </c>
      <c r="B6" s="194">
        <v>2</v>
      </c>
      <c r="C6" s="194">
        <v>3</v>
      </c>
      <c r="D6" s="194">
        <v>4</v>
      </c>
      <c r="E6" s="194">
        <v>5</v>
      </c>
      <c r="F6" s="194">
        <v>6</v>
      </c>
      <c r="G6" s="194">
        <v>7</v>
      </c>
      <c r="H6" s="194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14</v>
      </c>
      <c r="O6" s="194">
        <v>15</v>
      </c>
      <c r="P6" s="194">
        <v>16</v>
      </c>
      <c r="Q6" s="194">
        <v>17</v>
      </c>
      <c r="R6" s="194">
        <v>18</v>
      </c>
      <c r="S6" s="194">
        <v>19</v>
      </c>
      <c r="T6" s="194">
        <v>20</v>
      </c>
      <c r="U6" s="194">
        <v>21</v>
      </c>
      <c r="V6" s="194">
        <v>22</v>
      </c>
      <c r="W6" s="194">
        <v>23</v>
      </c>
      <c r="X6" s="194">
        <v>24</v>
      </c>
      <c r="Y6" s="194">
        <v>25</v>
      </c>
      <c r="Z6" s="194">
        <v>26</v>
      </c>
      <c r="AA6" s="194">
        <v>27</v>
      </c>
      <c r="AB6" s="194">
        <v>28</v>
      </c>
      <c r="AC6" s="194">
        <v>29</v>
      </c>
      <c r="AD6" s="194">
        <v>30</v>
      </c>
      <c r="AE6" s="194">
        <v>31</v>
      </c>
      <c r="AF6" s="194">
        <v>32</v>
      </c>
      <c r="AG6" s="194">
        <v>33</v>
      </c>
      <c r="AH6" s="194">
        <v>34</v>
      </c>
      <c r="AI6" s="194">
        <v>35</v>
      </c>
      <c r="AJ6" s="194">
        <v>36</v>
      </c>
    </row>
    <row r="7" spans="1:36">
      <c r="A7" s="252" t="s">
        <v>1098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 spans="1:36" ht="15.75" customHeight="1">
      <c r="A8" s="248" t="s">
        <v>806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</row>
    <row r="9" spans="1:36" ht="63">
      <c r="A9" s="113">
        <v>1</v>
      </c>
      <c r="B9" s="12" t="s">
        <v>807</v>
      </c>
      <c r="C9" s="113" t="s">
        <v>11</v>
      </c>
      <c r="D9" s="194"/>
      <c r="E9" s="194"/>
      <c r="F9" s="194"/>
      <c r="G9" s="113">
        <v>28.03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54"/>
      <c r="AH9" s="54"/>
      <c r="AI9" s="54"/>
      <c r="AJ9" s="54"/>
    </row>
    <row r="10" spans="1:36" ht="78.75">
      <c r="A10" s="113">
        <v>2</v>
      </c>
      <c r="B10" s="12" t="s">
        <v>808</v>
      </c>
      <c r="C10" s="113" t="s">
        <v>27</v>
      </c>
      <c r="D10" s="194"/>
      <c r="E10" s="194"/>
      <c r="F10" s="194"/>
      <c r="G10" s="113">
        <v>26.5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54"/>
      <c r="AH10" s="54"/>
      <c r="AI10" s="54"/>
      <c r="AJ10" s="54"/>
    </row>
    <row r="11" spans="1:36" ht="31.5">
      <c r="A11" s="113">
        <v>3</v>
      </c>
      <c r="B11" s="12" t="s">
        <v>809</v>
      </c>
      <c r="C11" s="113" t="s">
        <v>810</v>
      </c>
      <c r="D11" s="194"/>
      <c r="E11" s="194"/>
      <c r="F11" s="194"/>
      <c r="G11" s="113">
        <v>192.4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54"/>
      <c r="AH11" s="54"/>
      <c r="AI11" s="54"/>
      <c r="AJ11" s="54"/>
    </row>
    <row r="12" spans="1:36">
      <c r="A12" s="248" t="s">
        <v>13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</row>
    <row r="13" spans="1:36" ht="78.75">
      <c r="A13" s="113">
        <v>4</v>
      </c>
      <c r="B13" s="12" t="s">
        <v>811</v>
      </c>
      <c r="C13" s="113" t="s">
        <v>11</v>
      </c>
      <c r="D13" s="194"/>
      <c r="E13" s="194"/>
      <c r="F13" s="194"/>
      <c r="G13" s="113">
        <v>270.2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54"/>
      <c r="AH13" s="54"/>
      <c r="AI13" s="54"/>
      <c r="AJ13" s="54"/>
    </row>
    <row r="14" spans="1:36" ht="47.25">
      <c r="A14" s="113">
        <v>5</v>
      </c>
      <c r="B14" s="12" t="s">
        <v>812</v>
      </c>
      <c r="C14" s="113" t="s">
        <v>591</v>
      </c>
      <c r="D14" s="194"/>
      <c r="E14" s="194"/>
      <c r="F14" s="194"/>
      <c r="G14" s="113">
        <v>14.52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54"/>
      <c r="AH14" s="54"/>
      <c r="AI14" s="54"/>
      <c r="AJ14" s="54"/>
    </row>
    <row r="15" spans="1:36">
      <c r="A15" s="248" t="s">
        <v>52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</row>
    <row r="16" spans="1:36" ht="63">
      <c r="A16" s="113">
        <v>6</v>
      </c>
      <c r="B16" s="12" t="s">
        <v>813</v>
      </c>
      <c r="C16" s="113" t="s">
        <v>624</v>
      </c>
      <c r="D16" s="194"/>
      <c r="E16" s="194"/>
      <c r="F16" s="194"/>
      <c r="G16" s="113">
        <v>636.79999999999995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54"/>
      <c r="AH16" s="54"/>
      <c r="AI16" s="54"/>
      <c r="AJ16" s="54"/>
    </row>
    <row r="17" spans="1:36" ht="78.75">
      <c r="A17" s="113">
        <v>7</v>
      </c>
      <c r="B17" s="12" t="s">
        <v>814</v>
      </c>
      <c r="C17" s="113" t="s">
        <v>815</v>
      </c>
      <c r="D17" s="194"/>
      <c r="E17" s="194"/>
      <c r="F17" s="194"/>
      <c r="G17" s="113">
        <v>308.60000000000002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54"/>
      <c r="AH17" s="54"/>
      <c r="AI17" s="54"/>
      <c r="AJ17" s="54"/>
    </row>
    <row r="18" spans="1:36" ht="47.25">
      <c r="A18" s="113">
        <v>8</v>
      </c>
      <c r="B18" s="12" t="s">
        <v>816</v>
      </c>
      <c r="C18" s="113" t="s">
        <v>815</v>
      </c>
      <c r="D18" s="194"/>
      <c r="E18" s="194"/>
      <c r="F18" s="194"/>
      <c r="G18" s="113">
        <v>391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54"/>
      <c r="AH18" s="54"/>
      <c r="AI18" s="54"/>
      <c r="AJ18" s="54"/>
    </row>
    <row r="19" spans="1:36" s="84" customFormat="1" ht="21.75" customHeight="1">
      <c r="A19" s="125"/>
      <c r="B19" s="81" t="s">
        <v>1088</v>
      </c>
      <c r="C19" s="126"/>
      <c r="D19" s="126"/>
      <c r="E19" s="126"/>
      <c r="F19" s="126"/>
      <c r="G19" s="85">
        <f>G9+G10+G11+G13+G14+G16+G17+G18</f>
        <v>1868.0499999999997</v>
      </c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27"/>
      <c r="AH19" s="127"/>
      <c r="AI19" s="127"/>
      <c r="AJ19" s="127"/>
    </row>
  </sheetData>
  <mergeCells count="24">
    <mergeCell ref="A7:AJ7"/>
    <mergeCell ref="A2:AJ2"/>
    <mergeCell ref="A8:AJ8"/>
    <mergeCell ref="A12:AJ12"/>
    <mergeCell ref="A15:AJ15"/>
    <mergeCell ref="A3:A5"/>
    <mergeCell ref="B3:B5"/>
    <mergeCell ref="C3:C5"/>
    <mergeCell ref="D3:D5"/>
    <mergeCell ref="E3:E5"/>
    <mergeCell ref="F3:F5"/>
    <mergeCell ref="G3:G5"/>
    <mergeCell ref="H4:H5"/>
    <mergeCell ref="I4:L4"/>
    <mergeCell ref="M4:P4"/>
    <mergeCell ref="Q4:T4"/>
    <mergeCell ref="AJ3:AJ5"/>
    <mergeCell ref="AI3:AI5"/>
    <mergeCell ref="H3:AF3"/>
    <mergeCell ref="U4:X4"/>
    <mergeCell ref="Y4:AB4"/>
    <mergeCell ref="AC4:AF4"/>
    <mergeCell ref="AG3:AG5"/>
    <mergeCell ref="AH3:AH5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26</vt:i4>
      </vt:variant>
    </vt:vector>
  </HeadingPairs>
  <TitlesOfParts>
    <vt:vector size="52" baseType="lpstr">
      <vt:lpstr>Алатырский </vt:lpstr>
      <vt:lpstr>Аликовский</vt:lpstr>
      <vt:lpstr>Батыревский</vt:lpstr>
      <vt:lpstr>Вурнарский</vt:lpstr>
      <vt:lpstr>Ибресинский</vt:lpstr>
      <vt:lpstr>Канашский</vt:lpstr>
      <vt:lpstr>Козловский</vt:lpstr>
      <vt:lpstr>Комсомльский</vt:lpstr>
      <vt:lpstr>Красноармейский</vt:lpstr>
      <vt:lpstr>Красночетайский</vt:lpstr>
      <vt:lpstr>Марпосадский</vt:lpstr>
      <vt:lpstr>Моргаушский</vt:lpstr>
      <vt:lpstr>Порецкий</vt:lpstr>
      <vt:lpstr>Урмарский</vt:lpstr>
      <vt:lpstr>Цивильский</vt:lpstr>
      <vt:lpstr>Чебоксарский</vt:lpstr>
      <vt:lpstr>Шемуршинский</vt:lpstr>
      <vt:lpstr>Шумерлинский</vt:lpstr>
      <vt:lpstr>Ядринский</vt:lpstr>
      <vt:lpstr>Яльчикский</vt:lpstr>
      <vt:lpstr>Янтиковский</vt:lpstr>
      <vt:lpstr>г.Алатырь</vt:lpstr>
      <vt:lpstr>г.Канаш</vt:lpstr>
      <vt:lpstr>г.Новочебоксарск</vt:lpstr>
      <vt:lpstr>г. Чебоксары</vt:lpstr>
      <vt:lpstr>г. Шумерля</vt:lpstr>
      <vt:lpstr>'Алатырский '!Область_печати</vt:lpstr>
      <vt:lpstr>Аликовский!Область_печати</vt:lpstr>
      <vt:lpstr>Батыревский!Область_печати</vt:lpstr>
      <vt:lpstr>Вурнарский!Область_печати</vt:lpstr>
      <vt:lpstr>'г. Чебоксары'!Область_печати</vt:lpstr>
      <vt:lpstr>'г. Шумерля'!Область_печати</vt:lpstr>
      <vt:lpstr>г.Алатырь!Область_печати</vt:lpstr>
      <vt:lpstr>г.Канаш!Область_печати</vt:lpstr>
      <vt:lpstr>г.Новочебоксарск!Область_печати</vt:lpstr>
      <vt:lpstr>Ибресинский!Область_печати</vt:lpstr>
      <vt:lpstr>Канашский!Область_печати</vt:lpstr>
      <vt:lpstr>Козловский!Область_печати</vt:lpstr>
      <vt:lpstr>Комсомльский!Область_печати</vt:lpstr>
      <vt:lpstr>Красноармейский!Область_печати</vt:lpstr>
      <vt:lpstr>Красночетайский!Область_печати</vt:lpstr>
      <vt:lpstr>Марпосадский!Область_печати</vt:lpstr>
      <vt:lpstr>Моргаушский!Область_печати</vt:lpstr>
      <vt:lpstr>Порецкий!Область_печати</vt:lpstr>
      <vt:lpstr>Урмарский!Область_печати</vt:lpstr>
      <vt:lpstr>Цивильский!Область_печати</vt:lpstr>
      <vt:lpstr>Чебоксарский!Область_печати</vt:lpstr>
      <vt:lpstr>Шемуршинский!Область_печати</vt:lpstr>
      <vt:lpstr>Шумерлинский!Область_печати</vt:lpstr>
      <vt:lpstr>Ядринский!Область_печати</vt:lpstr>
      <vt:lpstr>Яльчикский!Область_печати</vt:lpstr>
      <vt:lpstr>Янтиковский!Область_печати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Тарасова</dc:creator>
  <cp:lastModifiedBy>zivil_econom7</cp:lastModifiedBy>
  <cp:lastPrinted>2023-01-18T13:56:20Z</cp:lastPrinted>
  <dcterms:created xsi:type="dcterms:W3CDTF">2021-11-25T08:52:05Z</dcterms:created>
  <dcterms:modified xsi:type="dcterms:W3CDTF">2023-01-18T13:57:01Z</dcterms:modified>
</cp:coreProperties>
</file>