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W103" i="1" l="1"/>
  <c r="D124" i="1" l="1"/>
  <c r="G164" i="1" l="1"/>
  <c r="G166" i="1"/>
  <c r="G167" i="1" s="1"/>
  <c r="U166" i="1"/>
  <c r="U164" i="1"/>
  <c r="Q163" i="1" l="1"/>
  <c r="Q161" i="1"/>
  <c r="S164" i="1" l="1"/>
  <c r="Y155" i="1"/>
  <c r="S155" i="1"/>
  <c r="L103" i="1" l="1"/>
  <c r="H104" i="1" l="1"/>
  <c r="T163" i="1" l="1"/>
  <c r="C174" i="1"/>
  <c r="C183" i="1"/>
  <c r="C191" i="1"/>
  <c r="C130" i="1"/>
  <c r="U167" i="1" l="1"/>
  <c r="Q221" i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5" i="1"/>
  <c r="I140" i="1"/>
  <c r="S106" i="1"/>
  <c r="G183" i="1"/>
  <c r="S121" i="1" l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49" i="1"/>
  <c r="S149" i="1"/>
  <c r="S151" i="1" s="1"/>
  <c r="T149" i="1"/>
  <c r="T151" i="1" s="1"/>
  <c r="U149" i="1"/>
  <c r="V149" i="1"/>
  <c r="W149" i="1"/>
  <c r="W151" i="1" s="1"/>
  <c r="X149" i="1"/>
  <c r="X151" i="1" s="1"/>
  <c r="Y149" i="1"/>
  <c r="Y151" i="1" s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S163" i="1"/>
  <c r="U163" i="1"/>
  <c r="U165" i="1" s="1"/>
  <c r="W163" i="1"/>
  <c r="X163" i="1"/>
  <c r="Y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5" i="1"/>
  <c r="S165" i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C176" i="1"/>
  <c r="C178" i="1"/>
  <c r="D178" i="1" s="1"/>
  <c r="C179" i="1"/>
  <c r="D179" i="1" s="1"/>
  <c r="C181" i="1"/>
  <c r="D181" i="1" s="1"/>
  <c r="C182" i="1"/>
  <c r="D182" i="1" s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75" i="1" l="1"/>
  <c r="C177" i="1"/>
  <c r="C186" i="1"/>
  <c r="D176" i="1"/>
  <c r="D158" i="1"/>
  <c r="C159" i="1"/>
  <c r="D172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D116" i="1" s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D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C166" i="1" s="1"/>
  <c r="Y168" i="1" l="1"/>
  <c r="Y165" i="1"/>
  <c r="Y167" i="1"/>
  <c r="L168" i="1" l="1"/>
  <c r="G165" i="1"/>
  <c r="G168" i="1" l="1"/>
  <c r="I164" i="1"/>
  <c r="J168" i="1"/>
  <c r="K164" i="1"/>
  <c r="K165" i="1" s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I166" i="1"/>
  <c r="K166" i="1"/>
  <c r="W166" i="1"/>
  <c r="R168" i="1"/>
  <c r="S168" i="1"/>
  <c r="U168" i="1"/>
  <c r="V168" i="1"/>
  <c r="W164" i="1"/>
  <c r="W168" i="1" l="1"/>
  <c r="W165" i="1"/>
  <c r="T168" i="1"/>
  <c r="C164" i="1"/>
  <c r="C167" i="1" s="1"/>
  <c r="P168" i="1"/>
  <c r="C165" i="1" l="1"/>
  <c r="D165" i="1" s="1"/>
  <c r="D167" i="1"/>
  <c r="D164" i="1"/>
  <c r="C168" i="1"/>
  <c r="D168" i="1" s="1"/>
  <c r="D166" i="1"/>
  <c r="T131" i="1"/>
  <c r="M131" i="1" l="1"/>
  <c r="G131" i="1"/>
  <c r="S131" i="1" l="1"/>
  <c r="X131" i="1"/>
  <c r="X105" i="1" l="1"/>
  <c r="Y105" i="1"/>
  <c r="F227" i="1" l="1"/>
  <c r="G227" i="1"/>
  <c r="I227" i="1"/>
  <c r="I234" i="1" s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<sst xmlns="http://schemas.openxmlformats.org/spreadsheetml/2006/main" count="277" uniqueCount="219">
  <si>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</si>
  <si>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</si>
  <si>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</si>
  <si>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</si>
  <si>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</si>
  <si>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</si>
  <si>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</si>
  <si>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</si>
  <si>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</si>
  <si>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</si>
  <si>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</si>
  <si>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</si>
  <si>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</si>
  <si>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</si>
  <si>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</si>
  <si>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</si>
  <si>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</si>
  <si>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</si>
  <si>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</si>
  <si>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</si>
  <si>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</si>
  <si>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</si>
  <si>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</si>
  <si>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</si>
  <si>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</si>
  <si>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</si>
  <si>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</si>
  <si>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</si>
  <si>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</si>
  <si>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</si>
  <si>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</si>
  <si>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</si>
  <si>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</si>
  <si>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</si>
  <si>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</si>
  <si>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</si>
  <si>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</si>
  <si>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</si>
  <si>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</si>
  <si>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</si>
  <si>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</si>
  <si>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</si>
  <si>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</si>
  <si>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</si>
  <si>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</si>
  <si>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</si>
  <si>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</si>
  <si>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</si>
  <si>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</si>
  <si>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</si>
  <si>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</si>
  <si>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</si>
  <si>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</si>
  <si>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</si>
  <si>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</si>
  <si>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</si>
  <si>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</si>
  <si>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</si>
  <si>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</si>
  <si>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</si>
  <si>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</si>
  <si>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</si>
  <si>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</si>
  <si>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</si>
  <si>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</si>
  <si>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</si>
  <si>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</si>
  <si>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</si>
  <si>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</si>
  <si>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</si>
  <si>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</si>
  <si>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</si>
  <si>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</si>
  <si>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</si>
  <si>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</si>
  <si>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</si>
  <si>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</si>
  <si>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</si>
  <si>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</si>
  <si>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</si>
  <si>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</si>
  <si>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</si>
  <si>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</si>
  <si>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</si>
  <si>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</si>
  <si>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</si>
  <si>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</si>
  <si>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</si>
  <si>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</si>
  <si>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</si>
  <si>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</si>
  <si>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</si>
  <si>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</si>
  <si>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</si>
  <si>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</si>
  <si>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</si>
  <si>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</si>
  <si>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</si>
  <si>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</si>
  <si>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</si>
  <si>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</si>
  <si>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</si>
  <si>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</si>
  <si>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</si>
  <si>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</si>
  <si>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</si>
  <si>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</si>
  <si>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</si>
  <si>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</si>
  <si>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</si>
  <si>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</si>
  <si>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</si>
  <si>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</si>
  <si>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</si>
  <si>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</si>
  <si>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</si>
  <si>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</si>
  <si>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</si>
  <si>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</si>
  <si>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</si>
  <si>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</si>
  <si>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</si>
  <si>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</si>
  <si>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</si>
  <si>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</si>
  <si>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</si>
  <si>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</si>
  <si>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</si>
  <si>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</si>
  <si>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</si>
  <si>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</si>
  <si>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</si>
  <si>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</si>
  <si>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</si>
  <si>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</si>
  <si>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</si>
  <si>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</si>
  <si>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</si>
  <si>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</si>
  <si>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</si>
  <si>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</si>
  <si>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</si>
  <si>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</si>
  <si>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</si>
  <si>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</si>
  <si>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</si>
  <si>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</si>
  <si>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</si>
  <si>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</si>
  <si>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</si>
  <si>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</si>
  <si>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</si>
  <si>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</si>
  <si>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</si>
  <si>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</si>
  <si>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</si>
  <si>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</si>
  <si>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</si>
  <si>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</si>
  <si>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</si>
  <si>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</si>
  <si>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</si>
  <si>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</si>
  <si>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</si>
  <si>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</si>
  <si>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</si>
  <si>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</si>
  <si>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</si>
  <si>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</si>
  <si>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</si>
  <si>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</si>
  <si>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</si>
  <si>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</si>
  <si>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</si>
  <si>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</si>
  <si>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</si>
  <si>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</si>
  <si>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</si>
  <si>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</si>
  <si>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</si>
  <si>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</si>
  <si>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</si>
  <si>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</si>
  <si>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</si>
  <si>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</si>
  <si>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</si>
  <si>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</si>
  <si>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</si>
  <si>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</si>
  <si>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</si>
  <si>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</si>
  <si>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</si>
  <si>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</si>
  <si>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</si>
  <si>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</si>
  <si>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</si>
  <si>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</si>
  <si>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</si>
  <si>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</si>
  <si>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</si>
  <si>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</si>
  <si>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</si>
  <si>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</si>
  <si>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</si>
  <si>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</si>
  <si>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</si>
  <si>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</si>
  <si>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</si>
  <si>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</si>
  <si>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</si>
  <si>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</si>
  <si>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</si>
  <si>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</si>
  <si>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</si>
  <si>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</si>
  <si>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</si>
  <si>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</si>
  <si>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</si>
  <si>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27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</si>
</sst>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43" activePane="bottomRight" state="frozen"/>
      <selection activeCell="A2" sqref="A2"/>
      <selection pane="topRight" activeCell="F2" sqref="F2"/>
      <selection pane="bottomLeft" activeCell="A7" sqref="A7"/>
      <selection pane="bottomRight" activeCell="L119" sqref="L119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4" t="s">
        <v>218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5" t="s">
        <v>3</v>
      </c>
      <c r="B4" s="178" t="s">
        <v>206</v>
      </c>
      <c r="C4" s="181" t="s">
        <v>207</v>
      </c>
      <c r="D4" s="181" t="s">
        <v>208</v>
      </c>
      <c r="E4" s="184" t="s">
        <v>4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6"/>
      <c r="Z4" s="2" t="s">
        <v>0</v>
      </c>
    </row>
    <row r="5" spans="1:26" s="2" customFormat="1" ht="87" customHeight="1" x14ac:dyDescent="0.25">
      <c r="A5" s="176"/>
      <c r="B5" s="179"/>
      <c r="C5" s="182"/>
      <c r="D5" s="182"/>
      <c r="E5" s="187" t="s">
        <v>5</v>
      </c>
      <c r="F5" s="187" t="s">
        <v>6</v>
      </c>
      <c r="G5" s="187" t="s">
        <v>7</v>
      </c>
      <c r="H5" s="187" t="s">
        <v>8</v>
      </c>
      <c r="I5" s="187" t="s">
        <v>9</v>
      </c>
      <c r="J5" s="187" t="s">
        <v>10</v>
      </c>
      <c r="K5" s="192" t="s">
        <v>11</v>
      </c>
      <c r="L5" s="192" t="s">
        <v>12</v>
      </c>
      <c r="M5" s="187" t="s">
        <v>13</v>
      </c>
      <c r="N5" s="187" t="s">
        <v>14</v>
      </c>
      <c r="O5" s="187" t="s">
        <v>15</v>
      </c>
      <c r="P5" s="187" t="s">
        <v>16</v>
      </c>
      <c r="Q5" s="187" t="s">
        <v>17</v>
      </c>
      <c r="R5" s="187" t="s">
        <v>18</v>
      </c>
      <c r="S5" s="187" t="s">
        <v>19</v>
      </c>
      <c r="T5" s="187" t="s">
        <v>20</v>
      </c>
      <c r="U5" s="187" t="s">
        <v>21</v>
      </c>
      <c r="V5" s="187" t="s">
        <v>22</v>
      </c>
      <c r="W5" s="187" t="s">
        <v>23</v>
      </c>
      <c r="X5" s="187" t="s">
        <v>24</v>
      </c>
      <c r="Y5" s="187" t="s">
        <v>25</v>
      </c>
    </row>
    <row r="6" spans="1:26" s="2" customFormat="1" ht="69.75" customHeight="1" thickBot="1" x14ac:dyDescent="0.3">
      <c r="A6" s="177"/>
      <c r="B6" s="180"/>
      <c r="C6" s="183"/>
      <c r="D6" s="183"/>
      <c r="E6" s="188"/>
      <c r="F6" s="188"/>
      <c r="G6" s="188"/>
      <c r="H6" s="188"/>
      <c r="I6" s="188"/>
      <c r="J6" s="188"/>
      <c r="K6" s="193"/>
      <c r="L6" s="193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3882.85</v>
      </c>
      <c r="D100" s="14">
        <f t="shared" si="14"/>
        <v>6.5588682432432428</v>
      </c>
      <c r="E100" s="9"/>
      <c r="F100" s="9"/>
      <c r="G100" s="9"/>
      <c r="H100" s="9">
        <v>50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296428</v>
      </c>
      <c r="C102" s="22">
        <f>SUM(E102:Y102)</f>
        <v>288368</v>
      </c>
      <c r="D102" s="14">
        <f t="shared" si="14"/>
        <v>0.97280958613896118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4917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14961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293062.15000000002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0.98899999999999999</v>
      </c>
      <c r="C104" s="164">
        <f>C102/C103</f>
        <v>0.98398240782714508</v>
      </c>
      <c r="D104" s="14">
        <f t="shared" si="14"/>
        <v>0.99492660043189596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>H102/H103</f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0.98596350511329456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0.99660271782573939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6799</v>
      </c>
      <c r="C105" s="22">
        <f t="shared" si="23"/>
        <v>4694.1500000000015</v>
      </c>
      <c r="D105" s="14">
        <f t="shared" si="14"/>
        <v>0.69041770848654238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70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51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163964</v>
      </c>
      <c r="C106" s="88">
        <f t="shared" si="23"/>
        <v>159763.29999999999</v>
      </c>
      <c r="D106" s="15">
        <f t="shared" si="14"/>
        <v>0.97438035178453797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91731</v>
      </c>
      <c r="C108" s="88">
        <f t="shared" si="23"/>
        <v>91546.6</v>
      </c>
      <c r="D108" s="15">
        <f t="shared" si="14"/>
        <v>0.99798977444920478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623</v>
      </c>
      <c r="D109" s="14">
        <f t="shared" si="14"/>
        <v>1.2361111111111112</v>
      </c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35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295781</v>
      </c>
      <c r="C111" s="22">
        <f>SUM(E111:Y111)</f>
        <v>288368</v>
      </c>
      <c r="D111" s="14">
        <f t="shared" si="29"/>
        <v>0.97493753824620244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4917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14961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0.97544413920923934</v>
      </c>
      <c r="C112" s="22">
        <f t="shared" si="23"/>
        <v>20.414866231164812</v>
      </c>
      <c r="D112" s="14">
        <f t="shared" si="29"/>
        <v>20.928790702166172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0.99019127023050513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0.98596350511329456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163778</v>
      </c>
      <c r="C113" s="88">
        <f>SUM(E113:Y113)</f>
        <v>159763.29999999999</v>
      </c>
      <c r="D113" s="15">
        <f t="shared" si="29"/>
        <v>0.97548693963780231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91641</v>
      </c>
      <c r="C115" s="88">
        <f>SUM(E115:Y115)</f>
        <v>91488.6</v>
      </c>
      <c r="D115" s="15">
        <f t="shared" si="29"/>
        <v>0.99833698890234723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623</v>
      </c>
      <c r="D116" s="14">
        <f t="shared" si="29"/>
        <v>1.4031531531531531</v>
      </c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35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989302</v>
      </c>
      <c r="C119" s="22">
        <f>SUM(E119:Y119)</f>
        <v>959807.7</v>
      </c>
      <c r="D119" s="14">
        <f t="shared" si="29"/>
        <v>0.97018675793640363</v>
      </c>
      <c r="E119" s="166">
        <v>92431</v>
      </c>
      <c r="F119" s="88">
        <v>25980</v>
      </c>
      <c r="G119" s="88">
        <v>55697</v>
      </c>
      <c r="H119" s="88">
        <v>60348</v>
      </c>
      <c r="I119" s="88">
        <v>29980</v>
      </c>
      <c r="J119" s="88">
        <v>68336</v>
      </c>
      <c r="K119" s="88">
        <v>34169</v>
      </c>
      <c r="L119" s="88">
        <v>41459</v>
      </c>
      <c r="M119" s="88">
        <v>42456</v>
      </c>
      <c r="N119" s="88">
        <v>15191</v>
      </c>
      <c r="O119" s="88">
        <v>25968</v>
      </c>
      <c r="P119" s="88">
        <v>42400</v>
      </c>
      <c r="Q119" s="88">
        <v>52294</v>
      </c>
      <c r="R119" s="88">
        <v>58112</v>
      </c>
      <c r="S119" s="88">
        <v>66539.5</v>
      </c>
      <c r="T119" s="166">
        <v>38607.5</v>
      </c>
      <c r="U119" s="88">
        <v>34360.01</v>
      </c>
      <c r="V119" s="88">
        <v>15945.69</v>
      </c>
      <c r="W119" s="88">
        <v>47832</v>
      </c>
      <c r="X119" s="88">
        <v>82312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570871</v>
      </c>
      <c r="C121" s="88">
        <f t="shared" si="23"/>
        <v>558914.92999999993</v>
      </c>
      <c r="D121" s="15">
        <f t="shared" si="29"/>
        <v>0.9790564418231088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19007</v>
      </c>
      <c r="L121" s="9">
        <v>19249</v>
      </c>
      <c r="M121" s="9">
        <v>25921</v>
      </c>
      <c r="N121" s="9">
        <v>7339</v>
      </c>
      <c r="O121" s="9">
        <v>9610</v>
      </c>
      <c r="P121" s="9">
        <v>22861</v>
      </c>
      <c r="Q121" s="9">
        <v>39951</v>
      </c>
      <c r="R121" s="9">
        <v>41506</v>
      </c>
      <c r="S121" s="9">
        <f>29905+14980</f>
        <v>44885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45864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30676</v>
      </c>
      <c r="D122" s="15">
        <f t="shared" si="29"/>
        <v>0.94960376423972259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3743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297654</v>
      </c>
      <c r="C123" s="88">
        <f t="shared" si="23"/>
        <v>290196.73</v>
      </c>
      <c r="D123" s="15">
        <f t="shared" si="29"/>
        <v>0.97494651508126884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10305</v>
      </c>
      <c r="N123" s="9">
        <v>5660</v>
      </c>
      <c r="O123" s="9">
        <v>13394</v>
      </c>
      <c r="P123" s="9">
        <v>12459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14624</v>
      </c>
      <c r="X123" s="9">
        <v>28066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734</v>
      </c>
      <c r="C124" s="88">
        <f t="shared" si="23"/>
        <v>885</v>
      </c>
      <c r="D124" s="15">
        <f t="shared" si="29"/>
        <v>1.2057220708446867</v>
      </c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40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33.4</v>
      </c>
      <c r="C126" s="18">
        <f>C119/C111*10</f>
        <v>33.284126532763686</v>
      </c>
      <c r="D126" s="14">
        <f t="shared" ref="D126:D131" si="33">C126/B126</f>
        <v>0.99653073451388285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33.82399524846565</v>
      </c>
      <c r="L126" s="112">
        <f t="shared" si="34"/>
        <v>30.453209930953431</v>
      </c>
      <c r="M126" s="112">
        <f t="shared" si="34"/>
        <v>29.995760915642222</v>
      </c>
      <c r="N126" s="112">
        <f t="shared" ref="N126:O126" si="35">N119/N111*10</f>
        <v>30.894854586129753</v>
      </c>
      <c r="O126" s="112">
        <f t="shared" si="35"/>
        <v>29.653991092840016</v>
      </c>
      <c r="P126" s="112">
        <f>P119/P111*10</f>
        <v>29.551156955673264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37.665289256198349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35.908039959865633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34.799999999999997</v>
      </c>
      <c r="C127" s="112">
        <f>C121/C113*10</f>
        <v>34.983937487520599</v>
      </c>
      <c r="D127" s="15">
        <f t="shared" si="33"/>
        <v>1.0052855599862243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38.289685737308623</v>
      </c>
      <c r="L127" s="113">
        <f>L121/L113*10</f>
        <v>29.57744314689613</v>
      </c>
      <c r="M127" s="113">
        <f>M121/M113*10</f>
        <v>31.215077071290942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31.632766016327661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40.513584258507088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36.688264938804892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34.983937487520599</v>
      </c>
      <c r="D128" s="15">
        <f t="shared" si="33"/>
        <v>1.1432659309647255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28.121712997746059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31.719441547908698</v>
      </c>
      <c r="D129" s="15">
        <f t="shared" si="33"/>
        <v>0.97899510950335489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30.872704394978875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25.977898248540452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37.13907635305015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14.20545746388443</v>
      </c>
      <c r="D130" s="15">
        <f t="shared" si="33"/>
        <v>0.86093681599299576</v>
      </c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11.428571428571427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14.20545746388443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25283</v>
      </c>
      <c r="D133" s="14">
        <f t="shared" ref="D133:D197" si="57">C133/B133</f>
        <v>2.7613586719091305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981</v>
      </c>
      <c r="N133" s="45">
        <f t="shared" si="58"/>
        <v>914</v>
      </c>
      <c r="O133" s="45">
        <f t="shared" si="58"/>
        <v>985</v>
      </c>
      <c r="P133" s="45">
        <f t="shared" si="58"/>
        <v>1721</v>
      </c>
      <c r="Q133" s="45">
        <f t="shared" si="58"/>
        <v>3491</v>
      </c>
      <c r="R133" s="45">
        <f t="shared" si="58"/>
        <v>815</v>
      </c>
      <c r="S133" s="45">
        <f t="shared" si="58"/>
        <v>1035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2857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2419</v>
      </c>
      <c r="C139" s="22">
        <f t="shared" si="59"/>
        <v>4130.7000000000007</v>
      </c>
      <c r="D139" s="14">
        <f t="shared" si="57"/>
        <v>1.7076064489458458</v>
      </c>
      <c r="E139" s="88">
        <v>188</v>
      </c>
      <c r="F139" s="88">
        <v>93</v>
      </c>
      <c r="G139" s="88">
        <v>696</v>
      </c>
      <c r="H139" s="88">
        <v>305</v>
      </c>
      <c r="I139" s="88">
        <v>16.100000000000001</v>
      </c>
      <c r="J139" s="88">
        <v>150</v>
      </c>
      <c r="K139" s="88">
        <v>441</v>
      </c>
      <c r="L139" s="88">
        <v>535</v>
      </c>
      <c r="M139" s="88">
        <v>243.3</v>
      </c>
      <c r="N139" s="88">
        <v>23.3</v>
      </c>
      <c r="O139" s="88">
        <v>208.5</v>
      </c>
      <c r="P139" s="88">
        <v>236</v>
      </c>
      <c r="Q139" s="88">
        <v>13</v>
      </c>
      <c r="R139" s="88">
        <v>239</v>
      </c>
      <c r="S139" s="88">
        <v>113.5</v>
      </c>
      <c r="T139" s="112">
        <v>41</v>
      </c>
      <c r="U139" s="88">
        <v>83</v>
      </c>
      <c r="V139" s="88">
        <v>19</v>
      </c>
      <c r="W139" s="88">
        <v>130</v>
      </c>
      <c r="X139" s="88">
        <v>357</v>
      </c>
      <c r="Y139" s="88"/>
    </row>
    <row r="140" spans="1:26" s="11" customFormat="1" ht="27.75" customHeight="1" x14ac:dyDescent="0.2">
      <c r="A140" s="12" t="s">
        <v>176</v>
      </c>
      <c r="B140" s="30">
        <v>0.42399999999999999</v>
      </c>
      <c r="C140" s="164">
        <f>C139/C136</f>
        <v>0.80083365645599081</v>
      </c>
      <c r="D140" s="14">
        <f t="shared" si="57"/>
        <v>1.8887586237169596</v>
      </c>
      <c r="E140" s="32">
        <f>E139/E136</f>
        <v>1</v>
      </c>
      <c r="F140" s="32">
        <f t="shared" ref="F140:X140" si="61">F139/F136</f>
        <v>0.8303571428571429</v>
      </c>
      <c r="G140" s="32">
        <f t="shared" si="61"/>
        <v>0.90743155149934807</v>
      </c>
      <c r="H140" s="32">
        <f t="shared" si="61"/>
        <v>0.87142857142857144</v>
      </c>
      <c r="I140" s="32">
        <f t="shared" si="61"/>
        <v>0.30377358490566042</v>
      </c>
      <c r="J140" s="32">
        <f t="shared" si="61"/>
        <v>1.048951048951049</v>
      </c>
      <c r="K140" s="32">
        <f t="shared" si="61"/>
        <v>0.80769230769230771</v>
      </c>
      <c r="L140" s="32">
        <f t="shared" si="61"/>
        <v>0.69752281616688394</v>
      </c>
      <c r="M140" s="32">
        <f>M139/M136</f>
        <v>0.99713114754098364</v>
      </c>
      <c r="N140" s="32">
        <f t="shared" si="61"/>
        <v>1.0130434782608695</v>
      </c>
      <c r="O140" s="32">
        <f t="shared" si="61"/>
        <v>0.95205479452054798</v>
      </c>
      <c r="P140" s="32">
        <f t="shared" si="61"/>
        <v>0.74920634920634921</v>
      </c>
      <c r="Q140" s="32">
        <f t="shared" si="61"/>
        <v>1</v>
      </c>
      <c r="R140" s="32">
        <f t="shared" si="61"/>
        <v>0.52876106194690264</v>
      </c>
      <c r="S140" s="32">
        <f t="shared" si="61"/>
        <v>0.72292993630573243</v>
      </c>
      <c r="T140" s="32">
        <f t="shared" si="61"/>
        <v>0.67213114754098358</v>
      </c>
      <c r="U140" s="32">
        <f t="shared" si="61"/>
        <v>1</v>
      </c>
      <c r="V140" s="32">
        <f t="shared" si="61"/>
        <v>0.46341463414634149</v>
      </c>
      <c r="W140" s="32">
        <f t="shared" si="61"/>
        <v>0.51383399209486169</v>
      </c>
      <c r="X140" s="32">
        <f t="shared" si="61"/>
        <v>0.96226415094339623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57759</v>
      </c>
      <c r="C143" s="22">
        <f>SUM(E143:Y143)</f>
        <v>94911</v>
      </c>
      <c r="D143" s="14">
        <f t="shared" si="57"/>
        <v>1.6432244325559653</v>
      </c>
      <c r="E143" s="88">
        <v>3639</v>
      </c>
      <c r="F143" s="88">
        <v>1740</v>
      </c>
      <c r="G143" s="88">
        <v>16008</v>
      </c>
      <c r="H143" s="88">
        <v>5824</v>
      </c>
      <c r="I143" s="88">
        <v>281</v>
      </c>
      <c r="J143" s="88">
        <v>2775</v>
      </c>
      <c r="K143" s="166">
        <v>10454</v>
      </c>
      <c r="L143" s="88">
        <v>17240</v>
      </c>
      <c r="M143" s="88">
        <v>5665</v>
      </c>
      <c r="N143" s="88">
        <v>492</v>
      </c>
      <c r="O143" s="88">
        <v>4051</v>
      </c>
      <c r="P143" s="88">
        <v>4295</v>
      </c>
      <c r="Q143" s="88">
        <v>371</v>
      </c>
      <c r="R143" s="88">
        <v>3466</v>
      </c>
      <c r="S143" s="88">
        <v>2508</v>
      </c>
      <c r="T143" s="88">
        <v>912</v>
      </c>
      <c r="U143" s="88">
        <v>1660</v>
      </c>
      <c r="V143" s="88">
        <v>228</v>
      </c>
      <c r="W143" s="88">
        <v>3640</v>
      </c>
      <c r="X143" s="88">
        <v>9662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238.8</v>
      </c>
      <c r="C145" s="18">
        <f>C143/C139*10</f>
        <v>229.7697726777543</v>
      </c>
      <c r="D145" s="14">
        <f t="shared" si="57"/>
        <v>0.96218497771253897</v>
      </c>
      <c r="E145" s="112">
        <f t="shared" ref="E145" si="63">E143/E139*10</f>
        <v>193.56382978723403</v>
      </c>
      <c r="F145" s="112">
        <f>F143/F139*10</f>
        <v>187.09677419354841</v>
      </c>
      <c r="G145" s="112">
        <f>G143/G139*10</f>
        <v>230</v>
      </c>
      <c r="H145" s="112">
        <f t="shared" ref="H145:Q145" si="64">H143/H139*10</f>
        <v>190.95081967213116</v>
      </c>
      <c r="I145" s="112">
        <f t="shared" si="64"/>
        <v>174.5341614906832</v>
      </c>
      <c r="J145" s="112">
        <f t="shared" si="64"/>
        <v>185</v>
      </c>
      <c r="K145" s="112">
        <f t="shared" si="64"/>
        <v>237.05215419501133</v>
      </c>
      <c r="L145" s="112">
        <f t="shared" si="64"/>
        <v>322.24299065420558</v>
      </c>
      <c r="M145" s="112">
        <f t="shared" si="64"/>
        <v>232.84011508425809</v>
      </c>
      <c r="N145" s="112">
        <f t="shared" si="64"/>
        <v>211.15879828326177</v>
      </c>
      <c r="O145" s="112">
        <f t="shared" si="64"/>
        <v>194.29256594724222</v>
      </c>
      <c r="P145" s="112">
        <f t="shared" si="64"/>
        <v>181.99152542372883</v>
      </c>
      <c r="Q145" s="112">
        <f t="shared" si="64"/>
        <v>285.38461538461542</v>
      </c>
      <c r="R145" s="112">
        <f>R143/R139*10</f>
        <v>145.02092050209205</v>
      </c>
      <c r="S145" s="112">
        <f>S143/S139*10</f>
        <v>220.9691629955947</v>
      </c>
      <c r="T145" s="112">
        <f>T143/T139*10</f>
        <v>222.4390243902439</v>
      </c>
      <c r="U145" s="112">
        <f>U143/U139*10</f>
        <v>200</v>
      </c>
      <c r="V145" s="112">
        <f>V143/V139*10</f>
        <v>120</v>
      </c>
      <c r="W145" s="112">
        <f t="shared" ref="W145" si="65">W143/W139*10</f>
        <v>280</v>
      </c>
      <c r="X145" s="112">
        <f>X143/X139*10</f>
        <v>270.64425770308122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v>35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139</v>
      </c>
      <c r="C150" s="22">
        <f>SUM(E150:Y150)</f>
        <v>360.8</v>
      </c>
      <c r="D150" s="14">
        <f t="shared" si="57"/>
        <v>2.59568345323741</v>
      </c>
      <c r="E150" s="88">
        <v>25</v>
      </c>
      <c r="F150" s="88"/>
      <c r="G150" s="88">
        <v>80</v>
      </c>
      <c r="H150" s="88"/>
      <c r="I150" s="88">
        <v>10</v>
      </c>
      <c r="J150" s="88">
        <v>8</v>
      </c>
      <c r="K150" s="88">
        <v>37</v>
      </c>
      <c r="L150" s="88">
        <v>16</v>
      </c>
      <c r="M150" s="88">
        <v>13</v>
      </c>
      <c r="N150" s="88">
        <v>4</v>
      </c>
      <c r="O150" s="88">
        <v>25.5</v>
      </c>
      <c r="P150" s="88">
        <v>38</v>
      </c>
      <c r="Q150" s="88"/>
      <c r="R150" s="88"/>
      <c r="S150" s="88">
        <v>10</v>
      </c>
      <c r="T150" s="88">
        <v>3.3</v>
      </c>
      <c r="U150" s="88"/>
      <c r="V150" s="88"/>
      <c r="W150" s="88">
        <v>12</v>
      </c>
      <c r="X150" s="88">
        <v>78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0.14499999999999999</v>
      </c>
      <c r="C151" s="164">
        <f>C150/C149</f>
        <v>0.41281464530892448</v>
      </c>
      <c r="D151" s="14">
        <f t="shared" si="57"/>
        <v>2.8469975538546519</v>
      </c>
      <c r="E151" s="27">
        <f>E150/E149</f>
        <v>1</v>
      </c>
      <c r="F151" s="27"/>
      <c r="G151" s="27">
        <f t="shared" ref="G151:Y151" si="67">G150/G149</f>
        <v>0.69565217391304346</v>
      </c>
      <c r="H151" s="27"/>
      <c r="I151" s="27">
        <f t="shared" si="67"/>
        <v>0.90909090909090906</v>
      </c>
      <c r="J151" s="27">
        <f t="shared" si="67"/>
        <v>0.8</v>
      </c>
      <c r="K151" s="27">
        <f t="shared" si="67"/>
        <v>0.29365079365079366</v>
      </c>
      <c r="L151" s="27">
        <f t="shared" si="67"/>
        <v>0.30188679245283018</v>
      </c>
      <c r="M151" s="27">
        <f t="shared" si="67"/>
        <v>0.26</v>
      </c>
      <c r="N151" s="27">
        <f t="shared" si="67"/>
        <v>1</v>
      </c>
      <c r="O151" s="27">
        <f t="shared" si="67"/>
        <v>0.72857142857142854</v>
      </c>
      <c r="P151" s="27">
        <f t="shared" si="67"/>
        <v>0.36893203883495146</v>
      </c>
      <c r="Q151" s="27"/>
      <c r="R151" s="27"/>
      <c r="S151" s="27">
        <f t="shared" si="67"/>
        <v>0.32258064516129031</v>
      </c>
      <c r="T151" s="27">
        <f t="shared" si="67"/>
        <v>0.36666666666666664</v>
      </c>
      <c r="U151" s="27"/>
      <c r="V151" s="27"/>
      <c r="W151" s="27">
        <f t="shared" si="67"/>
        <v>0.12631578947368421</v>
      </c>
      <c r="X151" s="27">
        <f t="shared" si="67"/>
        <v>0.82105263157894737</v>
      </c>
      <c r="Y151" s="27">
        <f t="shared" si="67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3884</v>
      </c>
      <c r="C153" s="22">
        <f t="shared" si="59"/>
        <v>9950</v>
      </c>
      <c r="D153" s="14">
        <f t="shared" si="57"/>
        <v>2.5617919670442841</v>
      </c>
      <c r="E153" s="88">
        <v>693</v>
      </c>
      <c r="F153" s="88"/>
      <c r="G153" s="88">
        <v>1544</v>
      </c>
      <c r="H153" s="88"/>
      <c r="I153" s="88">
        <v>100</v>
      </c>
      <c r="J153" s="88">
        <v>176</v>
      </c>
      <c r="K153" s="88">
        <v>2551</v>
      </c>
      <c r="L153" s="88">
        <v>128</v>
      </c>
      <c r="M153" s="88">
        <v>355</v>
      </c>
      <c r="N153" s="88">
        <v>7</v>
      </c>
      <c r="O153" s="88">
        <v>385</v>
      </c>
      <c r="P153" s="88">
        <v>2254</v>
      </c>
      <c r="Q153" s="88"/>
      <c r="R153" s="88"/>
      <c r="S153" s="88">
        <v>350</v>
      </c>
      <c r="T153" s="88">
        <v>97</v>
      </c>
      <c r="U153" s="88"/>
      <c r="V153" s="88"/>
      <c r="W153" s="88">
        <v>420</v>
      </c>
      <c r="X153" s="88">
        <v>880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278.89999999999998</v>
      </c>
      <c r="C155" s="18">
        <f>C153/C150*10</f>
        <v>275.77605321507758</v>
      </c>
      <c r="D155" s="14">
        <f t="shared" si="57"/>
        <v>0.98879904343878666</v>
      </c>
      <c r="E155" s="52">
        <f>E153/E150*10</f>
        <v>277.2</v>
      </c>
      <c r="F155" s="52"/>
      <c r="G155" s="52">
        <f t="shared" ref="G155:K155" si="69">G153/G150*10</f>
        <v>193</v>
      </c>
      <c r="H155" s="52"/>
      <c r="I155" s="52">
        <f t="shared" si="69"/>
        <v>100</v>
      </c>
      <c r="J155" s="52">
        <f t="shared" si="69"/>
        <v>220</v>
      </c>
      <c r="K155" s="52">
        <f t="shared" si="69"/>
        <v>689.45945945945948</v>
      </c>
      <c r="L155" s="52">
        <f>L153/L150*10</f>
        <v>80</v>
      </c>
      <c r="M155" s="52">
        <f>M153/M150*10</f>
        <v>273.07692307692309</v>
      </c>
      <c r="N155" s="52">
        <f>N153/N150*10</f>
        <v>17.5</v>
      </c>
      <c r="O155" s="52">
        <f t="shared" ref="O155:P155" si="70">O153/O150*10</f>
        <v>150.98039215686273</v>
      </c>
      <c r="P155" s="52">
        <f t="shared" si="70"/>
        <v>593.15789473684208</v>
      </c>
      <c r="Q155" s="52"/>
      <c r="R155" s="52"/>
      <c r="S155" s="52">
        <f>S153/S150*10</f>
        <v>350</v>
      </c>
      <c r="T155" s="52">
        <f>T153/T150*10</f>
        <v>293.93939393939394</v>
      </c>
      <c r="U155" s="52"/>
      <c r="V155" s="52"/>
      <c r="W155" s="52">
        <f>W153/W150*10</f>
        <v>350</v>
      </c>
      <c r="X155" s="52">
        <f>X153/X150*10</f>
        <v>112.82051282051283</v>
      </c>
      <c r="Y155" s="52">
        <f t="shared" ref="Y155" si="71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823</v>
      </c>
      <c r="C156" s="18">
        <f t="shared" si="59"/>
        <v>471.7</v>
      </c>
      <c r="D156" s="14">
        <f t="shared" si="57"/>
        <v>0.57314702308626975</v>
      </c>
      <c r="E156" s="115">
        <f>E149-E150</f>
        <v>0</v>
      </c>
      <c r="F156" s="115">
        <f t="shared" ref="F156:Y156" si="72">F149-F150</f>
        <v>68</v>
      </c>
      <c r="G156" s="115">
        <f>G149-G150</f>
        <v>35</v>
      </c>
      <c r="H156" s="115">
        <f>H149-H150</f>
        <v>0.5</v>
      </c>
      <c r="I156" s="115">
        <f t="shared" si="72"/>
        <v>1</v>
      </c>
      <c r="J156" s="115">
        <f t="shared" si="72"/>
        <v>2</v>
      </c>
      <c r="K156" s="115">
        <f t="shared" si="72"/>
        <v>89</v>
      </c>
      <c r="L156" s="115">
        <f t="shared" si="72"/>
        <v>37</v>
      </c>
      <c r="M156" s="115">
        <f t="shared" si="72"/>
        <v>37</v>
      </c>
      <c r="N156" s="115">
        <f t="shared" si="72"/>
        <v>0</v>
      </c>
      <c r="O156" s="115">
        <f t="shared" si="72"/>
        <v>9.5</v>
      </c>
      <c r="P156" s="115">
        <f t="shared" si="72"/>
        <v>65</v>
      </c>
      <c r="Q156" s="115">
        <f t="shared" si="72"/>
        <v>0</v>
      </c>
      <c r="R156" s="115">
        <f t="shared" si="72"/>
        <v>1</v>
      </c>
      <c r="S156" s="115">
        <f t="shared" si="72"/>
        <v>21</v>
      </c>
      <c r="T156" s="115">
        <f t="shared" si="72"/>
        <v>5.7</v>
      </c>
      <c r="U156" s="115">
        <f t="shared" si="72"/>
        <v>0</v>
      </c>
      <c r="V156" s="115">
        <f t="shared" si="72"/>
        <v>0</v>
      </c>
      <c r="W156" s="115">
        <f t="shared" si="72"/>
        <v>83</v>
      </c>
      <c r="X156" s="115">
        <f t="shared" si="72"/>
        <v>17</v>
      </c>
      <c r="Y156" s="115">
        <f t="shared" si="72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7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3">SUM(E158:Y158)</f>
        <v>7790</v>
      </c>
      <c r="D158" s="14">
        <f t="shared" si="57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7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3"/>
        <v>1420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3"/>
        <v>1772.8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>
        <v>162.80000000000001</v>
      </c>
      <c r="S162" s="52"/>
      <c r="T162" s="52">
        <v>1410</v>
      </c>
      <c r="U162" s="52"/>
      <c r="V162" s="52">
        <v>200</v>
      </c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4">F160</f>
        <v>1250</v>
      </c>
      <c r="G163" s="51">
        <f t="shared" si="74"/>
        <v>1568</v>
      </c>
      <c r="H163" s="51">
        <f t="shared" si="74"/>
        <v>1956</v>
      </c>
      <c r="I163" s="51">
        <f t="shared" si="74"/>
        <v>1010</v>
      </c>
      <c r="J163" s="51">
        <f t="shared" si="74"/>
        <v>5071</v>
      </c>
      <c r="K163" s="51">
        <f t="shared" si="74"/>
        <v>806</v>
      </c>
      <c r="L163" s="51">
        <f t="shared" si="74"/>
        <v>1329</v>
      </c>
      <c r="M163" s="51">
        <f t="shared" si="74"/>
        <v>1589</v>
      </c>
      <c r="N163" s="51">
        <f t="shared" si="74"/>
        <v>671</v>
      </c>
      <c r="O163" s="51">
        <f t="shared" si="74"/>
        <v>4</v>
      </c>
      <c r="P163" s="51">
        <f t="shared" si="74"/>
        <v>733</v>
      </c>
      <c r="Q163" s="51">
        <f>Q160-Q161</f>
        <v>2580</v>
      </c>
      <c r="R163" s="51">
        <f>R160-R162</f>
        <v>673.2</v>
      </c>
      <c r="S163" s="51">
        <f t="shared" si="74"/>
        <v>1926</v>
      </c>
      <c r="T163" s="51">
        <f>T160-T162</f>
        <v>1198</v>
      </c>
      <c r="U163" s="51">
        <f t="shared" si="74"/>
        <v>2550</v>
      </c>
      <c r="V163" s="51">
        <f>V160-V162</f>
        <v>49</v>
      </c>
      <c r="W163" s="51">
        <f t="shared" si="74"/>
        <v>1228</v>
      </c>
      <c r="X163" s="51">
        <f t="shared" si="74"/>
        <v>1567</v>
      </c>
      <c r="Y163" s="51">
        <f t="shared" si="74"/>
        <v>368</v>
      </c>
    </row>
    <row r="164" spans="1:26" s="11" customFormat="1" ht="30" customHeight="1" x14ac:dyDescent="0.2">
      <c r="A164" s="29" t="s">
        <v>214</v>
      </c>
      <c r="B164" s="22">
        <v>13833</v>
      </c>
      <c r="C164" s="22">
        <f>SUM(E164:Y164)</f>
        <v>21247</v>
      </c>
      <c r="D164" s="14">
        <f t="shared" si="57"/>
        <v>1.5359647220414949</v>
      </c>
      <c r="E164" s="173">
        <v>1999</v>
      </c>
      <c r="F164" s="148">
        <v>780</v>
      </c>
      <c r="G164" s="114">
        <f>G169+G172+G189+G175+G184+G181</f>
        <v>560</v>
      </c>
      <c r="H164" s="148">
        <v>1786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 t="shared" ref="N164" si="75">N169+N172+N189+N175+N178+N184</f>
        <v>424.5</v>
      </c>
      <c r="O164" s="148"/>
      <c r="P164" s="148">
        <v>733</v>
      </c>
      <c r="Q164" s="148">
        <v>2205</v>
      </c>
      <c r="R164" s="148">
        <f>R169+R172+R189+R175+R178+R184</f>
        <v>618</v>
      </c>
      <c r="S164" s="148">
        <f>S169+S172+S189+S175+S178+S184</f>
        <v>1386</v>
      </c>
      <c r="T164" s="148">
        <f t="shared" ref="T164" si="76">T169+T172+T189+T175+T178+T184</f>
        <v>980</v>
      </c>
      <c r="U164" s="148">
        <f>U175+U181+U184</f>
        <v>556</v>
      </c>
      <c r="V164" s="148">
        <v>25</v>
      </c>
      <c r="W164" s="148">
        <f t="shared" ref="W164:Y164" si="77">W169+W172+W189+W175+W178+W184</f>
        <v>929</v>
      </c>
      <c r="X164" s="148">
        <v>1309</v>
      </c>
      <c r="Y164" s="148">
        <f t="shared" si="77"/>
        <v>287</v>
      </c>
    </row>
    <row r="165" spans="1:26" s="11" customFormat="1" ht="30" customHeight="1" x14ac:dyDescent="0.2">
      <c r="A165" s="12" t="s">
        <v>176</v>
      </c>
      <c r="B165" s="164">
        <f>B164/B160</f>
        <v>0.37950617283950616</v>
      </c>
      <c r="C165" s="164">
        <f>C164/C160</f>
        <v>0.60785603936602395</v>
      </c>
      <c r="D165" s="14">
        <f t="shared" si="57"/>
        <v>1.6017026411401412</v>
      </c>
      <c r="E165" s="32">
        <f t="shared" ref="E165:Y165" si="78">E164/E163</f>
        <v>0.63743622448979587</v>
      </c>
      <c r="F165" s="32">
        <f t="shared" si="78"/>
        <v>0.624</v>
      </c>
      <c r="G165" s="32">
        <f t="shared" si="78"/>
        <v>0.35714285714285715</v>
      </c>
      <c r="H165" s="32">
        <f t="shared" si="78"/>
        <v>0.91308793456032722</v>
      </c>
      <c r="I165" s="32">
        <f t="shared" si="78"/>
        <v>0.86534653465346534</v>
      </c>
      <c r="J165" s="32">
        <f t="shared" si="78"/>
        <v>0.57227371327154408</v>
      </c>
      <c r="K165" s="32">
        <f t="shared" si="78"/>
        <v>0.70223325062034736</v>
      </c>
      <c r="L165" s="32">
        <f t="shared" si="78"/>
        <v>0.55605718585402564</v>
      </c>
      <c r="M165" s="32">
        <f t="shared" si="78"/>
        <v>0.99968533668974202</v>
      </c>
      <c r="N165" s="32">
        <f t="shared" si="78"/>
        <v>0.63263785394932937</v>
      </c>
      <c r="O165" s="32"/>
      <c r="P165" s="32">
        <f t="shared" si="78"/>
        <v>1</v>
      </c>
      <c r="Q165" s="32">
        <f t="shared" si="78"/>
        <v>0.85465116279069764</v>
      </c>
      <c r="R165" s="32">
        <f t="shared" si="78"/>
        <v>0.91800356506238856</v>
      </c>
      <c r="S165" s="32">
        <f t="shared" si="78"/>
        <v>0.71962616822429903</v>
      </c>
      <c r="T165" s="32">
        <f t="shared" si="78"/>
        <v>0.8180300500834724</v>
      </c>
      <c r="U165" s="32">
        <f t="shared" si="78"/>
        <v>0.21803921568627452</v>
      </c>
      <c r="V165" s="32">
        <f t="shared" si="78"/>
        <v>0.51020408163265307</v>
      </c>
      <c r="W165" s="32">
        <f t="shared" si="78"/>
        <v>0.75651465798045603</v>
      </c>
      <c r="X165" s="32">
        <f t="shared" si="78"/>
        <v>0.83535417996171024</v>
      </c>
      <c r="Y165" s="32">
        <f t="shared" si="78"/>
        <v>0.77989130434782605</v>
      </c>
    </row>
    <row r="166" spans="1:26" s="11" customFormat="1" ht="31.5" customHeight="1" x14ac:dyDescent="0.2">
      <c r="A166" s="104" t="s">
        <v>215</v>
      </c>
      <c r="B166" s="22">
        <v>15983</v>
      </c>
      <c r="C166" s="22">
        <f>SUM(E166:Y166)</f>
        <v>34926</v>
      </c>
      <c r="D166" s="14">
        <f t="shared" si="57"/>
        <v>2.1851967715697929</v>
      </c>
      <c r="E166" s="51">
        <v>2652</v>
      </c>
      <c r="F166" s="51">
        <v>1070</v>
      </c>
      <c r="G166" s="51">
        <f>G170+G173+G176+G190+G179+G185+G182</f>
        <v>3105</v>
      </c>
      <c r="H166" s="51">
        <v>1580</v>
      </c>
      <c r="I166" s="51">
        <f t="shared" ref="I166:Y166" si="79">I170+I173+I176+I190+I179+I185</f>
        <v>866</v>
      </c>
      <c r="J166" s="51">
        <v>3389</v>
      </c>
      <c r="K166" s="51">
        <f t="shared" si="79"/>
        <v>357</v>
      </c>
      <c r="L166" s="51">
        <f t="shared" ref="L166" si="80">L170+L173+L176+L190+L179+L185</f>
        <v>839.2</v>
      </c>
      <c r="M166" s="51">
        <v>856.4</v>
      </c>
      <c r="N166" s="51">
        <f t="shared" ref="N166" si="81">N170+N173+N176+N190+N179+N185</f>
        <v>405.5</v>
      </c>
      <c r="O166" s="51"/>
      <c r="P166" s="51">
        <v>635</v>
      </c>
      <c r="Q166" s="51">
        <v>3613</v>
      </c>
      <c r="R166" s="51">
        <f>R170+R173+R176+R190+R179+R185</f>
        <v>818.3</v>
      </c>
      <c r="S166" s="51">
        <f t="shared" ref="S166:T166" si="82">S170+S173+S176+S190+S179+S185</f>
        <v>2499.1999999999998</v>
      </c>
      <c r="T166" s="51">
        <f t="shared" si="82"/>
        <v>606</v>
      </c>
      <c r="U166" s="51">
        <f>U176+U182+U185</f>
        <v>7294.4</v>
      </c>
      <c r="V166" s="51">
        <v>20</v>
      </c>
      <c r="W166" s="51">
        <f t="shared" si="79"/>
        <v>1292</v>
      </c>
      <c r="X166" s="148">
        <v>2648</v>
      </c>
      <c r="Y166" s="51">
        <f t="shared" si="79"/>
        <v>380</v>
      </c>
    </row>
    <row r="167" spans="1:26" s="11" customFormat="1" ht="30" customHeight="1" x14ac:dyDescent="0.2">
      <c r="A167" s="29" t="s">
        <v>98</v>
      </c>
      <c r="B167" s="53">
        <f>B166/B164*10</f>
        <v>11.55425431938119</v>
      </c>
      <c r="C167" s="18">
        <f>C166/C164*10</f>
        <v>16.438085376759073</v>
      </c>
      <c r="D167" s="14">
        <f t="shared" si="57"/>
        <v>1.4226868236045063</v>
      </c>
      <c r="E167" s="52">
        <f>E166/E164*10</f>
        <v>13.266633316658329</v>
      </c>
      <c r="F167" s="52">
        <f t="shared" ref="F167" si="83">F166/F164*10</f>
        <v>13.717948717948719</v>
      </c>
      <c r="G167" s="52">
        <f t="shared" ref="G167:X167" si="84">G166/G164*10</f>
        <v>55.446428571428569</v>
      </c>
      <c r="H167" s="52">
        <f t="shared" si="84"/>
        <v>8.846584546472565</v>
      </c>
      <c r="I167" s="52">
        <f t="shared" si="84"/>
        <v>9.9084668192219674</v>
      </c>
      <c r="J167" s="52">
        <f t="shared" si="84"/>
        <v>11.678152997932461</v>
      </c>
      <c r="K167" s="52">
        <f t="shared" si="84"/>
        <v>6.3074204946996471</v>
      </c>
      <c r="L167" s="52">
        <f t="shared" ref="L167" si="85">L166/L164*10</f>
        <v>11.355886332882275</v>
      </c>
      <c r="M167" s="52">
        <f t="shared" si="84"/>
        <v>5.3912496065470572</v>
      </c>
      <c r="N167" s="52">
        <f t="shared" ref="N167" si="86">N166/N164*10</f>
        <v>9.5524146054181394</v>
      </c>
      <c r="O167" s="52"/>
      <c r="P167" s="52">
        <f t="shared" si="84"/>
        <v>8.6630286493860851</v>
      </c>
      <c r="Q167" s="52">
        <f t="shared" ref="Q167:T167" si="87">Q166/Q164*10</f>
        <v>16.385487528344672</v>
      </c>
      <c r="R167" s="52">
        <f t="shared" si="87"/>
        <v>13.241100323624595</v>
      </c>
      <c r="S167" s="52">
        <f t="shared" si="87"/>
        <v>18.031746031746032</v>
      </c>
      <c r="T167" s="52">
        <f t="shared" si="87"/>
        <v>6.1836734693877551</v>
      </c>
      <c r="U167" s="52">
        <f>U166/U164*10</f>
        <v>131.19424460431654</v>
      </c>
      <c r="V167" s="52">
        <f t="shared" si="84"/>
        <v>8</v>
      </c>
      <c r="W167" s="52">
        <f t="shared" si="84"/>
        <v>13.907427341227125</v>
      </c>
      <c r="X167" s="52">
        <f t="shared" si="84"/>
        <v>20.229182582123755</v>
      </c>
      <c r="Y167" s="52">
        <f t="shared" ref="Y167" si="88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3"/>
        <v>10215.200000000001</v>
      </c>
      <c r="D168" s="14" t="e">
        <f t="shared" si="57"/>
        <v>#DIV/0!</v>
      </c>
      <c r="E168" s="115">
        <f t="shared" ref="E168:U168" si="89">E163-E164</f>
        <v>1137</v>
      </c>
      <c r="F168" s="115">
        <f t="shared" si="89"/>
        <v>470</v>
      </c>
      <c r="G168" s="115">
        <f>G163-G164</f>
        <v>1008</v>
      </c>
      <c r="H168" s="115">
        <f>H163-H164</f>
        <v>170</v>
      </c>
      <c r="I168" s="115">
        <f t="shared" si="89"/>
        <v>136</v>
      </c>
      <c r="J168" s="115">
        <f t="shared" si="89"/>
        <v>2169</v>
      </c>
      <c r="K168" s="115">
        <f t="shared" si="89"/>
        <v>240</v>
      </c>
      <c r="L168" s="115">
        <f t="shared" si="89"/>
        <v>590</v>
      </c>
      <c r="M168" s="115">
        <f t="shared" si="89"/>
        <v>0.5</v>
      </c>
      <c r="N168" s="115">
        <f t="shared" si="89"/>
        <v>246.5</v>
      </c>
      <c r="O168" s="115">
        <f t="shared" si="89"/>
        <v>4</v>
      </c>
      <c r="P168" s="115">
        <f t="shared" si="89"/>
        <v>0</v>
      </c>
      <c r="Q168" s="115">
        <f t="shared" si="89"/>
        <v>375</v>
      </c>
      <c r="R168" s="115">
        <f>R163-R164</f>
        <v>55.200000000000045</v>
      </c>
      <c r="S168" s="115">
        <f t="shared" si="89"/>
        <v>540</v>
      </c>
      <c r="T168" s="115">
        <f t="shared" si="89"/>
        <v>218</v>
      </c>
      <c r="U168" s="115">
        <f t="shared" si="89"/>
        <v>1994</v>
      </c>
      <c r="V168" s="115">
        <f>V160-V164</f>
        <v>224</v>
      </c>
      <c r="W168" s="115">
        <f>W163-W164</f>
        <v>299</v>
      </c>
      <c r="X168" s="115">
        <f>X163-X164</f>
        <v>258</v>
      </c>
      <c r="Y168" s="115">
        <f>Y163-Y164</f>
        <v>81</v>
      </c>
      <c r="Z168" s="120"/>
    </row>
    <row r="169" spans="1:26" s="106" customFormat="1" ht="30" customHeight="1" x14ac:dyDescent="0.2">
      <c r="A169" s="49" t="s">
        <v>111</v>
      </c>
      <c r="B169" s="24">
        <v>7609</v>
      </c>
      <c r="C169" s="88">
        <f t="shared" si="73"/>
        <v>9955</v>
      </c>
      <c r="D169" s="15">
        <f t="shared" si="57"/>
        <v>1.3083190958075963</v>
      </c>
      <c r="E169" s="33">
        <v>1999</v>
      </c>
      <c r="F169" s="33">
        <v>260</v>
      </c>
      <c r="G169" s="33">
        <v>150</v>
      </c>
      <c r="H169" s="33">
        <v>161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1173</v>
      </c>
      <c r="R169" s="33">
        <v>533</v>
      </c>
      <c r="S169" s="33">
        <v>1316</v>
      </c>
      <c r="T169" s="33"/>
      <c r="U169" s="33"/>
      <c r="V169" s="33">
        <v>25</v>
      </c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10366</v>
      </c>
      <c r="C170" s="88">
        <f t="shared" si="73"/>
        <v>15548.2</v>
      </c>
      <c r="D170" s="15">
        <f t="shared" si="57"/>
        <v>1.4999228246189467</v>
      </c>
      <c r="E170" s="151">
        <v>2652</v>
      </c>
      <c r="F170" s="88">
        <v>800</v>
      </c>
      <c r="G170" s="88">
        <v>225</v>
      </c>
      <c r="H170" s="88">
        <v>140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2127</v>
      </c>
      <c r="R170" s="105">
        <v>757</v>
      </c>
      <c r="S170" s="105">
        <v>2477</v>
      </c>
      <c r="T170" s="105"/>
      <c r="U170" s="105"/>
      <c r="V170" s="105">
        <v>20</v>
      </c>
      <c r="W170" s="105">
        <v>1292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13.623340780654488</v>
      </c>
      <c r="C171" s="112">
        <f>C170/C169*10</f>
        <v>15.618483174284279</v>
      </c>
      <c r="D171" s="15">
        <f t="shared" si="57"/>
        <v>1.1464503036188411</v>
      </c>
      <c r="E171" s="52">
        <f>E170/E169*10</f>
        <v>13.266633316658329</v>
      </c>
      <c r="F171" s="52">
        <f>F170/F169*10</f>
        <v>30.76923076923077</v>
      </c>
      <c r="G171" s="52">
        <f>G170/G169*10</f>
        <v>15</v>
      </c>
      <c r="H171" s="52">
        <f>H170/H169*10</f>
        <v>8.695652173913043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18.132992327365727</v>
      </c>
      <c r="R171" s="52">
        <f>R170/R169*10</f>
        <v>14.202626641651033</v>
      </c>
      <c r="S171" s="52">
        <f>S170/S169*10</f>
        <v>18.822188449848024</v>
      </c>
      <c r="T171" s="52"/>
      <c r="U171" s="52"/>
      <c r="V171" s="52">
        <f>V170/V169*10</f>
        <v>8</v>
      </c>
      <c r="W171" s="52">
        <f>W170/W169*10</f>
        <v>13.907427341227125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4777</v>
      </c>
      <c r="C172" s="88">
        <f t="shared" si="73"/>
        <v>7735</v>
      </c>
      <c r="D172" s="15">
        <f t="shared" si="57"/>
        <v>1.6192170818505338</v>
      </c>
      <c r="E172" s="33"/>
      <c r="F172" s="33">
        <v>520</v>
      </c>
      <c r="G172" s="33"/>
      <c r="H172" s="33">
        <v>1102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400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3904</v>
      </c>
      <c r="C173" s="88">
        <f t="shared" si="73"/>
        <v>6050.3</v>
      </c>
      <c r="D173" s="15">
        <f t="shared" si="57"/>
        <v>1.5497694672131148</v>
      </c>
      <c r="E173" s="33"/>
      <c r="F173" s="24">
        <v>270</v>
      </c>
      <c r="G173" s="24"/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238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8.172493196566883</v>
      </c>
      <c r="C174" s="112">
        <f>C173/C172*10</f>
        <v>7.8219780219780226</v>
      </c>
      <c r="D174" s="15">
        <f t="shared" si="57"/>
        <v>0.95711037425689072</v>
      </c>
      <c r="E174" s="48"/>
      <c r="F174" s="48">
        <f>F173/F172*10</f>
        <v>5.1923076923076925</v>
      </c>
      <c r="G174" s="48"/>
      <c r="H174" s="48">
        <f t="shared" ref="H174:N174" si="90">H173/H172*10</f>
        <v>8.7114337568058069</v>
      </c>
      <c r="I174" s="48">
        <f t="shared" si="90"/>
        <v>9.9084668192219674</v>
      </c>
      <c r="J174" s="48">
        <f t="shared" si="90"/>
        <v>11.996572407883461</v>
      </c>
      <c r="K174" s="48">
        <f t="shared" si="90"/>
        <v>6.3074204946996471</v>
      </c>
      <c r="L174" s="48">
        <f t="shared" si="90"/>
        <v>6</v>
      </c>
      <c r="M174" s="48">
        <f t="shared" si="90"/>
        <v>5.5145631067961167</v>
      </c>
      <c r="N174" s="48">
        <f t="shared" si="90"/>
        <v>9.5465393794749396</v>
      </c>
      <c r="O174" s="48"/>
      <c r="P174" s="48"/>
      <c r="Q174" s="48">
        <f>Q173/Q172*10</f>
        <v>5.9499999999999993</v>
      </c>
      <c r="R174" s="154">
        <f t="shared" ref="R174" si="91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81</v>
      </c>
      <c r="C175" s="88">
        <f t="shared" si="73"/>
        <v>515.5</v>
      </c>
      <c r="D175" s="15">
        <f t="shared" si="57"/>
        <v>6.3641975308641978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5.5</v>
      </c>
      <c r="O175" s="48"/>
      <c r="P175" s="48"/>
      <c r="Q175" s="48"/>
      <c r="R175" s="48"/>
      <c r="S175" s="24">
        <v>70</v>
      </c>
      <c r="T175" s="24"/>
      <c r="U175" s="24">
        <v>90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177</v>
      </c>
      <c r="C176" s="88">
        <f t="shared" si="73"/>
        <v>609.70000000000005</v>
      </c>
      <c r="D176" s="15">
        <f t="shared" si="57"/>
        <v>3.4446327683615823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5.5</v>
      </c>
      <c r="O176" s="48"/>
      <c r="P176" s="48"/>
      <c r="Q176" s="48"/>
      <c r="R176" s="48"/>
      <c r="S176" s="24">
        <v>22.2</v>
      </c>
      <c r="T176" s="24"/>
      <c r="U176" s="24">
        <v>162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21.851851851851851</v>
      </c>
      <c r="C177" s="112">
        <f>C176/C175*10</f>
        <v>11.827352085354025</v>
      </c>
      <c r="D177" s="15">
        <f t="shared" si="57"/>
        <v>0.54125170560094693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10</v>
      </c>
      <c r="O177" s="48"/>
      <c r="P177" s="48"/>
      <c r="Q177" s="48"/>
      <c r="R177" s="48"/>
      <c r="S177" s="48">
        <f>S176/S175*10</f>
        <v>3.1714285714285713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3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3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3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278</v>
      </c>
      <c r="C181" s="22">
        <f t="shared" si="73"/>
        <v>360</v>
      </c>
      <c r="D181" s="14">
        <f t="shared" si="57"/>
        <v>1.2949640287769784</v>
      </c>
      <c r="E181" s="33"/>
      <c r="F181" s="33"/>
      <c r="G181" s="33">
        <v>60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/>
      <c r="Y181" s="33"/>
    </row>
    <row r="182" spans="1:25" s="11" customFormat="1" ht="30" customHeight="1" outlineLevel="1" x14ac:dyDescent="0.2">
      <c r="A182" s="29" t="s">
        <v>113</v>
      </c>
      <c r="B182" s="25">
        <v>8618</v>
      </c>
      <c r="C182" s="22">
        <f t="shared" si="73"/>
        <v>9360</v>
      </c>
      <c r="D182" s="14">
        <f t="shared" si="57"/>
        <v>1.0860988628452077</v>
      </c>
      <c r="E182" s="33"/>
      <c r="F182" s="33"/>
      <c r="G182" s="33">
        <v>2460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/>
      <c r="Y182" s="33"/>
    </row>
    <row r="183" spans="1:25" s="11" customFormat="1" ht="30" customHeight="1" x14ac:dyDescent="0.2">
      <c r="A183" s="29" t="s">
        <v>98</v>
      </c>
      <c r="B183" s="53">
        <f>B182/B181*10</f>
        <v>310</v>
      </c>
      <c r="C183" s="18">
        <f>C182/C181*10</f>
        <v>260</v>
      </c>
      <c r="D183" s="14">
        <f t="shared" si="57"/>
        <v>0.83870967741935487</v>
      </c>
      <c r="E183" s="52"/>
      <c r="F183" s="52"/>
      <c r="G183" s="52">
        <f>G182/G181*10</f>
        <v>410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3"/>
        <v>833</v>
      </c>
      <c r="D184" s="1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166</v>
      </c>
      <c r="V184" s="33"/>
      <c r="W184" s="33"/>
      <c r="X184" s="33">
        <v>250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3"/>
        <v>1531.4</v>
      </c>
      <c r="D185" s="15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232.4</v>
      </c>
      <c r="V185" s="33"/>
      <c r="W185" s="33"/>
      <c r="X185" s="33">
        <v>375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18.384153661464588</v>
      </c>
      <c r="D186" s="15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14.000000000000002</v>
      </c>
      <c r="V186" s="52"/>
      <c r="W186" s="52"/>
      <c r="X186" s="52">
        <f>X185/X184*10</f>
        <v>15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5430</v>
      </c>
      <c r="C187" s="22">
        <f t="shared" si="73"/>
        <v>10906</v>
      </c>
      <c r="D187" s="14">
        <f t="shared" si="57"/>
        <v>2.0084714548802944</v>
      </c>
      <c r="E187" s="33"/>
      <c r="F187" s="33">
        <v>396</v>
      </c>
      <c r="G187" s="33">
        <v>1045</v>
      </c>
      <c r="H187" s="33">
        <v>516</v>
      </c>
      <c r="I187" s="33">
        <v>486</v>
      </c>
      <c r="J187" s="33">
        <v>320</v>
      </c>
      <c r="K187" s="33"/>
      <c r="L187" s="33"/>
      <c r="M187" s="33">
        <v>559</v>
      </c>
      <c r="N187" s="33">
        <v>440</v>
      </c>
      <c r="O187" s="33">
        <v>644</v>
      </c>
      <c r="P187" s="33">
        <v>1185</v>
      </c>
      <c r="Q187" s="33"/>
      <c r="R187" s="33">
        <v>150</v>
      </c>
      <c r="S187" s="33">
        <v>399</v>
      </c>
      <c r="T187" s="33">
        <v>1615</v>
      </c>
      <c r="U187" s="33"/>
      <c r="V187" s="33">
        <v>699</v>
      </c>
      <c r="W187" s="33">
        <v>468</v>
      </c>
      <c r="X187" s="88">
        <v>1269</v>
      </c>
      <c r="Y187" s="33">
        <v>715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3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3"/>
        <v>630</v>
      </c>
      <c r="D189" s="15">
        <f t="shared" si="57"/>
        <v>0.43538355217691777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3"/>
        <v>910</v>
      </c>
      <c r="D190" s="15">
        <f t="shared" si="57"/>
        <v>0.53123175715119675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609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>C190/C189*10</f>
        <v>14.444444444444445</v>
      </c>
      <c r="D191" s="15">
        <f t="shared" si="57"/>
        <v>1.2201465914250502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16.45945945945946</v>
      </c>
      <c r="R191" s="54">
        <f t="shared" ref="R191" si="92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3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3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3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3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90</v>
      </c>
      <c r="C198" s="25">
        <f>SUM(E198:Y198)</f>
        <v>117.8</v>
      </c>
      <c r="D198" s="14">
        <f t="shared" ref="D198:D200" si="94">C198/B198</f>
        <v>1.3088888888888888</v>
      </c>
      <c r="E198" s="151"/>
      <c r="F198" s="151"/>
      <c r="G198" s="151"/>
      <c r="H198" s="167">
        <v>16.8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42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154.80000000000001</v>
      </c>
      <c r="C199" s="47">
        <f>SUM(E199:Y199)</f>
        <v>184.9</v>
      </c>
      <c r="D199" s="14">
        <f t="shared" si="94"/>
        <v>1.1944444444444444</v>
      </c>
      <c r="E199" s="151"/>
      <c r="F199" s="151"/>
      <c r="G199" s="102"/>
      <c r="H199" s="151">
        <v>30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78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17.100000000000001</v>
      </c>
      <c r="C200" s="47">
        <f>C199/C198*10</f>
        <v>15.696095076400681</v>
      </c>
      <c r="D200" s="14">
        <f t="shared" si="94"/>
        <v>0.91790029686553687</v>
      </c>
      <c r="E200" s="151"/>
      <c r="F200" s="151"/>
      <c r="G200" s="102"/>
      <c r="H200" s="102">
        <f>H199/H198*10</f>
        <v>17.857142857142854</v>
      </c>
      <c r="I200" s="102"/>
      <c r="J200" s="102"/>
      <c r="K200" s="102"/>
      <c r="L200" s="102"/>
      <c r="M200" s="102"/>
      <c r="N200" s="102"/>
      <c r="O200" s="102">
        <f t="shared" ref="O200" si="95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18.571428571428573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93882</v>
      </c>
      <c r="C201" s="25">
        <f>SUM(E201:Y201)</f>
        <v>97863</v>
      </c>
      <c r="D201" s="14">
        <f t="shared" ref="D201:D206" si="96">C201/B201</f>
        <v>1.0424042947529879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1574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4082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0.89411428571428575</v>
      </c>
      <c r="C202" s="163">
        <f>C201/C204</f>
        <v>0.93202857142857143</v>
      </c>
      <c r="D202" s="15">
        <f t="shared" si="96"/>
        <v>1.0424042947529877</v>
      </c>
      <c r="E202" s="159">
        <f>E201/E204</f>
        <v>1.0071169598496039</v>
      </c>
      <c r="F202" s="159">
        <f t="shared" ref="F202:Y202" si="97">F201/F204</f>
        <v>0.77337249143416542</v>
      </c>
      <c r="G202" s="159">
        <f t="shared" si="97"/>
        <v>1.0009099181073704</v>
      </c>
      <c r="H202" s="159">
        <f t="shared" si="97"/>
        <v>0.80882352941176472</v>
      </c>
      <c r="I202" s="159">
        <f t="shared" si="97"/>
        <v>0.8039157520023732</v>
      </c>
      <c r="J202" s="159">
        <f t="shared" si="97"/>
        <v>1</v>
      </c>
      <c r="K202" s="159">
        <f t="shared" si="97"/>
        <v>1.0321004884856944</v>
      </c>
      <c r="L202" s="159">
        <f t="shared" si="97"/>
        <v>0.69293209265491984</v>
      </c>
      <c r="M202" s="159">
        <f t="shared" si="97"/>
        <v>1.1077195310771952</v>
      </c>
      <c r="N202" s="159">
        <f t="shared" si="97"/>
        <v>0.7061462539255271</v>
      </c>
      <c r="O202" s="159">
        <f t="shared" si="97"/>
        <v>0.65382352941176469</v>
      </c>
      <c r="P202" s="159">
        <f t="shared" si="97"/>
        <v>1.0002835672763364</v>
      </c>
      <c r="Q202" s="159">
        <f t="shared" si="97"/>
        <v>0.93706293706293708</v>
      </c>
      <c r="R202" s="159">
        <f t="shared" si="97"/>
        <v>0.87355646897631634</v>
      </c>
      <c r="S202" s="159">
        <f t="shared" si="97"/>
        <v>0.94962808299621559</v>
      </c>
      <c r="T202" s="159">
        <f t="shared" si="97"/>
        <v>0.99926560587515301</v>
      </c>
      <c r="U202" s="159">
        <f t="shared" si="97"/>
        <v>1</v>
      </c>
      <c r="V202" s="159">
        <f t="shared" si="97"/>
        <v>1</v>
      </c>
      <c r="W202" s="159">
        <f t="shared" si="97"/>
        <v>1</v>
      </c>
      <c r="X202" s="159">
        <f t="shared" si="97"/>
        <v>1</v>
      </c>
      <c r="Y202" s="159">
        <f t="shared" si="97"/>
        <v>0.97646645591851067</v>
      </c>
    </row>
    <row r="203" spans="1:25" s="108" customFormat="1" ht="30" customHeight="1" x14ac:dyDescent="0.2">
      <c r="A203" s="29" t="s">
        <v>120</v>
      </c>
      <c r="B203" s="22">
        <v>75507</v>
      </c>
      <c r="C203" s="25">
        <f>SUM(E203:Y203)</f>
        <v>133651</v>
      </c>
      <c r="D203" s="14">
        <f t="shared" si="96"/>
        <v>1.7700478101368085</v>
      </c>
      <c r="E203" s="9">
        <v>5200</v>
      </c>
      <c r="F203" s="9">
        <v>2834</v>
      </c>
      <c r="G203" s="9">
        <v>16690</v>
      </c>
      <c r="H203" s="9">
        <v>6040</v>
      </c>
      <c r="I203" s="9">
        <v>5046</v>
      </c>
      <c r="J203" s="9">
        <v>17500</v>
      </c>
      <c r="K203" s="9">
        <v>4317</v>
      </c>
      <c r="L203" s="9">
        <v>9476</v>
      </c>
      <c r="M203" s="9">
        <v>2106</v>
      </c>
      <c r="N203" s="9">
        <v>1965</v>
      </c>
      <c r="O203" s="9">
        <v>2047</v>
      </c>
      <c r="P203" s="9">
        <v>1815</v>
      </c>
      <c r="Q203" s="9">
        <v>7563</v>
      </c>
      <c r="R203" s="9">
        <v>5450</v>
      </c>
      <c r="S203" s="9">
        <v>7810</v>
      </c>
      <c r="T203" s="9">
        <v>2343</v>
      </c>
      <c r="U203" s="9">
        <v>5520</v>
      </c>
      <c r="V203" s="162">
        <v>1432</v>
      </c>
      <c r="W203" s="9">
        <v>2986</v>
      </c>
      <c r="X203" s="9">
        <v>22611</v>
      </c>
      <c r="Y203" s="9">
        <v>2900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105000</v>
      </c>
      <c r="D204" s="14">
        <f t="shared" si="96"/>
        <v>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3400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76145</v>
      </c>
      <c r="C205" s="25">
        <f>SUM(E205:Y205)</f>
        <v>95521</v>
      </c>
      <c r="D205" s="14">
        <f t="shared" si="96"/>
        <v>1.2544618819357805</v>
      </c>
      <c r="E205" s="88">
        <v>7450</v>
      </c>
      <c r="F205" s="88">
        <v>3160</v>
      </c>
      <c r="G205" s="88">
        <v>5500</v>
      </c>
      <c r="H205" s="88">
        <v>5549</v>
      </c>
      <c r="I205" s="88">
        <v>2995</v>
      </c>
      <c r="J205" s="88">
        <v>5950</v>
      </c>
      <c r="K205" s="88">
        <v>4262</v>
      </c>
      <c r="L205" s="88">
        <v>3400</v>
      </c>
      <c r="M205" s="88">
        <v>4881</v>
      </c>
      <c r="N205" s="88">
        <v>1437</v>
      </c>
      <c r="O205" s="88">
        <v>1770</v>
      </c>
      <c r="P205" s="88">
        <v>7055</v>
      </c>
      <c r="Q205" s="88">
        <v>6838</v>
      </c>
      <c r="R205" s="88">
        <v>4463</v>
      </c>
      <c r="S205" s="88">
        <v>7978</v>
      </c>
      <c r="T205" s="88">
        <v>3999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0.72519047619047616</v>
      </c>
      <c r="C206" s="79">
        <f>C205/C204</f>
        <v>0.90972380952380949</v>
      </c>
      <c r="D206" s="15">
        <f t="shared" si="96"/>
        <v>1.2544618819357805</v>
      </c>
      <c r="E206" s="15">
        <f t="shared" ref="E206:J206" si="98">E205/E204</f>
        <v>1.0004028467839399</v>
      </c>
      <c r="F206" s="15">
        <f t="shared" si="98"/>
        <v>0.77337249143416542</v>
      </c>
      <c r="G206" s="15">
        <f t="shared" si="98"/>
        <v>1.0009099181073704</v>
      </c>
      <c r="H206" s="15">
        <f t="shared" si="98"/>
        <v>0.81602941176470589</v>
      </c>
      <c r="I206" s="15">
        <f t="shared" si="98"/>
        <v>0.88846039750815786</v>
      </c>
      <c r="J206" s="15">
        <f t="shared" si="98"/>
        <v>1.0084745762711864</v>
      </c>
      <c r="K206" s="15">
        <f t="shared" ref="K206:Y206" si="99">K205/K204</f>
        <v>0.99139334729006745</v>
      </c>
      <c r="L206" s="15">
        <f t="shared" si="99"/>
        <v>0.67313403286477924</v>
      </c>
      <c r="M206" s="15">
        <f t="shared" si="99"/>
        <v>1.079628400796284</v>
      </c>
      <c r="N206" s="15">
        <f t="shared" si="99"/>
        <v>0.64468371467025576</v>
      </c>
      <c r="O206" s="15">
        <f t="shared" si="99"/>
        <v>0.52058823529411768</v>
      </c>
      <c r="P206" s="15">
        <f t="shared" si="99"/>
        <v>1.0002835672763364</v>
      </c>
      <c r="Q206" s="15">
        <f t="shared" si="99"/>
        <v>0.95636363636363642</v>
      </c>
      <c r="R206" s="15">
        <f t="shared" si="99"/>
        <v>0.87355646897631634</v>
      </c>
      <c r="S206" s="15">
        <f t="shared" si="99"/>
        <v>1.0411066162077516</v>
      </c>
      <c r="T206" s="15">
        <f t="shared" si="99"/>
        <v>0.97894736842105268</v>
      </c>
      <c r="U206" s="15">
        <f t="shared" si="99"/>
        <v>0.85028849073792889</v>
      </c>
      <c r="V206" s="15">
        <f t="shared" si="99"/>
        <v>0.94772727272727275</v>
      </c>
      <c r="W206" s="15">
        <f t="shared" si="99"/>
        <v>1.0137704918032786</v>
      </c>
      <c r="X206" s="15">
        <f t="shared" si="99"/>
        <v>0.74800753513983476</v>
      </c>
      <c r="Y206" s="15">
        <f t="shared" si="99"/>
        <v>0.91429574991218832</v>
      </c>
    </row>
    <row r="207" spans="1:25" s="11" customFormat="1" ht="30" customHeight="1" x14ac:dyDescent="0.2">
      <c r="A207" s="10" t="s">
        <v>123</v>
      </c>
      <c r="B207" s="24">
        <v>66870</v>
      </c>
      <c r="C207" s="24">
        <f>SUM(E207:Y207)</f>
        <v>87456.5</v>
      </c>
      <c r="D207" s="15">
        <f t="shared" ref="D207:D210" si="100">C207/B207</f>
        <v>1.307858531478989</v>
      </c>
      <c r="E207" s="9">
        <v>7140</v>
      </c>
      <c r="F207" s="9">
        <v>2960</v>
      </c>
      <c r="G207" s="9">
        <v>5500</v>
      </c>
      <c r="H207" s="9">
        <v>5186</v>
      </c>
      <c r="I207" s="9">
        <v>2915</v>
      </c>
      <c r="J207" s="9">
        <v>5350</v>
      </c>
      <c r="K207" s="9">
        <v>3167</v>
      </c>
      <c r="L207" s="9">
        <v>3017</v>
      </c>
      <c r="M207" s="9">
        <v>4881</v>
      </c>
      <c r="N207" s="9">
        <v>1346</v>
      </c>
      <c r="O207" s="9">
        <v>1099</v>
      </c>
      <c r="P207" s="9">
        <v>6748</v>
      </c>
      <c r="Q207" s="9">
        <f>Q205-Q208</f>
        <v>6763</v>
      </c>
      <c r="R207" s="9">
        <v>4163</v>
      </c>
      <c r="S207" s="9">
        <v>7792</v>
      </c>
      <c r="T207" s="9">
        <v>3844.5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8532</v>
      </c>
      <c r="C208" s="24">
        <f>SUM(E208:Y208)</f>
        <v>7962</v>
      </c>
      <c r="D208" s="15">
        <f t="shared" si="100"/>
        <v>0.93319268635724328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413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100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100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1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1"/>
        <v>1.0382582606539861</v>
      </c>
      <c r="E212" s="66">
        <f t="shared" ref="E212:Y212" si="102">E211/E210</f>
        <v>1.0038071221339471</v>
      </c>
      <c r="F212" s="66">
        <f t="shared" si="102"/>
        <v>1.205217632440619</v>
      </c>
      <c r="G212" s="66">
        <f t="shared" si="102"/>
        <v>1.0006675089994517</v>
      </c>
      <c r="H212" s="66">
        <f t="shared" si="102"/>
        <v>0.77369224365200495</v>
      </c>
      <c r="I212" s="66">
        <f t="shared" si="102"/>
        <v>0.90046507441709933</v>
      </c>
      <c r="J212" s="66">
        <f t="shared" si="102"/>
        <v>1</v>
      </c>
      <c r="K212" s="66">
        <f t="shared" si="102"/>
        <v>1.1207714195384129</v>
      </c>
      <c r="L212" s="66">
        <f t="shared" si="102"/>
        <v>1.3202894666309299</v>
      </c>
      <c r="M212" s="66">
        <f t="shared" si="102"/>
        <v>0.95905397795833014</v>
      </c>
      <c r="N212" s="66">
        <f t="shared" si="102"/>
        <v>0.99985477781004939</v>
      </c>
      <c r="O212" s="66">
        <f t="shared" si="102"/>
        <v>1.0470753831717234</v>
      </c>
      <c r="P212" s="66">
        <f t="shared" si="102"/>
        <v>1.0189191264944575</v>
      </c>
      <c r="Q212" s="66">
        <f t="shared" si="102"/>
        <v>0.97840886986967512</v>
      </c>
      <c r="R212" s="66">
        <f t="shared" si="102"/>
        <v>0.82616892911010553</v>
      </c>
      <c r="S212" s="66">
        <f t="shared" si="102"/>
        <v>1.2597204221440474</v>
      </c>
      <c r="T212" s="66">
        <f t="shared" si="102"/>
        <v>1</v>
      </c>
      <c r="U212" s="66">
        <f t="shared" si="102"/>
        <v>1.2243159799850953</v>
      </c>
      <c r="V212" s="66">
        <f t="shared" si="102"/>
        <v>0.99980732177263976</v>
      </c>
      <c r="W212" s="66">
        <f t="shared" si="102"/>
        <v>0.97430145803871859</v>
      </c>
      <c r="X212" s="66">
        <f t="shared" si="102"/>
        <v>0.99994816534104314</v>
      </c>
      <c r="Y212" s="66">
        <f t="shared" si="102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1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109447</v>
      </c>
      <c r="C217" s="25">
        <f>SUM(E217:Y217)</f>
        <v>102765.1</v>
      </c>
      <c r="D217" s="14">
        <f t="shared" si="101"/>
        <v>0.93894853216625407</v>
      </c>
      <c r="E217" s="24">
        <v>3312</v>
      </c>
      <c r="F217" s="24">
        <v>2880</v>
      </c>
      <c r="G217" s="24">
        <v>13010</v>
      </c>
      <c r="H217" s="24">
        <v>6932</v>
      </c>
      <c r="I217" s="24">
        <v>4060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8592</v>
      </c>
      <c r="R217" s="24">
        <v>2703</v>
      </c>
      <c r="S217" s="24">
        <v>3579</v>
      </c>
      <c r="T217" s="24">
        <v>2860.1</v>
      </c>
      <c r="U217" s="24">
        <v>2560</v>
      </c>
      <c r="V217" s="24">
        <v>887</v>
      </c>
      <c r="W217" s="24">
        <v>5874</v>
      </c>
      <c r="X217" s="24">
        <v>7048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1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49251.15</v>
      </c>
      <c r="C219" s="25">
        <f>C217*0.45</f>
        <v>46244.295000000006</v>
      </c>
      <c r="D219" s="14">
        <f t="shared" si="101"/>
        <v>0.93894853216625407</v>
      </c>
      <c r="E219" s="24">
        <f>E217*0.45</f>
        <v>1490.4</v>
      </c>
      <c r="F219" s="24">
        <f t="shared" ref="F219:X219" si="103">F217*0.45</f>
        <v>1296</v>
      </c>
      <c r="G219" s="24">
        <f t="shared" si="103"/>
        <v>5854.5</v>
      </c>
      <c r="H219" s="24">
        <f t="shared" si="103"/>
        <v>3119.4</v>
      </c>
      <c r="I219" s="24">
        <f t="shared" si="103"/>
        <v>1827</v>
      </c>
      <c r="J219" s="24">
        <f t="shared" si="103"/>
        <v>2817</v>
      </c>
      <c r="K219" s="24">
        <f t="shared" si="103"/>
        <v>1854</v>
      </c>
      <c r="L219" s="24">
        <f t="shared" si="103"/>
        <v>2879.55</v>
      </c>
      <c r="M219" s="24">
        <f t="shared" si="103"/>
        <v>1170.45</v>
      </c>
      <c r="N219" s="24">
        <f t="shared" si="103"/>
        <v>1962</v>
      </c>
      <c r="O219" s="24">
        <f t="shared" si="103"/>
        <v>1019.25</v>
      </c>
      <c r="P219" s="24">
        <f t="shared" si="103"/>
        <v>2179.35</v>
      </c>
      <c r="Q219" s="24">
        <f t="shared" si="103"/>
        <v>3866.4</v>
      </c>
      <c r="R219" s="24">
        <f t="shared" si="103"/>
        <v>1216.3500000000001</v>
      </c>
      <c r="S219" s="24">
        <f t="shared" si="103"/>
        <v>1610.55</v>
      </c>
      <c r="T219" s="24">
        <f t="shared" si="103"/>
        <v>1287.0450000000001</v>
      </c>
      <c r="U219" s="24">
        <f t="shared" si="103"/>
        <v>1152</v>
      </c>
      <c r="V219" s="24">
        <f t="shared" si="103"/>
        <v>399.15000000000003</v>
      </c>
      <c r="W219" s="24">
        <f t="shared" si="103"/>
        <v>2643.3</v>
      </c>
      <c r="X219" s="24">
        <f t="shared" si="103"/>
        <v>3171.6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0.95</v>
      </c>
      <c r="C220" s="46">
        <f>C217/C218</f>
        <v>0.97294110260383138</v>
      </c>
      <c r="D220" s="14">
        <f t="shared" si="101"/>
        <v>1.0241485290566648</v>
      </c>
      <c r="E220" s="66">
        <f t="shared" ref="E220:Y220" si="104">E217/E218</f>
        <v>1.3036632728036108</v>
      </c>
      <c r="F220" s="66">
        <f t="shared" si="104"/>
        <v>0.94111495980654869</v>
      </c>
      <c r="G220" s="66">
        <f t="shared" si="104"/>
        <v>1.0086637575043109</v>
      </c>
      <c r="H220" s="66">
        <f t="shared" si="104"/>
        <v>0.77022222222222225</v>
      </c>
      <c r="I220" s="66">
        <f t="shared" si="104"/>
        <v>0.60724983311099412</v>
      </c>
      <c r="J220" s="66">
        <f t="shared" si="104"/>
        <v>1.363642304570017</v>
      </c>
      <c r="K220" s="66">
        <f t="shared" si="104"/>
        <v>0.72424545655121031</v>
      </c>
      <c r="L220" s="66">
        <f t="shared" si="104"/>
        <v>0.83925860899126337</v>
      </c>
      <c r="M220" s="66">
        <f t="shared" si="104"/>
        <v>0.5186882933428183</v>
      </c>
      <c r="N220" s="66">
        <f t="shared" si="104"/>
        <v>1.0487061467649821</v>
      </c>
      <c r="O220" s="66">
        <f t="shared" si="104"/>
        <v>0.72538123347475858</v>
      </c>
      <c r="P220" s="66">
        <f t="shared" si="104"/>
        <v>0.9393115154975733</v>
      </c>
      <c r="Q220" s="66">
        <f t="shared" si="104"/>
        <v>3.0685714285714285</v>
      </c>
      <c r="R220" s="66">
        <f t="shared" si="104"/>
        <v>0.84445292974173836</v>
      </c>
      <c r="S220" s="66">
        <f t="shared" si="104"/>
        <v>0.73925304941022252</v>
      </c>
      <c r="T220" s="66">
        <f t="shared" si="104"/>
        <v>0.86039781478629185</v>
      </c>
      <c r="U220" s="66">
        <f t="shared" si="104"/>
        <v>1.0622445818149628</v>
      </c>
      <c r="V220" s="66">
        <f t="shared" si="104"/>
        <v>0.78331518059521366</v>
      </c>
      <c r="W220" s="66">
        <f t="shared" si="104"/>
        <v>1.0083081570996979</v>
      </c>
      <c r="X220" s="66">
        <f t="shared" si="104"/>
        <v>1.2708258204111071</v>
      </c>
      <c r="Y220" s="66">
        <f t="shared" si="104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297107</v>
      </c>
      <c r="C221" s="25">
        <f>SUM(E221:Y221)</f>
        <v>338736.85</v>
      </c>
      <c r="D221" s="14">
        <f t="shared" si="101"/>
        <v>1.140117365124349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12500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f>2469+300</f>
        <v>2769</v>
      </c>
      <c r="R221" s="24">
        <v>4350</v>
      </c>
      <c r="S221" s="24">
        <v>11300</v>
      </c>
      <c r="T221" s="24">
        <v>51393.85</v>
      </c>
      <c r="U221" s="24">
        <v>5500</v>
      </c>
      <c r="V221" s="24">
        <v>1100</v>
      </c>
      <c r="W221" s="24">
        <v>9891</v>
      </c>
      <c r="X221" s="24">
        <v>60873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1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89132.099999999991</v>
      </c>
      <c r="C223" s="25">
        <f>C221*0.3</f>
        <v>101621.05499999999</v>
      </c>
      <c r="D223" s="14">
        <f t="shared" si="101"/>
        <v>1.1401173651243492</v>
      </c>
      <c r="E223" s="24">
        <f>E221*0.3</f>
        <v>171</v>
      </c>
      <c r="F223" s="24">
        <f t="shared" ref="F223:Y223" si="105">F221*0.3</f>
        <v>2970</v>
      </c>
      <c r="G223" s="24">
        <f t="shared" si="105"/>
        <v>8247</v>
      </c>
      <c r="H223" s="24">
        <f t="shared" si="105"/>
        <v>7280.4</v>
      </c>
      <c r="I223" s="24">
        <f t="shared" si="105"/>
        <v>3172.7999999999997</v>
      </c>
      <c r="J223" s="24">
        <f t="shared" si="105"/>
        <v>3750</v>
      </c>
      <c r="K223" s="24">
        <f t="shared" si="105"/>
        <v>1426.2</v>
      </c>
      <c r="L223" s="24">
        <f t="shared" si="105"/>
        <v>5366.4</v>
      </c>
      <c r="M223" s="24">
        <f t="shared" si="105"/>
        <v>4627.2</v>
      </c>
      <c r="N223" s="24">
        <f t="shared" si="105"/>
        <v>3990</v>
      </c>
      <c r="O223" s="24">
        <f t="shared" si="105"/>
        <v>2922</v>
      </c>
      <c r="P223" s="24">
        <f t="shared" si="105"/>
        <v>7455</v>
      </c>
      <c r="Q223" s="24">
        <f t="shared" si="105"/>
        <v>830.69999999999993</v>
      </c>
      <c r="R223" s="24">
        <f t="shared" si="105"/>
        <v>1305</v>
      </c>
      <c r="S223" s="24">
        <f t="shared" si="105"/>
        <v>3390</v>
      </c>
      <c r="T223" s="24">
        <f t="shared" si="105"/>
        <v>15418.154999999999</v>
      </c>
      <c r="U223" s="24">
        <f t="shared" si="105"/>
        <v>1650</v>
      </c>
      <c r="V223" s="24">
        <f t="shared" si="105"/>
        <v>330</v>
      </c>
      <c r="W223" s="24">
        <f t="shared" si="105"/>
        <v>2967.2999999999997</v>
      </c>
      <c r="X223" s="24">
        <f t="shared" si="105"/>
        <v>18261.899999999998</v>
      </c>
      <c r="Y223" s="24">
        <f t="shared" si="105"/>
        <v>6090</v>
      </c>
    </row>
    <row r="224" spans="1:35" s="56" customFormat="1" ht="30" customHeight="1" collapsed="1" x14ac:dyDescent="0.2">
      <c r="A224" s="12" t="s">
        <v>133</v>
      </c>
      <c r="B224" s="8">
        <v>1.0389999999999999</v>
      </c>
      <c r="C224" s="8">
        <f>C221/C222</f>
        <v>1.1234084291238566</v>
      </c>
      <c r="D224" s="14">
        <f t="shared" si="101"/>
        <v>1.0812400665292172</v>
      </c>
      <c r="E224" s="159">
        <f t="shared" ref="E224:Y224" si="106">E221/E222</f>
        <v>0.78512396694214881</v>
      </c>
      <c r="F224" s="159">
        <f t="shared" si="106"/>
        <v>1.198112065835653</v>
      </c>
      <c r="G224" s="159">
        <f t="shared" si="106"/>
        <v>1.0301281570861125</v>
      </c>
      <c r="H224" s="87">
        <f t="shared" si="106"/>
        <v>1.2621177449552736</v>
      </c>
      <c r="I224" s="87">
        <f t="shared" si="106"/>
        <v>1.1627088830255057</v>
      </c>
      <c r="J224" s="87">
        <f t="shared" si="106"/>
        <v>1.0415798683443047</v>
      </c>
      <c r="K224" s="87">
        <f t="shared" si="106"/>
        <v>1.3582857142857143</v>
      </c>
      <c r="L224" s="87">
        <f t="shared" si="106"/>
        <v>0.94570446735395186</v>
      </c>
      <c r="M224" s="87">
        <f t="shared" si="106"/>
        <v>1.115176053792206</v>
      </c>
      <c r="N224" s="87">
        <f t="shared" si="106"/>
        <v>0.93065565740675948</v>
      </c>
      <c r="O224" s="87">
        <f t="shared" si="106"/>
        <v>1.2873380914618029</v>
      </c>
      <c r="P224" s="87">
        <f t="shared" si="106"/>
        <v>1.6408055463849456</v>
      </c>
      <c r="Q224" s="87">
        <f t="shared" si="106"/>
        <v>0.84164133738601821</v>
      </c>
      <c r="R224" s="87">
        <f t="shared" si="106"/>
        <v>1.1615487316421895</v>
      </c>
      <c r="S224" s="87">
        <f t="shared" si="106"/>
        <v>1.0796866042423083</v>
      </c>
      <c r="T224" s="87">
        <f t="shared" si="106"/>
        <v>0.85892621375449152</v>
      </c>
      <c r="U224" s="87">
        <f t="shared" si="106"/>
        <v>1.3313967562333575</v>
      </c>
      <c r="V224" s="87">
        <f t="shared" si="106"/>
        <v>1.9434628975265018</v>
      </c>
      <c r="W224" s="87">
        <f t="shared" si="106"/>
        <v>1.3315831987075928</v>
      </c>
      <c r="X224" s="87">
        <f t="shared" si="106"/>
        <v>1.4284406898979232</v>
      </c>
      <c r="Y224" s="87">
        <f t="shared" si="106"/>
        <v>1.0048510048510049</v>
      </c>
    </row>
    <row r="225" spans="1:25" s="110" customFormat="1" ht="30" customHeight="1" outlineLevel="1" x14ac:dyDescent="0.2">
      <c r="A225" s="49" t="s">
        <v>135</v>
      </c>
      <c r="B225" s="22">
        <v>158076</v>
      </c>
      <c r="C225" s="25">
        <f>SUM(E225:Y225)</f>
        <v>217935</v>
      </c>
      <c r="D225" s="8">
        <f t="shared" si="101"/>
        <v>1.3786722842177181</v>
      </c>
      <c r="E225" s="158"/>
      <c r="F225" s="156">
        <v>7300</v>
      </c>
      <c r="G225" s="158">
        <v>25680</v>
      </c>
      <c r="H225" s="156">
        <v>15304</v>
      </c>
      <c r="I225" s="156">
        <v>8632</v>
      </c>
      <c r="J225" s="156">
        <v>2800</v>
      </c>
      <c r="K225" s="156">
        <v>3000</v>
      </c>
      <c r="L225" s="158">
        <v>16700</v>
      </c>
      <c r="M225" s="156">
        <v>9884</v>
      </c>
      <c r="N225" s="24">
        <v>8000</v>
      </c>
      <c r="O225" s="158">
        <v>9700</v>
      </c>
      <c r="P225" s="158">
        <v>13700</v>
      </c>
      <c r="Q225" s="157">
        <v>700</v>
      </c>
      <c r="R225" s="157">
        <v>4000</v>
      </c>
      <c r="S225" s="157">
        <v>5700</v>
      </c>
      <c r="T225" s="156">
        <v>44775</v>
      </c>
      <c r="U225" s="156">
        <v>4400</v>
      </c>
      <c r="V225" s="157"/>
      <c r="W225" s="158">
        <v>8296</v>
      </c>
      <c r="X225" s="156">
        <v>19364</v>
      </c>
      <c r="Y225" s="158">
        <v>10000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1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41407.65</v>
      </c>
      <c r="D227" s="8">
        <f t="shared" si="101"/>
        <v>48.772261484098941</v>
      </c>
      <c r="E227" s="158"/>
      <c r="F227" s="158">
        <f t="shared" ref="F227:Y227" si="107">F225*0.19</f>
        <v>1387</v>
      </c>
      <c r="G227" s="158">
        <f t="shared" si="107"/>
        <v>4879.2</v>
      </c>
      <c r="H227" s="158">
        <f t="shared" si="107"/>
        <v>2907.76</v>
      </c>
      <c r="I227" s="158">
        <f t="shared" si="107"/>
        <v>1640.08</v>
      </c>
      <c r="J227" s="158">
        <f t="shared" si="107"/>
        <v>532</v>
      </c>
      <c r="K227" s="158">
        <f t="shared" si="107"/>
        <v>570</v>
      </c>
      <c r="L227" s="158">
        <f t="shared" si="107"/>
        <v>3173</v>
      </c>
      <c r="M227" s="158">
        <f t="shared" si="107"/>
        <v>1877.96</v>
      </c>
      <c r="N227" s="158">
        <f t="shared" si="107"/>
        <v>1520</v>
      </c>
      <c r="O227" s="158">
        <f t="shared" si="107"/>
        <v>1843</v>
      </c>
      <c r="P227" s="158">
        <f t="shared" si="107"/>
        <v>2603</v>
      </c>
      <c r="Q227" s="158">
        <f t="shared" si="107"/>
        <v>133</v>
      </c>
      <c r="R227" s="158">
        <f t="shared" si="107"/>
        <v>760</v>
      </c>
      <c r="S227" s="158">
        <f t="shared" si="107"/>
        <v>1083</v>
      </c>
      <c r="T227" s="158">
        <f t="shared" si="107"/>
        <v>8507.25</v>
      </c>
      <c r="U227" s="158">
        <f t="shared" si="107"/>
        <v>836</v>
      </c>
      <c r="V227" s="158"/>
      <c r="W227" s="158">
        <f t="shared" si="107"/>
        <v>1576.24</v>
      </c>
      <c r="X227" s="158">
        <f t="shared" si="107"/>
        <v>3679.16</v>
      </c>
      <c r="Y227" s="158">
        <f t="shared" si="107"/>
        <v>1900</v>
      </c>
    </row>
    <row r="228" spans="1:25" s="56" customFormat="1" ht="30" customHeight="1" collapsed="1" x14ac:dyDescent="0.2">
      <c r="A228" s="12" t="s">
        <v>137</v>
      </c>
      <c r="B228" s="8">
        <v>0.59699999999999998</v>
      </c>
      <c r="C228" s="8">
        <f>C225/C226</f>
        <v>0.8136122839831107</v>
      </c>
      <c r="D228" s="8">
        <f>C228/B228</f>
        <v>1.362834646537874</v>
      </c>
      <c r="E228" s="159"/>
      <c r="F228" s="159">
        <f t="shared" ref="F228" si="108">F225/F226</f>
        <v>0.79512035725955776</v>
      </c>
      <c r="G228" s="159">
        <f>G225/G226</f>
        <v>0.74501726188749307</v>
      </c>
      <c r="H228" s="159">
        <f>H225/H226</f>
        <v>0.60972111553784858</v>
      </c>
      <c r="I228" s="159">
        <f t="shared" ref="I228:Y228" si="109">I225/I226</f>
        <v>1.2336715735315136</v>
      </c>
      <c r="J228" s="159">
        <f t="shared" si="109"/>
        <v>2.1341463414634148</v>
      </c>
      <c r="K228" s="159">
        <f t="shared" si="109"/>
        <v>0.81037277147487841</v>
      </c>
      <c r="L228" s="159">
        <f>L225/L226</f>
        <v>0.73480881770581252</v>
      </c>
      <c r="M228" s="159">
        <f t="shared" si="109"/>
        <v>2.0366783432928086</v>
      </c>
      <c r="N228" s="159">
        <f t="shared" si="109"/>
        <v>0.87960417811984604</v>
      </c>
      <c r="O228" s="159">
        <f t="shared" si="109"/>
        <v>1.0095753538717736</v>
      </c>
      <c r="P228" s="159">
        <f t="shared" si="109"/>
        <v>0.8796147672552167</v>
      </c>
      <c r="Q228" s="159">
        <f t="shared" si="109"/>
        <v>9.7289784572619872E-2</v>
      </c>
      <c r="R228" s="159">
        <f t="shared" si="109"/>
        <v>2.2727272727272729</v>
      </c>
      <c r="S228" s="159">
        <f t="shared" si="109"/>
        <v>0.94183740912095171</v>
      </c>
      <c r="T228" s="159">
        <f t="shared" si="109"/>
        <v>0.76968696818111493</v>
      </c>
      <c r="U228" s="159">
        <f t="shared" si="109"/>
        <v>1.0223048327137547</v>
      </c>
      <c r="V228" s="159"/>
      <c r="W228" s="159">
        <f t="shared" si="109"/>
        <v>0.87630717228266608</v>
      </c>
      <c r="X228" s="159">
        <f t="shared" si="109"/>
        <v>0.87505083826652807</v>
      </c>
      <c r="Y228" s="159">
        <f t="shared" si="109"/>
        <v>0.61873530503650542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10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10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10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189281.4</v>
      </c>
      <c r="D234" s="8">
        <f t="shared" si="110"/>
        <v>1.4223863224679543</v>
      </c>
      <c r="E234" s="158">
        <f>E232+E230+E227+E223+E219</f>
        <v>1661.4</v>
      </c>
      <c r="F234" s="158">
        <f>F232+F230+F227+F223+F219</f>
        <v>5653</v>
      </c>
      <c r="G234" s="158">
        <f t="shared" ref="G234:Y234" si="111">G232+G230+G227+G223+G219</f>
        <v>18980.7</v>
      </c>
      <c r="H234" s="158">
        <f>H232+H230+H227+H223+H219</f>
        <v>13307.56</v>
      </c>
      <c r="I234" s="158">
        <f t="shared" si="111"/>
        <v>6639.8799999999992</v>
      </c>
      <c r="J234" s="158">
        <f t="shared" si="111"/>
        <v>7099</v>
      </c>
      <c r="K234" s="158">
        <f t="shared" si="111"/>
        <v>3850.2</v>
      </c>
      <c r="L234" s="158">
        <f t="shared" si="111"/>
        <v>11418.95</v>
      </c>
      <c r="M234" s="158">
        <f t="shared" si="111"/>
        <v>7675.61</v>
      </c>
      <c r="N234" s="158">
        <f t="shared" si="111"/>
        <v>7472</v>
      </c>
      <c r="O234" s="158">
        <f>O232+O230+O227+O223+O219</f>
        <v>5784.25</v>
      </c>
      <c r="P234" s="155">
        <f t="shared" si="111"/>
        <v>12245.75</v>
      </c>
      <c r="Q234" s="158">
        <f t="shared" si="111"/>
        <v>4830.1000000000004</v>
      </c>
      <c r="R234" s="158">
        <f t="shared" si="111"/>
        <v>3281.3500000000004</v>
      </c>
      <c r="S234" s="158">
        <f t="shared" si="111"/>
        <v>6083.55</v>
      </c>
      <c r="T234" s="158">
        <f t="shared" si="111"/>
        <v>25212.449999999997</v>
      </c>
      <c r="U234" s="158">
        <f t="shared" si="111"/>
        <v>3638</v>
      </c>
      <c r="V234" s="158">
        <f t="shared" si="111"/>
        <v>729.15000000000009</v>
      </c>
      <c r="W234" s="158">
        <f t="shared" si="111"/>
        <v>7186.84</v>
      </c>
      <c r="X234" s="158">
        <f t="shared" si="111"/>
        <v>25112.659999999996</v>
      </c>
      <c r="Y234" s="158">
        <f t="shared" si="111"/>
        <v>11419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23.8</v>
      </c>
      <c r="C236" s="47">
        <f>C234/C235*10</f>
        <v>25.695237836663772</v>
      </c>
      <c r="D236" s="8">
        <f>C236/B236</f>
        <v>1.0796318418766291</v>
      </c>
      <c r="E236" s="154">
        <f>E234/E235*10</f>
        <v>24.414401175606173</v>
      </c>
      <c r="F236" s="154">
        <f>F234/F235*10</f>
        <v>26.682715000472012</v>
      </c>
      <c r="G236" s="154">
        <f t="shared" ref="G236:X236" si="112">G234/G235*10</f>
        <v>29.398726824961663</v>
      </c>
      <c r="H236" s="154">
        <f>H234/H235*10</f>
        <v>18.086821789714037</v>
      </c>
      <c r="I236" s="154">
        <f t="shared" si="112"/>
        <v>24.958201774169293</v>
      </c>
      <c r="J236" s="154">
        <f t="shared" si="112"/>
        <v>25.257952038710595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24.990590610145208</v>
      </c>
      <c r="N236" s="154">
        <f t="shared" si="112"/>
        <v>24.921619638449741</v>
      </c>
      <c r="O236" s="154">
        <f>O234/O235*10</f>
        <v>28.898131494804158</v>
      </c>
      <c r="P236" s="154">
        <f t="shared" si="112"/>
        <v>32.934618901619068</v>
      </c>
      <c r="Q236" s="154">
        <f t="shared" si="112"/>
        <v>22.822245322245323</v>
      </c>
      <c r="R236" s="154">
        <f>R234/R235*10</f>
        <v>22.780824770896974</v>
      </c>
      <c r="S236" s="154">
        <f t="shared" si="112"/>
        <v>28.482372770260778</v>
      </c>
      <c r="T236" s="154">
        <f t="shared" si="112"/>
        <v>26.546127442722369</v>
      </c>
      <c r="U236" s="154">
        <f t="shared" si="112"/>
        <v>27.0041567695962</v>
      </c>
      <c r="V236" s="154">
        <f t="shared" si="112"/>
        <v>24.683480027081931</v>
      </c>
      <c r="W236" s="154">
        <f t="shared" si="112"/>
        <v>32.897738716469838</v>
      </c>
      <c r="X236" s="154">
        <f t="shared" si="112"/>
        <v>31.522826837381533</v>
      </c>
      <c r="Y236" s="154">
        <f>Y234/Y235*10</f>
        <v>21.667109407612614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1"/>
      <c r="B246" s="191"/>
      <c r="C246" s="191"/>
      <c r="D246" s="191"/>
      <c r="E246" s="191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</row>
    <row r="247" spans="1:25" ht="20.25" hidden="1" customHeight="1" x14ac:dyDescent="0.25">
      <c r="A247" s="189"/>
      <c r="B247" s="190"/>
      <c r="C247" s="190"/>
      <c r="D247" s="190"/>
      <c r="E247" s="190"/>
      <c r="F247" s="190"/>
      <c r="G247" s="190"/>
      <c r="H247" s="190"/>
      <c r="I247" s="190"/>
      <c r="J247" s="190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2023-09-27T12:04:25Z</cp:lastPrinted>
  <dcterms:created xsi:type="dcterms:W3CDTF">2017-06-08T05:54:08Z</dcterms:created>
  <dcterms:modified xsi:type="dcterms:W3CDTF">2023-09-27T12:09:47Z</dcterms:modified>
</cp:coreProperties>
</file>