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250" windowHeight="12015"/>
  </bookViews>
  <sheets>
    <sheet name="2020" sheetId="5" r:id="rId1"/>
  </sheets>
  <definedNames>
    <definedName name="_xlnm._FilterDatabase" localSheetId="0" hidden="1">'2020'!$A$6:$BHX$41</definedName>
    <definedName name="_xlnm.Print_Titles" localSheetId="0">'2020'!$4:$6</definedName>
    <definedName name="_xlnm.Print_Area" localSheetId="0">'2020'!$A$1:$J$41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5" l="1"/>
  <c r="H40" i="5"/>
  <c r="F40" i="5"/>
  <c r="H38" i="5"/>
  <c r="G38" i="5"/>
  <c r="F38" i="5"/>
  <c r="F22" i="5"/>
  <c r="H22" i="5"/>
  <c r="G22" i="5"/>
  <c r="H30" i="5" l="1"/>
  <c r="G30" i="5"/>
  <c r="F30" i="5"/>
  <c r="G25" i="5" l="1"/>
  <c r="H25" i="5"/>
  <c r="F25" i="5"/>
  <c r="G11" i="5"/>
  <c r="H11" i="5"/>
  <c r="F11" i="5"/>
  <c r="F31" i="5" l="1"/>
  <c r="F41" i="5" s="1"/>
  <c r="G31" i="5"/>
  <c r="G41" i="5" s="1"/>
  <c r="H31" i="5"/>
  <c r="H41" i="5" s="1"/>
</calcChain>
</file>

<file path=xl/sharedStrings.xml><?xml version="1.0" encoding="utf-8"?>
<sst xmlns="http://schemas.openxmlformats.org/spreadsheetml/2006/main" count="181" uniqueCount="114">
  <si>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</si>
  <si>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</si>
  <si>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</si>
  <si>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</si>
  <si>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</si>
  <si>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Итого по категории юридических лиц:</t>
  </si>
  <si>
    <t>Итого по категории физических лиц:</t>
  </si>
  <si>
    <t>Налог на прибыль организаци</t>
  </si>
  <si>
    <t>Налог на имущество организаций</t>
  </si>
  <si>
    <t>ставка снижена на 2,1 процентных пункта против ставки, предусмотренной Налоговым кодексом Российской Федерации,  и составляет 0,1%</t>
  </si>
  <si>
    <t>ставка снижена на 0,7 процентных пункта против ставки, предусмотренной Налоговым кодексом Российской Федерации,  и составляет 1,5%</t>
  </si>
  <si>
    <t>Транспортный налог</t>
  </si>
  <si>
    <t>Итого по налогу на прибыль организаций</t>
  </si>
  <si>
    <t>Итого по налогу на имущество организаций</t>
  </si>
  <si>
    <t>Итого по транспортному налогу</t>
  </si>
  <si>
    <t xml:space="preserve">Герои Советского Союза, Герои Российской Федерации, полные кавалеры ордена Славы (цель: социальная поддержка отдельных групп населения)
     </t>
  </si>
  <si>
    <t>ставка снижена на  3 процентных пункта против ставки, предусмотренной Налоговым кодексом Российской Федерации,  и составляет 14%</t>
  </si>
  <si>
    <t>налоговая ставка при применении упрощенной системы налогообложения устанавливается в размере 0 процентов для индивидуальных предпринимателей со дня их государственной регистрации в качестве индивидуального предпринимателя непрерывно не более двух налоговых периодов в пределах двух календарных лет</t>
  </si>
  <si>
    <t xml:space="preserve">налоговая ставка устанавливается в размере 0 процентов для индивидуальных предпринимателей со дня государственной регистрации в качестве индивидуального предпринимателя непрерывно не более двух налоговых периодов в пределах двух календарных лет </t>
  </si>
  <si>
    <t xml:space="preserve">налогоплательщики - индивидуальные предприниматели, впервые зарегистрированные и осуществляющие предпринимательскую деятельность в производственной и социальной сферах, а также в сфере бытовых услуг населению в отношении которых применяется патентная система налогообложения (цель: поддержка малого и среднего предпринимательства) </t>
  </si>
  <si>
    <t>организации, получившие в соответствии со статьей 25.16 Налогового кодекса Российской Федерации статус налогоплательщика - участника специального инвестиционного контракта
(цель: привлечение инвестиций в экономику республики)</t>
  </si>
  <si>
    <t xml:space="preserve">ставка снижена на 17 процентных пунктов против ставки, предусмотренной Налоговым кодексом Российской Федерации, и составляет 0% </t>
  </si>
  <si>
    <t>Х</t>
  </si>
  <si>
    <t>ставка снижена на 2,2 процентных пункта против ставки, предусмотренной Налоговым кодексом Российской Федерации,  и составляет 0%</t>
  </si>
  <si>
    <t xml:space="preserve">ставка снижена на 12 процентных пунктов-с первого  по пятый годы; 
на 7 процентных пункта -  с шестого по десятый годы
</t>
  </si>
  <si>
    <t xml:space="preserve">организации - в отношении автомобильных дорог общего пользования регионального, межмуниципального и местного значения в Чувашской Республике, а также сооружения, являющиеся неотъемлемой технологической частью указанных объектов 
(цель - развитие дорожного хозяйства республики)
</t>
  </si>
  <si>
    <t xml:space="preserve">инвалиды, в том числе дети-инвалиды, а также лица, подвергшиеся воздействию радиации вследствие катастрофы на Чернобыльской АЭС, ядерных испытаний на Семипалатинском полигоне, аварии в 1957 году на производственном объединении «Маяк» и сбросов радиоактивных отходов в реку Теча, и их общественные объединения (организации), хозяйственные товарищества и общества, уставный капитал которых состоит из вклада общественного объединения инвалидов, использующие транспортные средства для осуществления своей уставной деятельности 
(цель:социальная поддержка малообеспеченных групп населения)
     </t>
  </si>
  <si>
    <t>один из родителей (усыновителей), опекун, попечитель ребенка-инвалида в возрасте до 18 лет, проживающий совместно с ним, на легковые автомобили с мощностью двигателя до 150 лошадиных сил (до 110,33 кВт) включительно 
(цель: социальная поддержка малообеспеченных групп населения)</t>
  </si>
  <si>
    <t>все категории налогоплательщиков 
(цель: поддержка малого и среднего предпринимательства)</t>
  </si>
  <si>
    <t>освобождение от уплаты налога в размере 50 процентов от суммы исчисленного налога, ставка составляет 1,1%
(в отношении обособленных подразделений организации - с 01.01.2021)</t>
  </si>
  <si>
    <t>освобождение от уплаты налога в размере 100 процентов от суммы исчисленного налога</t>
  </si>
  <si>
    <t xml:space="preserve">ставка снижена на 8,5 процентных пунктов против ставки, предусмотренной Налоговым кодексом Российской Федерации, и составляет 8,5% </t>
  </si>
  <si>
    <t>организации, заявившие право на получение инвестиционного налогового вычета 
(цель: привлечение инвестиций в экономику республики)</t>
  </si>
  <si>
    <t xml:space="preserve">организации, осуществляющие в качестве основного вид экономической деятельности в соответствии с группировками 85.21 "Образование профессиональное среднее" и 85.22 "Образование высшее" Общероссийского классификатора видов экономической деятельности ОК 029-2014 (КДЕС Ред. 2)
(цель: поддержка образовательных организаций) </t>
  </si>
  <si>
    <t>один из родителей (усыновителей), опекун, попечитель в многодетной семье, имеющей в своем составе пять и более детей в возрасте до 18 лет, в том числе пасынков (падчериц), усыновленных (удочеренных) детей, детей, принятых под опеку или переданных на воспитание в приемную семью, проживающий совместно с ними, не лишенный родительских прав и не ограниченный в родительских правах, на легковые автомобили с мощностью двигателя до 150 лошадиных сил (до 110,33 кВт) включительно
(цель: социальная поддержка многодетных семей)</t>
  </si>
  <si>
    <t xml:space="preserve">ставка снижена на 3 процентных пункта против ставки, предусмотренной Налоговым кодексом Российской Федерации и составляет 12% в случае, если объектом налогообложения являются доходы, уменьшенные на величину расходов
</t>
  </si>
  <si>
    <t>ставки снижены:
в случае, если объектом налогообложения являются доходы, уменьшенные на величину расходов, в 2020 году на 10 процентных пункта, в 2021 году - на 5 процентных пункта,  против ставки, предусмотренной Налоговым кодексом Российской Федерации, и составляют 5% и 10 % соответственно; 
в случае, если объектом налогообложения являются доходы, в 2020 году на 5 процентных пункта, в 2021 году - на 2 процентных пункта,  против ставки, предусмотренной Налоговым кодексом Российской Федерации, и составляют 1% и 4 % соответственно</t>
  </si>
  <si>
    <t xml:space="preserve">налогоплательщики, впервые зарегистрированные на территории Чувашской Республики в 2020 году в качестве юридических лиц или индивидуальных предпринимателей (за исключением индивидуальных предпринимателей, воспользовавшихся "налоговыми каникулами")
(цель: поддержка малого и среднего предпринимательства) </t>
  </si>
  <si>
    <t xml:space="preserve">налогоплательщики, по состоянию на 1 марта 2020 года осуществляющие в качестве основного вид экономической деятельности, вошедший в перечень отраслей российской экономики, в наибольшей степени пострадавших в условиях ухудшения ситуации в результате распространения новой коронавирусной инфекции, утвержденный Правительством Российской Федерации, и включенных в соответствии с Федеральным законом "О развитии малого и среднего предпринимательства в Российской Федерации" в единый реестр субъектов малого и среднего предпринимательства
(цель: поддержка малого и среднего предпринимательства) </t>
  </si>
  <si>
    <t xml:space="preserve">налогоплательщики, осуществляющие в качестве основного вид экономической деятельности, относящийся к разделу С "Обрабатывающие производства", группировке 72 "Научные исследования и разработки" Общероссийского классификатора видов экономической деятельности ОК 029-2014 (КДЕС Ред. 2), а также организации, включенные в реестр социально ориентированных некоммерческих организаций
(цель: поддержка малого и среднего предпринимательства) </t>
  </si>
  <si>
    <t>Эффективная/ неэффективная льгота (да/нет)</t>
  </si>
  <si>
    <t>да</t>
  </si>
  <si>
    <t>Предлагается/ не предлагается     к отмене</t>
  </si>
  <si>
    <t>ставка снижена в 2021 году на 1,7 процентных пункта (в 2022 году - на 1,5 процентных пункта, в 2023 году и последующие годы - на 1,2 поцентных пункта) против ставки, предусмотренной Налоговым кодексом Российской Федерации,  и составляет в 2021 году 0,3% (в 2022 году - 0,5%, в 2023 году и последующие годы - 0,8%)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</si>
  <si>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</si>
  <si>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</si>
  <si>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 xml:space="preserve">ставка налога на каждую лошадиную силу снижается на 50 процентов </t>
  </si>
  <si>
    <t>Закон Чувашской Республики от 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1, абз. 1)</t>
  </si>
  <si>
    <t>Закон Чувашской Республики от 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п.7)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</si>
  <si>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47, п.7.1)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</si>
  <si>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47.1, п.3)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</si>
  <si>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 1)</t>
  </si>
  <si>
    <t xml:space="preserve"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п.3) 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</si>
  <si>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 ст. 23, п. 1, абз .5)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</si>
  <si>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1, абз. 6)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</si>
  <si>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</si>
  <si>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2, абз. 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</si>
  <si>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1.2)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</si>
  <si>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(ст.33, абз. 8)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</si>
  <si>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33, абз.2)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</si>
  <si>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</si>
  <si>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5)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</si>
  <si>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6)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</si>
  <si>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(ст. 39.1, п. 1, абз. 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</si>
  <si>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1.2)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</si>
  <si>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</si>
  <si>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39.2, абз.1)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</si>
  <si>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39, п. 4)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</si>
  <si>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</si>
  <si>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33, абз. 4)</t>
  </si>
  <si>
    <t>организации, зарегистрированные на территории Чувашской Республики, а также организации, зарегистрированные за пределами Чувашской Республики, в отношении их обособленных подразделений, осуществляющие инвестиционную деятельность в Чувашской Республике в форме капитальных вложений на сумму более 50 млн. рублей 
(цель: привлечение инвестиций в экономику республики)</t>
  </si>
  <si>
    <t>организации, зарегистрированные на территории Чувашской Республики, а также организации, зарегистрированные за пределами Чувашской Республики, в отношении их обособленных подразделений, привлекающие инвестиции на сумму более 50 млн. рублей, в течение всего срока окупаемости инвестиционного проекта, но не более чем на пять лет со дня получения льготы 
(цель: привлечение инвестиций в экономику республики)</t>
  </si>
  <si>
    <t xml:space="preserve">налогоплательщики - индивидуальные предприниматели, впервые зарегистрированные и осуществляющие предпринимательскую деятельность в производственной, социальной и (или) научной сферах, а также в сфере бытовых услуг населению 
(цель: поддержка малого и среднего предпринимательства) </t>
  </si>
  <si>
    <t>Итого по налогу, взимаемому в связи с применением упрощенной системы налогообложения</t>
  </si>
  <si>
    <t>Итого по налогу, взимаемому в связи с применением патентной системы налогобложения</t>
  </si>
  <si>
    <t>ВСЕГО:</t>
  </si>
  <si>
    <t>организации, являющиеся собственниками объектов недвижимого имущества, налоговая база по которым исчисляется исходя из их кадастровой стоимости
(цель: поддержка экономики)</t>
  </si>
  <si>
    <t>х</t>
  </si>
  <si>
    <t>ставки снижены:
в случае, если объектом налогообложения являются доходы, уменьшенные на величину расходов, в 2020 году на 10 процентных пункта, в 2021-2022 годах - на 5 процентных пункта,  против ставки, предусмотренной Налоговым кодексом Российской Федерации, и составляют 5% и 10 % соответственно; 
в случае, если объектом налогообложения являются доходы, в 2020 году на 5 процентных пункта, в 2021-2022 годах - на 2 процентных пункта,  против ставки, предусмотренной Налоговым кодексом Российской Федерации, и составляют 1% и 4 % соответственно</t>
  </si>
  <si>
    <t>организации, привлекающие инвестиции на сумму более 5 млрд. рублей и реализующие инвестиционные проекты на территории Чувашской Республики, в отношении имущества, созданного (приобретенного) в рамках реализации инвестиционного проекта, в течение всего срока окупаемости инвестиционного проекта, но не более чем на пять лет со дня получения льготы 
(цель: привлечении инвестиций в экономику республики, создание новых рабочих мест)</t>
  </si>
  <si>
    <t xml:space="preserve">организации - в отношении  объектов, признаваемых памятниками истории и культуры республиканского значения в установленном законодательством Чувашской Республики порядке  
(цель: сохранение объектов культурного наследия)
</t>
  </si>
  <si>
    <t>организации потребительской кооперации, расположенные в сельских населенных пунктах, за  исключением районных центров, в отношении имущества, используемого ими для реализации основных задач в соответствии с Законом Российской Федерации "О потребительской кооперации в Российской Федерации" 
(цель: обеспечение товарами первой необходимости сельских жителей)</t>
  </si>
  <si>
    <t>оборонные спортивно-технические организации (общества) и организации потребительской кооперации 
(цель: поддержка социально значимых организаций)</t>
  </si>
  <si>
    <t>организации и индивидуальные предприниматели в отношении используемых ими для осуществления предпринимательской деятельности автобусов и автомобилей грузовых, использующих природный газ в качестве моторного топлива 
(цель: перевод транспортных средств на экологический вид топлива)</t>
  </si>
  <si>
    <t>ставка снижена в 2020-2022 годах на 1 процентный пункт (в 2023 году - на 0,7 поцентных пункта, в 2024 году - на 0,5 процентных пункта, в 2025 году - на  0,2 процентных пункта) против ставки, предусмотренной Налоговым кодексом Российской Федерации,  и составляет в 2020-2022 годах 1% (в 2023 году - 1,3%, в 2024 году - 1,5%, в 2025 году - 1,8%)</t>
  </si>
  <si>
    <t>утратила силу с 01.01.2022</t>
  </si>
  <si>
    <t>Факт 
за 
2021 год</t>
  </si>
  <si>
    <t>Выпадающие доходы консолидированного бюджета Чувашской Республики, 
(тыс. рублей)</t>
  </si>
  <si>
    <t>Факт 
за 
2022 год</t>
  </si>
  <si>
    <t>Прогноз 
на 
2023 год</t>
  </si>
  <si>
    <t>организации, получившие в соответствии с Федеральным законом от 29 декабря 2014 г. № 473-ФЗ "О территориях опережающего развития в Российской Федерации" статус резидента территории опережающего развития, созданной на территории монопрофильного муниципального образования (моногорода) Чувашской Республики
(цель: создание новых организаций, новых рабочих мест)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</si>
  <si>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1.3)</t>
  </si>
  <si>
    <t xml:space="preserve">за 2022 год оценка будет проведена до 15.08.2024 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</si>
  <si>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1.5)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</si>
  <si>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1.6)</t>
  </si>
  <si>
    <t>утратила силу с 01.01.2023</t>
  </si>
  <si>
    <t>ставки снижены:
в случае, если объектом налогообложения являются доходы, уменьшенные на величину расходов, на 10 процентных пункта,  против ставки, предусмотренной Налоговым кодексом Российской Федерации, и составляет 5%; 
в случае, если объектом налогообложения являются доходы, на 5 процентных пункта,  против ставки, предусмотренной Налоговым кодексом Российской Федерации, и составляет 1%</t>
  </si>
  <si>
    <t>ставки снижены:
в случае, если объектом налогообложения являются доходы, уменьшенные на величину расходов, на 5 процентных пункта,  против ставки, предусмотренной Налоговым кодексом Российской Федерации, и составляет 10%; 
в случае, если объектом налогообложения являются доходы, на 2 процентных пункта,  против ставки, предусмотренной Налоговым кодексом Российской Федерации, и составляет 4%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</si>
  <si>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1.4)</t>
  </si>
  <si>
    <t>организации в отношении объектов газораспределительных сетей, находящихся на территории Чувашской Республики, поставленных на учет в качестве объектов основных средств в порядке, установленном для ведения бухгалтерского учета, зарегистрированных в установленном порядке после 1 января 2022 года, созданных в рамках реализации мероприятий по догазификации населенных пунктов на территории Чувашской Республики в соответствии с актами Кабинета Министров Чувашской Республики
(цель: привлечение инвестиций в экономику республики)</t>
  </si>
  <si>
    <t>не предлагается, срок действия до 01.01.2025</t>
  </si>
  <si>
    <t>не предлагается, срок действия - до даты снятия статуса территории опережающего развития</t>
  </si>
  <si>
    <t>не предлагается, срок действия - до даты снятия статуса участника специального инвестиционного контракта</t>
  </si>
  <si>
    <t>не предлагается, срок действия до 01.01.2028</t>
  </si>
  <si>
    <t>не предлагается, срок окончания действия не установлен</t>
  </si>
  <si>
    <t>не предлагается, срок действия до 01.01.2026</t>
  </si>
  <si>
    <t>не предлагается, срок действия до 01.01.2024</t>
  </si>
  <si>
    <t>налогоплательщики, осуществляющие вид экономической деятельности по группировкам 62 "Разработка компьютерного программного обеспечения, консультационные услуги в данной области и другие сопутствующие услуги", 63.1 "Деятельность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Интернет" и 63.11.1 "Деятельность по созданию баз данных и информационных ресурсов" Общероссийского классификатора видов экономической деятельности ОК 029-2014 (КДЕС Ред. 2)
(цель: поддержка малого и среднего предпринимательства)</t>
  </si>
  <si>
    <t>Отчет об оценке налоговых расходов Чувашской Республики за 2021 год, объемах налоговых расходов Чувашской Республики за 2022 год 
и прогнозных покозателях налоговых расходов Чувашской Республики за 2023 год</t>
  </si>
  <si>
    <t>льгота не востребована</t>
  </si>
  <si>
    <t>техническая льгота-не подлежит оценке</t>
  </si>
  <si>
    <t>в 2021-2022 годах льгота не востребована</t>
  </si>
  <si>
    <t>социальная льгота-не подлежит оценке</t>
  </si>
  <si>
    <t>не подлежит оценке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</si>
</sst>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top" wrapText="1"/>
    </xf>
    <xf numFmtId="9" fontId="5" fillId="0" borderId="2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4" borderId="2" xfId="0" applyFont="1" applyFill="1" applyBorder="1" applyAlignment="1">
      <alignment horizontal="justify" vertical="top" wrapText="1"/>
    </xf>
    <xf numFmtId="3" fontId="4" fillId="5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164" fontId="4" fillId="2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/>
    <xf numFmtId="3" fontId="4" fillId="5" borderId="2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5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9" fontId="1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X41"/>
  <sheetViews>
    <sheetView tabSelected="1" zoomScale="80" zoomScaleNormal="80" zoomScaleSheetLayoutView="90" workbookViewId="0">
      <selection activeCell="I4" sqref="I4:I5"/>
    </sheetView>
  </sheetViews>
  <sheetFormatPr defaultColWidth="9.140625" defaultRowHeight="15" x14ac:dyDescent="0.25"/>
  <cols>
    <col min="1" max="1" width="9.140625" style="1"/>
    <col min="2" max="2" width="23.7109375" style="1" customWidth="1"/>
    <col min="3" max="3" width="41.42578125" style="15" customWidth="1"/>
    <col min="4" max="4" width="34.85546875" style="4" customWidth="1"/>
    <col min="5" max="5" width="33.7109375" style="16" customWidth="1"/>
    <col min="6" max="6" width="12.85546875" style="1" bestFit="1" customWidth="1"/>
    <col min="7" max="7" width="9.42578125" style="1" bestFit="1" customWidth="1"/>
    <col min="8" max="8" width="12" style="1" customWidth="1"/>
    <col min="9" max="9" width="18.7109375" style="16" customWidth="1"/>
    <col min="10" max="10" width="15.85546875" style="16" customWidth="1"/>
    <col min="11" max="13" width="9.140625" style="8"/>
    <col min="14" max="16384" width="9.140625" style="1"/>
  </cols>
  <sheetData>
    <row r="1" spans="1:1176" x14ac:dyDescent="0.25">
      <c r="H1" s="5"/>
    </row>
    <row r="2" spans="1:1176" ht="49.9" customHeight="1" x14ac:dyDescent="0.25">
      <c r="A2" s="36" t="s">
        <v>108</v>
      </c>
      <c r="B2" s="36"/>
      <c r="C2" s="36"/>
      <c r="D2" s="36"/>
      <c r="E2" s="36"/>
      <c r="F2" s="36"/>
      <c r="G2" s="36"/>
      <c r="H2" s="36"/>
      <c r="I2" s="36"/>
      <c r="J2" s="36"/>
    </row>
    <row r="3" spans="1:1176" x14ac:dyDescent="0.25">
      <c r="I3" s="43"/>
      <c r="J3" s="43"/>
    </row>
    <row r="4" spans="1:1176" ht="88.5" customHeight="1" x14ac:dyDescent="0.25">
      <c r="A4" s="37" t="s">
        <v>0</v>
      </c>
      <c r="B4" s="37" t="s">
        <v>1</v>
      </c>
      <c r="C4" s="39" t="s">
        <v>2</v>
      </c>
      <c r="D4" s="39" t="s">
        <v>3</v>
      </c>
      <c r="E4" s="39" t="s">
        <v>4</v>
      </c>
      <c r="F4" s="44" t="s">
        <v>87</v>
      </c>
      <c r="G4" s="45"/>
      <c r="H4" s="45"/>
      <c r="I4" s="39" t="s">
        <v>40</v>
      </c>
      <c r="J4" s="39" t="s">
        <v>42</v>
      </c>
    </row>
    <row r="5" spans="1:1176" ht="82.9" customHeight="1" x14ac:dyDescent="0.25">
      <c r="A5" s="38"/>
      <c r="B5" s="38"/>
      <c r="C5" s="40"/>
      <c r="D5" s="40"/>
      <c r="E5" s="40"/>
      <c r="F5" s="6" t="s">
        <v>86</v>
      </c>
      <c r="G5" s="6" t="s">
        <v>88</v>
      </c>
      <c r="H5" s="6" t="s">
        <v>89</v>
      </c>
      <c r="I5" s="40"/>
      <c r="J5" s="40"/>
    </row>
    <row r="6" spans="1:1176" s="4" customFormat="1" x14ac:dyDescent="0.25">
      <c r="A6" s="2">
        <v>1</v>
      </c>
      <c r="B6" s="3">
        <v>2</v>
      </c>
      <c r="C6" s="2">
        <v>3</v>
      </c>
      <c r="D6" s="2">
        <v>4</v>
      </c>
      <c r="E6" s="17">
        <v>5</v>
      </c>
      <c r="F6" s="2">
        <v>6</v>
      </c>
      <c r="G6" s="3">
        <v>7</v>
      </c>
      <c r="H6" s="2">
        <v>8</v>
      </c>
      <c r="I6" s="18">
        <v>12</v>
      </c>
      <c r="J6" s="18">
        <v>13</v>
      </c>
      <c r="K6" s="19"/>
      <c r="L6" s="19"/>
      <c r="M6" s="19"/>
    </row>
    <row r="7" spans="1:1176" ht="168.75" customHeight="1" x14ac:dyDescent="0.25">
      <c r="A7" s="46">
        <v>1</v>
      </c>
      <c r="B7" s="47" t="s">
        <v>7</v>
      </c>
      <c r="C7" s="20" t="s">
        <v>70</v>
      </c>
      <c r="D7" s="21" t="s">
        <v>16</v>
      </c>
      <c r="E7" s="22" t="s">
        <v>47</v>
      </c>
      <c r="F7" s="7">
        <v>5030</v>
      </c>
      <c r="G7" s="32">
        <v>0</v>
      </c>
      <c r="H7" s="32">
        <v>6115</v>
      </c>
      <c r="I7" s="14" t="s">
        <v>41</v>
      </c>
      <c r="J7" s="14" t="s">
        <v>100</v>
      </c>
      <c r="K7" s="9"/>
      <c r="L7" s="9"/>
      <c r="M7" s="9"/>
    </row>
    <row r="8" spans="1:1176" ht="185.25" customHeight="1" x14ac:dyDescent="0.25">
      <c r="A8" s="46"/>
      <c r="B8" s="47"/>
      <c r="C8" s="22" t="s">
        <v>90</v>
      </c>
      <c r="D8" s="22" t="s">
        <v>24</v>
      </c>
      <c r="E8" s="22" t="s">
        <v>48</v>
      </c>
      <c r="F8" s="7">
        <v>2115</v>
      </c>
      <c r="G8" s="33">
        <v>3303</v>
      </c>
      <c r="H8" s="33">
        <v>3461</v>
      </c>
      <c r="I8" s="14" t="s">
        <v>41</v>
      </c>
      <c r="J8" s="14" t="s">
        <v>101</v>
      </c>
    </row>
    <row r="9" spans="1:1176" ht="135" x14ac:dyDescent="0.25">
      <c r="A9" s="46"/>
      <c r="B9" s="47"/>
      <c r="C9" s="22" t="s">
        <v>20</v>
      </c>
      <c r="D9" s="22" t="s">
        <v>21</v>
      </c>
      <c r="E9" s="22" t="s">
        <v>49</v>
      </c>
      <c r="F9" s="7">
        <v>0</v>
      </c>
      <c r="G9" s="7">
        <v>0</v>
      </c>
      <c r="H9" s="7">
        <v>0</v>
      </c>
      <c r="I9" s="14" t="s">
        <v>109</v>
      </c>
      <c r="J9" s="14" t="s">
        <v>102</v>
      </c>
    </row>
    <row r="10" spans="1:1176" ht="135" x14ac:dyDescent="0.25">
      <c r="A10" s="46"/>
      <c r="B10" s="47"/>
      <c r="C10" s="20" t="s">
        <v>32</v>
      </c>
      <c r="D10" s="22" t="s">
        <v>31</v>
      </c>
      <c r="E10" s="22" t="s">
        <v>50</v>
      </c>
      <c r="F10" s="7">
        <v>0</v>
      </c>
      <c r="G10" s="7">
        <v>0</v>
      </c>
      <c r="H10" s="7">
        <v>0</v>
      </c>
      <c r="I10" s="14" t="s">
        <v>109</v>
      </c>
      <c r="J10" s="14" t="s">
        <v>103</v>
      </c>
    </row>
    <row r="11" spans="1:1176" s="30" customFormat="1" ht="14.25" x14ac:dyDescent="0.2">
      <c r="A11" s="46"/>
      <c r="B11" s="47"/>
      <c r="C11" s="42" t="s">
        <v>12</v>
      </c>
      <c r="D11" s="42"/>
      <c r="E11" s="42"/>
      <c r="F11" s="24">
        <f>F7+F8+F9+F10</f>
        <v>7145</v>
      </c>
      <c r="G11" s="24">
        <f>G7+G8+G9+G10</f>
        <v>3303</v>
      </c>
      <c r="H11" s="24">
        <f>H7+H8+H9+H10</f>
        <v>9576</v>
      </c>
      <c r="I11" s="34" t="s">
        <v>22</v>
      </c>
      <c r="J11" s="34" t="s">
        <v>22</v>
      </c>
      <c r="K11" s="25"/>
      <c r="L11" s="25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</row>
    <row r="12" spans="1:1176" ht="179.25" customHeight="1" x14ac:dyDescent="0.25">
      <c r="A12" s="46">
        <v>2</v>
      </c>
      <c r="B12" s="47" t="s">
        <v>8</v>
      </c>
      <c r="C12" s="23" t="s">
        <v>71</v>
      </c>
      <c r="D12" s="23" t="s">
        <v>29</v>
      </c>
      <c r="E12" s="22" t="s">
        <v>51</v>
      </c>
      <c r="F12" s="7">
        <v>39</v>
      </c>
      <c r="G12" s="7">
        <v>5996</v>
      </c>
      <c r="H12" s="7">
        <v>6282</v>
      </c>
      <c r="I12" s="14" t="s">
        <v>41</v>
      </c>
      <c r="J12" s="14" t="s">
        <v>104</v>
      </c>
      <c r="K12" s="9"/>
      <c r="L12" s="9"/>
      <c r="M12" s="9"/>
    </row>
    <row r="13" spans="1:1176" ht="180" customHeight="1" x14ac:dyDescent="0.25">
      <c r="A13" s="46"/>
      <c r="B13" s="47"/>
      <c r="C13" s="23" t="s">
        <v>79</v>
      </c>
      <c r="D13" s="23" t="s">
        <v>9</v>
      </c>
      <c r="E13" s="22" t="s">
        <v>52</v>
      </c>
      <c r="F13" s="7">
        <v>0</v>
      </c>
      <c r="G13" s="11">
        <v>0</v>
      </c>
      <c r="H13" s="11">
        <v>0</v>
      </c>
      <c r="I13" s="14" t="s">
        <v>41</v>
      </c>
      <c r="J13" s="14" t="s">
        <v>104</v>
      </c>
    </row>
    <row r="14" spans="1:1176" ht="150" x14ac:dyDescent="0.25">
      <c r="A14" s="46"/>
      <c r="B14" s="47"/>
      <c r="C14" s="22" t="s">
        <v>25</v>
      </c>
      <c r="D14" s="22" t="s">
        <v>30</v>
      </c>
      <c r="E14" s="22" t="s">
        <v>53</v>
      </c>
      <c r="F14" s="7">
        <v>203604</v>
      </c>
      <c r="G14" s="7">
        <v>183375</v>
      </c>
      <c r="H14" s="7">
        <v>192122</v>
      </c>
      <c r="I14" s="14" t="s">
        <v>110</v>
      </c>
      <c r="J14" s="14" t="s">
        <v>104</v>
      </c>
    </row>
    <row r="15" spans="1:1176" ht="135" x14ac:dyDescent="0.25">
      <c r="A15" s="46"/>
      <c r="B15" s="47"/>
      <c r="C15" s="22" t="s">
        <v>80</v>
      </c>
      <c r="D15" s="22" t="s">
        <v>30</v>
      </c>
      <c r="E15" s="22" t="s">
        <v>54</v>
      </c>
      <c r="F15" s="7">
        <v>5420</v>
      </c>
      <c r="G15" s="11">
        <v>5025</v>
      </c>
      <c r="H15" s="10">
        <v>5265</v>
      </c>
      <c r="I15" s="14" t="s">
        <v>110</v>
      </c>
      <c r="J15" s="14" t="s">
        <v>104</v>
      </c>
    </row>
    <row r="16" spans="1:1176" ht="182.25" customHeight="1" x14ac:dyDescent="0.25">
      <c r="A16" s="46"/>
      <c r="B16" s="47"/>
      <c r="C16" s="22" t="s">
        <v>90</v>
      </c>
      <c r="D16" s="22" t="s">
        <v>23</v>
      </c>
      <c r="E16" s="22" t="s">
        <v>55</v>
      </c>
      <c r="F16" s="7">
        <v>6239</v>
      </c>
      <c r="G16" s="7">
        <v>6148</v>
      </c>
      <c r="H16" s="7">
        <v>6441</v>
      </c>
      <c r="I16" s="14" t="s">
        <v>41</v>
      </c>
      <c r="J16" s="14" t="s">
        <v>101</v>
      </c>
      <c r="K16" s="9"/>
      <c r="L16" s="9"/>
      <c r="M16" s="9"/>
    </row>
    <row r="17" spans="1:1584" ht="122.25" customHeight="1" x14ac:dyDescent="0.25">
      <c r="A17" s="46"/>
      <c r="B17" s="47"/>
      <c r="C17" s="22" t="s">
        <v>20</v>
      </c>
      <c r="D17" s="22" t="s">
        <v>9</v>
      </c>
      <c r="E17" s="22" t="s">
        <v>57</v>
      </c>
      <c r="F17" s="7">
        <v>0</v>
      </c>
      <c r="G17" s="7">
        <v>0</v>
      </c>
      <c r="H17" s="7">
        <v>17182</v>
      </c>
      <c r="I17" s="14" t="s">
        <v>111</v>
      </c>
      <c r="J17" s="14" t="s">
        <v>102</v>
      </c>
      <c r="K17" s="9"/>
      <c r="L17" s="9"/>
      <c r="M17" s="9"/>
    </row>
    <row r="18" spans="1:1584" ht="240" x14ac:dyDescent="0.25">
      <c r="A18" s="46"/>
      <c r="B18" s="47"/>
      <c r="C18" s="22" t="s">
        <v>99</v>
      </c>
      <c r="D18" s="22" t="s">
        <v>9</v>
      </c>
      <c r="E18" s="22" t="s">
        <v>91</v>
      </c>
      <c r="F18" s="7" t="s">
        <v>22</v>
      </c>
      <c r="G18" s="7">
        <v>847</v>
      </c>
      <c r="H18" s="7">
        <v>3354</v>
      </c>
      <c r="I18" s="14" t="s">
        <v>92</v>
      </c>
      <c r="J18" s="14" t="s">
        <v>100</v>
      </c>
      <c r="K18" s="9"/>
      <c r="L18" s="9"/>
      <c r="M18" s="9"/>
    </row>
    <row r="19" spans="1:1584" ht="156" customHeight="1" x14ac:dyDescent="0.25">
      <c r="A19" s="46"/>
      <c r="B19" s="47"/>
      <c r="C19" s="20" t="s">
        <v>76</v>
      </c>
      <c r="D19" s="22" t="s">
        <v>84</v>
      </c>
      <c r="E19" s="22" t="s">
        <v>93</v>
      </c>
      <c r="F19" s="7">
        <v>254600</v>
      </c>
      <c r="G19" s="7">
        <v>254504</v>
      </c>
      <c r="H19" s="7">
        <v>186321</v>
      </c>
      <c r="I19" s="14" t="s">
        <v>41</v>
      </c>
      <c r="J19" s="14" t="s">
        <v>105</v>
      </c>
      <c r="K19" s="9"/>
      <c r="L19" s="9"/>
      <c r="M19" s="9"/>
    </row>
    <row r="20" spans="1:1584" ht="156" customHeight="1" x14ac:dyDescent="0.25">
      <c r="A20" s="46"/>
      <c r="B20" s="47"/>
      <c r="C20" s="22" t="s">
        <v>33</v>
      </c>
      <c r="D20" s="22" t="s">
        <v>43</v>
      </c>
      <c r="E20" s="22" t="s">
        <v>94</v>
      </c>
      <c r="F20" s="7">
        <v>1305</v>
      </c>
      <c r="G20" s="12">
        <v>1151</v>
      </c>
      <c r="H20" s="12">
        <v>1206</v>
      </c>
      <c r="I20" s="14" t="s">
        <v>112</v>
      </c>
      <c r="J20" s="14" t="s">
        <v>104</v>
      </c>
      <c r="K20" s="9"/>
      <c r="L20" s="9"/>
      <c r="M20" s="9"/>
    </row>
    <row r="21" spans="1:1584" ht="150" x14ac:dyDescent="0.25">
      <c r="A21" s="46"/>
      <c r="B21" s="47"/>
      <c r="C21" s="22" t="s">
        <v>81</v>
      </c>
      <c r="D21" s="22" t="s">
        <v>10</v>
      </c>
      <c r="E21" s="22" t="s">
        <v>56</v>
      </c>
      <c r="F21" s="7">
        <v>0</v>
      </c>
      <c r="G21" s="7">
        <v>0</v>
      </c>
      <c r="H21" s="13">
        <v>0</v>
      </c>
      <c r="I21" s="14" t="s">
        <v>109</v>
      </c>
      <c r="J21" s="14" t="s">
        <v>104</v>
      </c>
    </row>
    <row r="22" spans="1:1584" s="30" customFormat="1" ht="14.25" x14ac:dyDescent="0.2">
      <c r="A22" s="46"/>
      <c r="B22" s="47"/>
      <c r="C22" s="31" t="s">
        <v>13</v>
      </c>
      <c r="D22" s="31"/>
      <c r="E22" s="31"/>
      <c r="F22" s="24">
        <f>F12+F13+F14+F15+F16+F20+F21+F17+F19</f>
        <v>471207</v>
      </c>
      <c r="G22" s="24">
        <f>SUM(G12:G21)</f>
        <v>457046</v>
      </c>
      <c r="H22" s="24">
        <f>SUM(H12:H21)</f>
        <v>418173</v>
      </c>
      <c r="I22" s="34" t="s">
        <v>22</v>
      </c>
      <c r="J22" s="34" t="s">
        <v>22</v>
      </c>
      <c r="K22" s="25"/>
      <c r="L22" s="25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</row>
    <row r="23" spans="1:1584" ht="135" x14ac:dyDescent="0.25">
      <c r="A23" s="46">
        <v>3</v>
      </c>
      <c r="B23" s="41" t="s">
        <v>11</v>
      </c>
      <c r="C23" s="20" t="s">
        <v>82</v>
      </c>
      <c r="D23" s="20" t="s">
        <v>30</v>
      </c>
      <c r="E23" s="22" t="s">
        <v>69</v>
      </c>
      <c r="F23" s="7">
        <v>2551</v>
      </c>
      <c r="G23" s="7">
        <v>2434</v>
      </c>
      <c r="H23" s="7">
        <v>2550</v>
      </c>
      <c r="I23" s="35" t="s">
        <v>113</v>
      </c>
      <c r="J23" s="14" t="s">
        <v>104</v>
      </c>
      <c r="K23" s="9"/>
      <c r="L23" s="9"/>
    </row>
    <row r="24" spans="1:1584" ht="156" customHeight="1" x14ac:dyDescent="0.25">
      <c r="A24" s="46"/>
      <c r="B24" s="41"/>
      <c r="C24" s="22" t="s">
        <v>83</v>
      </c>
      <c r="D24" s="22" t="s">
        <v>46</v>
      </c>
      <c r="E24" s="22" t="s">
        <v>58</v>
      </c>
      <c r="F24" s="7">
        <v>1119</v>
      </c>
      <c r="G24" s="7">
        <v>1083</v>
      </c>
      <c r="H24" s="12">
        <v>1135</v>
      </c>
      <c r="I24" s="14" t="s">
        <v>113</v>
      </c>
      <c r="J24" s="14" t="s">
        <v>100</v>
      </c>
      <c r="K24" s="9"/>
      <c r="L24" s="9"/>
    </row>
    <row r="25" spans="1:1584" s="26" customFormat="1" ht="14.25" x14ac:dyDescent="0.2">
      <c r="A25" s="46"/>
      <c r="B25" s="41"/>
      <c r="C25" s="42" t="s">
        <v>5</v>
      </c>
      <c r="D25" s="42"/>
      <c r="E25" s="42"/>
      <c r="F25" s="24">
        <f>F23+F24</f>
        <v>3670</v>
      </c>
      <c r="G25" s="24">
        <f t="shared" ref="G25:H25" si="0">G23+G24</f>
        <v>3517</v>
      </c>
      <c r="H25" s="24">
        <f t="shared" si="0"/>
        <v>3685</v>
      </c>
      <c r="I25" s="34" t="s">
        <v>22</v>
      </c>
      <c r="J25" s="34" t="s">
        <v>22</v>
      </c>
      <c r="K25" s="25"/>
      <c r="L25" s="25"/>
      <c r="M25" s="25"/>
    </row>
    <row r="26" spans="1:1584" ht="135" x14ac:dyDescent="0.25">
      <c r="A26" s="46"/>
      <c r="B26" s="41"/>
      <c r="C26" s="22" t="s">
        <v>15</v>
      </c>
      <c r="D26" s="20" t="s">
        <v>30</v>
      </c>
      <c r="E26" s="22" t="s">
        <v>59</v>
      </c>
      <c r="F26" s="7">
        <v>0</v>
      </c>
      <c r="G26" s="7">
        <v>0</v>
      </c>
      <c r="H26" s="7">
        <v>0</v>
      </c>
      <c r="I26" s="14" t="s">
        <v>113</v>
      </c>
      <c r="J26" s="14" t="s">
        <v>104</v>
      </c>
    </row>
    <row r="27" spans="1:1584" ht="247.5" customHeight="1" x14ac:dyDescent="0.25">
      <c r="A27" s="46"/>
      <c r="B27" s="41"/>
      <c r="C27" s="22" t="s">
        <v>26</v>
      </c>
      <c r="D27" s="20" t="s">
        <v>30</v>
      </c>
      <c r="E27" s="22" t="s">
        <v>60</v>
      </c>
      <c r="F27" s="7">
        <v>61312</v>
      </c>
      <c r="G27" s="7">
        <v>62321</v>
      </c>
      <c r="H27" s="7">
        <v>65294</v>
      </c>
      <c r="I27" s="35" t="s">
        <v>113</v>
      </c>
      <c r="J27" s="14" t="s">
        <v>104</v>
      </c>
      <c r="K27" s="9"/>
      <c r="L27" s="9"/>
      <c r="M27" s="9"/>
    </row>
    <row r="28" spans="1:1584" ht="228.75" customHeight="1" x14ac:dyDescent="0.25">
      <c r="A28" s="46"/>
      <c r="B28" s="41"/>
      <c r="C28" s="22" t="s">
        <v>34</v>
      </c>
      <c r="D28" s="20" t="s">
        <v>30</v>
      </c>
      <c r="E28" s="22" t="s">
        <v>61</v>
      </c>
      <c r="F28" s="7">
        <v>17037</v>
      </c>
      <c r="G28" s="7">
        <v>20915</v>
      </c>
      <c r="H28" s="7">
        <v>21913</v>
      </c>
      <c r="I28" s="35" t="s">
        <v>113</v>
      </c>
      <c r="J28" s="14" t="s">
        <v>104</v>
      </c>
      <c r="K28" s="9"/>
      <c r="L28" s="9"/>
      <c r="M28" s="9"/>
    </row>
    <row r="29" spans="1:1584" ht="135" x14ac:dyDescent="0.25">
      <c r="A29" s="46"/>
      <c r="B29" s="41"/>
      <c r="C29" s="22" t="s">
        <v>27</v>
      </c>
      <c r="D29" s="20" t="s">
        <v>30</v>
      </c>
      <c r="E29" s="22" t="s">
        <v>62</v>
      </c>
      <c r="F29" s="7">
        <v>2099</v>
      </c>
      <c r="G29" s="7">
        <v>1719</v>
      </c>
      <c r="H29" s="7">
        <v>1801</v>
      </c>
      <c r="I29" s="14" t="s">
        <v>113</v>
      </c>
      <c r="J29" s="14" t="s">
        <v>104</v>
      </c>
    </row>
    <row r="30" spans="1:1584" s="26" customFormat="1" ht="14.25" x14ac:dyDescent="0.2">
      <c r="A30" s="46"/>
      <c r="B30" s="41"/>
      <c r="C30" s="42" t="s">
        <v>6</v>
      </c>
      <c r="D30" s="42"/>
      <c r="E30" s="42"/>
      <c r="F30" s="24">
        <f>F26+F27+F28+F29</f>
        <v>80448</v>
      </c>
      <c r="G30" s="24">
        <f>G26+G27+G28+G29</f>
        <v>84955</v>
      </c>
      <c r="H30" s="24">
        <f>H26+H27+H28+H29</f>
        <v>89008</v>
      </c>
      <c r="I30" s="34" t="s">
        <v>22</v>
      </c>
      <c r="J30" s="34" t="s">
        <v>22</v>
      </c>
      <c r="K30" s="25"/>
      <c r="L30" s="25"/>
      <c r="M30" s="25"/>
    </row>
    <row r="31" spans="1:1584" s="26" customFormat="1" ht="14.25" x14ac:dyDescent="0.2">
      <c r="A31" s="46"/>
      <c r="B31" s="41"/>
      <c r="C31" s="42" t="s">
        <v>14</v>
      </c>
      <c r="D31" s="42"/>
      <c r="E31" s="42"/>
      <c r="F31" s="24">
        <f>F25+F30</f>
        <v>84118</v>
      </c>
      <c r="G31" s="24">
        <f t="shared" ref="G31:H31" si="1">G25+G30</f>
        <v>88472</v>
      </c>
      <c r="H31" s="24">
        <f t="shared" si="1"/>
        <v>92693</v>
      </c>
      <c r="I31" s="34" t="s">
        <v>22</v>
      </c>
      <c r="J31" s="34" t="s">
        <v>22</v>
      </c>
      <c r="K31" s="25"/>
      <c r="L31" s="25"/>
      <c r="M31" s="25"/>
    </row>
    <row r="32" spans="1:1584" ht="135" x14ac:dyDescent="0.25">
      <c r="A32" s="46">
        <v>4</v>
      </c>
      <c r="B32" s="47" t="s">
        <v>44</v>
      </c>
      <c r="C32" s="22" t="s">
        <v>28</v>
      </c>
      <c r="D32" s="22" t="s">
        <v>35</v>
      </c>
      <c r="E32" s="22" t="s">
        <v>63</v>
      </c>
      <c r="F32" s="7">
        <v>44619</v>
      </c>
      <c r="G32" s="7">
        <v>50815</v>
      </c>
      <c r="H32" s="7">
        <v>53239</v>
      </c>
      <c r="I32" s="14" t="s">
        <v>113</v>
      </c>
      <c r="J32" s="14" t="s">
        <v>104</v>
      </c>
    </row>
    <row r="33" spans="1:224" ht="269.25" customHeight="1" x14ac:dyDescent="0.25">
      <c r="A33" s="46"/>
      <c r="B33" s="47"/>
      <c r="C33" s="23" t="s">
        <v>38</v>
      </c>
      <c r="D33" s="23" t="s">
        <v>78</v>
      </c>
      <c r="E33" s="22" t="s">
        <v>68</v>
      </c>
      <c r="F33" s="7">
        <v>183762</v>
      </c>
      <c r="G33" s="7">
        <v>150745</v>
      </c>
      <c r="H33" s="7" t="s">
        <v>77</v>
      </c>
      <c r="I33" s="14" t="s">
        <v>113</v>
      </c>
      <c r="J33" s="14" t="s">
        <v>95</v>
      </c>
    </row>
    <row r="34" spans="1:224" ht="270" customHeight="1" x14ac:dyDescent="0.25">
      <c r="A34" s="46"/>
      <c r="B34" s="47"/>
      <c r="C34" s="23" t="s">
        <v>37</v>
      </c>
      <c r="D34" s="23" t="s">
        <v>36</v>
      </c>
      <c r="E34" s="22" t="s">
        <v>64</v>
      </c>
      <c r="F34" s="7">
        <v>39872</v>
      </c>
      <c r="G34" s="7" t="s">
        <v>77</v>
      </c>
      <c r="H34" s="7" t="s">
        <v>77</v>
      </c>
      <c r="I34" s="14" t="s">
        <v>113</v>
      </c>
      <c r="J34" s="14" t="s">
        <v>85</v>
      </c>
    </row>
    <row r="35" spans="1:224" ht="210" x14ac:dyDescent="0.25">
      <c r="A35" s="46"/>
      <c r="B35" s="47"/>
      <c r="C35" s="23" t="s">
        <v>39</v>
      </c>
      <c r="D35" s="23" t="s">
        <v>97</v>
      </c>
      <c r="E35" s="22" t="s">
        <v>65</v>
      </c>
      <c r="F35" s="7">
        <v>7637</v>
      </c>
      <c r="G35" s="7">
        <v>6915</v>
      </c>
      <c r="H35" s="7">
        <v>7245</v>
      </c>
      <c r="I35" s="14" t="s">
        <v>113</v>
      </c>
      <c r="J35" s="14" t="s">
        <v>106</v>
      </c>
    </row>
    <row r="36" spans="1:224" ht="255" x14ac:dyDescent="0.25">
      <c r="A36" s="46"/>
      <c r="B36" s="47"/>
      <c r="C36" s="23" t="s">
        <v>107</v>
      </c>
      <c r="D36" s="23" t="s">
        <v>96</v>
      </c>
      <c r="E36" s="22" t="s">
        <v>98</v>
      </c>
      <c r="F36" s="7" t="s">
        <v>77</v>
      </c>
      <c r="G36" s="7">
        <v>41085</v>
      </c>
      <c r="H36" s="7">
        <v>43045</v>
      </c>
      <c r="I36" s="14" t="s">
        <v>113</v>
      </c>
      <c r="J36" s="14" t="s">
        <v>100</v>
      </c>
    </row>
    <row r="37" spans="1:224" ht="165" x14ac:dyDescent="0.25">
      <c r="A37" s="46"/>
      <c r="B37" s="47"/>
      <c r="C37" s="23" t="s">
        <v>72</v>
      </c>
      <c r="D37" s="23" t="s">
        <v>17</v>
      </c>
      <c r="E37" s="22" t="s">
        <v>66</v>
      </c>
      <c r="F37" s="7">
        <v>705</v>
      </c>
      <c r="G37" s="7">
        <v>4713</v>
      </c>
      <c r="H37" s="7">
        <v>4938</v>
      </c>
      <c r="I37" s="14" t="s">
        <v>113</v>
      </c>
      <c r="J37" s="14" t="s">
        <v>100</v>
      </c>
    </row>
    <row r="38" spans="1:224" s="26" customFormat="1" ht="14.25" x14ac:dyDescent="0.2">
      <c r="A38" s="46"/>
      <c r="B38" s="47"/>
      <c r="C38" s="42" t="s">
        <v>73</v>
      </c>
      <c r="D38" s="42"/>
      <c r="E38" s="42"/>
      <c r="F38" s="29">
        <f>F32+F33+F34+F35+F37</f>
        <v>276595</v>
      </c>
      <c r="G38" s="29">
        <f>G32+G33+G35+G36+G37</f>
        <v>254273</v>
      </c>
      <c r="H38" s="29">
        <f>H32+H35+H36+H37+H37</f>
        <v>113405</v>
      </c>
      <c r="I38" s="34" t="s">
        <v>22</v>
      </c>
      <c r="J38" s="34" t="s">
        <v>22</v>
      </c>
      <c r="K38" s="25"/>
      <c r="L38" s="25"/>
      <c r="M38" s="25"/>
    </row>
    <row r="39" spans="1:224" ht="135" x14ac:dyDescent="0.25">
      <c r="A39" s="46">
        <v>5</v>
      </c>
      <c r="B39" s="47" t="s">
        <v>45</v>
      </c>
      <c r="C39" s="22" t="s">
        <v>19</v>
      </c>
      <c r="D39" s="22" t="s">
        <v>18</v>
      </c>
      <c r="E39" s="22" t="s">
        <v>67</v>
      </c>
      <c r="F39" s="7">
        <v>0</v>
      </c>
      <c r="G39" s="7">
        <v>0</v>
      </c>
      <c r="H39" s="7">
        <v>0</v>
      </c>
      <c r="I39" s="14" t="s">
        <v>113</v>
      </c>
      <c r="J39" s="14" t="s">
        <v>100</v>
      </c>
    </row>
    <row r="40" spans="1:224" s="26" customFormat="1" ht="14.25" customHeight="1" x14ac:dyDescent="0.2">
      <c r="A40" s="46"/>
      <c r="B40" s="47"/>
      <c r="C40" s="42" t="s">
        <v>74</v>
      </c>
      <c r="D40" s="42"/>
      <c r="E40" s="42"/>
      <c r="F40" s="24">
        <f>F39</f>
        <v>0</v>
      </c>
      <c r="G40" s="24">
        <f t="shared" ref="G40:H40" si="2">G39</f>
        <v>0</v>
      </c>
      <c r="H40" s="24">
        <f t="shared" si="2"/>
        <v>0</v>
      </c>
      <c r="I40" s="34" t="s">
        <v>22</v>
      </c>
      <c r="J40" s="34" t="s">
        <v>22</v>
      </c>
      <c r="K40" s="25"/>
      <c r="L40" s="25"/>
      <c r="M40" s="25"/>
    </row>
    <row r="41" spans="1:224" s="28" customFormat="1" ht="14.25" x14ac:dyDescent="0.2">
      <c r="A41" s="46"/>
      <c r="B41" s="47"/>
      <c r="C41" s="42" t="s">
        <v>75</v>
      </c>
      <c r="D41" s="42"/>
      <c r="E41" s="42"/>
      <c r="F41" s="24">
        <f>F11+F22+F31+F38+F40</f>
        <v>839065</v>
      </c>
      <c r="G41" s="24">
        <f>G11+G22+G31+G38+G40</f>
        <v>803094</v>
      </c>
      <c r="H41" s="24">
        <f>H11+H22+H31+H38+H40</f>
        <v>633847</v>
      </c>
      <c r="I41" s="34" t="s">
        <v>22</v>
      </c>
      <c r="J41" s="34" t="s">
        <v>22</v>
      </c>
      <c r="K41" s="27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</row>
  </sheetData>
  <mergeCells count="27">
    <mergeCell ref="A7:A11"/>
    <mergeCell ref="A12:A22"/>
    <mergeCell ref="B32:B38"/>
    <mergeCell ref="C38:E38"/>
    <mergeCell ref="C40:E40"/>
    <mergeCell ref="B39:B41"/>
    <mergeCell ref="C41:E41"/>
    <mergeCell ref="B7:B11"/>
    <mergeCell ref="B12:B22"/>
    <mergeCell ref="C11:E11"/>
    <mergeCell ref="A23:A31"/>
    <mergeCell ref="A32:A38"/>
    <mergeCell ref="C30:E30"/>
    <mergeCell ref="A39:A41"/>
    <mergeCell ref="C25:E25"/>
    <mergeCell ref="B23:B31"/>
    <mergeCell ref="C31:E31"/>
    <mergeCell ref="I4:I5"/>
    <mergeCell ref="J4:J5"/>
    <mergeCell ref="I3:J3"/>
    <mergeCell ref="F4:H4"/>
    <mergeCell ref="A2:J2"/>
    <mergeCell ref="A4:A5"/>
    <mergeCell ref="B4:B5"/>
    <mergeCell ref="C4:C5"/>
    <mergeCell ref="D4:D5"/>
    <mergeCell ref="E4:E5"/>
  </mergeCells>
  <pageMargins left="0.15748031496062992" right="0.15748031496062992" top="0.74803149606299213" bottom="0.31496062992125984" header="0.31496062992125984" footer="0.15748031496062992"/>
  <pageSetup paperSize="9" scale="68" fitToHeight="0" orientation="landscape" horizontalDpi="4294967294" verticalDpi="4294967294" r:id="rId1"/>
  <headerFooter>
    <oddHeader>&amp;C&amp;P</oddHead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Мореплавцева Марина Леонидовна</cp:lastModifiedBy>
  <cp:lastPrinted>2023-08-10T13:41:28Z</cp:lastPrinted>
  <dcterms:created xsi:type="dcterms:W3CDTF">2018-02-27T05:58:25Z</dcterms:created>
  <dcterms:modified xsi:type="dcterms:W3CDTF">2023-09-04T06:10:57Z</dcterms:modified>
</cp:coreProperties>
</file>