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H234" i="1" l="1"/>
  <c r="H236" i="1" s="1"/>
  <c r="I234" i="1"/>
  <c r="H227" i="1"/>
  <c r="H223" i="1"/>
  <c r="H219" i="1"/>
  <c r="H228" i="1"/>
  <c r="X227" i="1"/>
  <c r="X223" i="1"/>
  <c r="X219" i="1"/>
  <c r="X234" i="1"/>
  <c r="O200" i="1"/>
  <c r="O155" i="1"/>
  <c r="O151" i="1"/>
  <c r="Q207" i="1" l="1"/>
  <c r="Q166" i="1"/>
  <c r="R166" i="1"/>
  <c r="Q164" i="1"/>
  <c r="S121" i="1" l="1"/>
  <c r="V145" i="1"/>
  <c r="V140" i="1"/>
  <c r="D175" i="1" l="1"/>
  <c r="D176" i="1"/>
  <c r="D177" i="1"/>
  <c r="B177" i="1"/>
  <c r="W228" i="1" l="1"/>
  <c r="Q228" i="1"/>
  <c r="I155" i="1"/>
  <c r="L103" i="1" l="1"/>
  <c r="L228" i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S106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M149" i="1"/>
  <c r="M151" i="1" s="1"/>
  <c r="N149" i="1"/>
  <c r="N151" i="1" s="1"/>
  <c r="O149" i="1"/>
  <c r="P149" i="1"/>
  <c r="P151" i="1" s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M164" i="1"/>
  <c r="N168" i="1"/>
  <c r="O168" i="1"/>
  <c r="I168" i="1" l="1"/>
  <c r="I165" i="1"/>
  <c r="M168" i="1"/>
  <c r="M165" i="1"/>
  <c r="K168" i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<sst xmlns="http://schemas.openxmlformats.org/spreadsheetml/2006/main" count="277" uniqueCount="219">
  <si>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</si>
  <si>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</si>
  <si>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</si>
  <si>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</si>
  <si>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</si>
  <si>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</si>
  <si>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</si>
  <si>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</si>
  <si>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</si>
  <si>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</si>
  <si>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</si>
  <si>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</si>
  <si>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</si>
  <si>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</si>
  <si>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</si>
  <si>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</si>
  <si>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</si>
  <si>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</si>
  <si>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</si>
  <si>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</si>
  <si>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</si>
  <si>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</si>
  <si>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</si>
  <si>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</si>
  <si>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</si>
  <si>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</si>
  <si>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</si>
  <si>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</si>
  <si>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</si>
  <si>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</si>
  <si>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</si>
  <si>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</si>
  <si>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</si>
  <si>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</si>
  <si>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</si>
  <si>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</si>
  <si>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</si>
  <si>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</si>
  <si>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</si>
  <si>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</si>
  <si>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</si>
  <si>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</si>
  <si>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</si>
  <si>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</si>
  <si>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</si>
  <si>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</si>
  <si>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</si>
  <si>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</si>
  <si>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</si>
  <si>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</si>
  <si>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</si>
  <si>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</si>
  <si>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</si>
  <si>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</si>
  <si>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</si>
  <si>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</si>
  <si>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</si>
  <si>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</si>
  <si>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</si>
  <si>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</si>
  <si>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</si>
  <si>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</si>
  <si>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</si>
  <si>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</si>
  <si>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</si>
  <si>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</si>
  <si>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</si>
  <si>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</si>
  <si>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</si>
  <si>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</si>
  <si>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</si>
  <si>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</si>
  <si>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</si>
  <si>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</si>
  <si>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</si>
  <si>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</si>
  <si>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</si>
  <si>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</si>
  <si>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</si>
  <si>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</si>
  <si>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</si>
  <si>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</si>
  <si>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</si>
  <si>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</si>
  <si>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</si>
  <si>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</si>
  <si>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</si>
  <si>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</si>
  <si>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</si>
  <si>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</si>
  <si>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</si>
  <si>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</si>
  <si>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</si>
  <si>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</si>
  <si>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</si>
  <si>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</si>
  <si>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</si>
  <si>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</si>
  <si>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</si>
  <si>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</si>
  <si>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</si>
  <si>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</si>
  <si>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</si>
  <si>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</si>
  <si>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</si>
  <si>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</si>
  <si>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</si>
  <si>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</si>
  <si>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</si>
  <si>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</si>
  <si>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</si>
  <si>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</si>
  <si>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</si>
  <si>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</si>
  <si>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</si>
  <si>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</si>
  <si>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</si>
  <si>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</si>
  <si>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</si>
  <si>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</si>
  <si>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</si>
  <si>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</si>
  <si>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</si>
  <si>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</si>
  <si>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</si>
  <si>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</si>
  <si>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</si>
  <si>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</si>
  <si>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</si>
  <si>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</si>
  <si>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</si>
  <si>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</si>
  <si>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</si>
  <si>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</si>
  <si>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</si>
  <si>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</si>
  <si>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</si>
  <si>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</si>
  <si>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</si>
  <si>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</si>
  <si>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</si>
  <si>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</si>
  <si>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</si>
  <si>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</si>
  <si>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</si>
  <si>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</si>
  <si>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</si>
  <si>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</si>
  <si>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</si>
  <si>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</si>
  <si>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</si>
  <si>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</si>
  <si>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</si>
  <si>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</si>
  <si>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</si>
  <si>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</si>
  <si>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</si>
  <si>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</si>
  <si>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</si>
  <si>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</si>
  <si>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</si>
  <si>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</si>
  <si>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</si>
  <si>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</si>
  <si>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</si>
  <si>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</si>
  <si>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</si>
  <si>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</si>
  <si>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</si>
  <si>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</si>
  <si>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</si>
  <si>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</si>
  <si>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</si>
  <si>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</si>
  <si>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</si>
  <si>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</si>
  <si>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</si>
  <si>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</si>
  <si>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</si>
  <si>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</si>
  <si>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</si>
  <si>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</si>
  <si>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</si>
  <si>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</si>
  <si>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</si>
  <si>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</si>
  <si>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</si>
  <si>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</si>
  <si>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</si>
  <si>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</si>
  <si>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</si>
  <si>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</si>
  <si>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</si>
  <si>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</si>
  <si>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</si>
  <si>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</si>
  <si>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</si>
  <si>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</si>
  <si>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</si>
  <si>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</si>
  <si>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</si>
  <si>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</si>
  <si>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</si>
  <si>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</si>
  <si>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</si>
  <si>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</si>
  <si>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</si>
  <si>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</si>
  <si>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</si>
  <si>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</si>
  <si>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</si>
  <si>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</si>
  <si>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</si>
  <si>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</si>
  <si>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</si>
  <si>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</si>
  <si>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</si>
  <si>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</si>
  <si>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14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</si>
</sst>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121" sqref="F121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3177.85</v>
      </c>
      <c r="D100" s="14">
        <f t="shared" si="14"/>
        <v>5.3679898648648647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298700</v>
      </c>
      <c r="D101" s="14">
        <f t="shared" si="14"/>
        <v>0.98507059067958991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294019</v>
      </c>
      <c r="C102" s="22">
        <f>SUM(E102:Y102)</f>
        <v>287669.5</v>
      </c>
      <c r="D102" s="14">
        <f t="shared" si="14"/>
        <v>0.97840445685482913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14126</v>
      </c>
      <c r="N102" s="88">
        <v>4763.5</v>
      </c>
      <c r="O102" s="88">
        <v>8757</v>
      </c>
      <c r="P102" s="88">
        <v>14258</v>
      </c>
      <c r="Q102" s="88">
        <v>16341</v>
      </c>
      <c r="R102" s="88">
        <v>17717</v>
      </c>
      <c r="S102" s="88">
        <v>17573</v>
      </c>
      <c r="T102" s="88">
        <v>12553.5</v>
      </c>
      <c r="U102" s="88">
        <v>10003</v>
      </c>
      <c r="V102" s="88">
        <v>5277.5</v>
      </c>
      <c r="W102" s="88">
        <v>14627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293512.15000000002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0.98099999999999998</v>
      </c>
      <c r="C104" s="165">
        <f>C102/C103</f>
        <v>0.98009400973690519</v>
      </c>
      <c r="D104" s="14">
        <f t="shared" si="14"/>
        <v>0.99907646252487792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0.99081153117766707</v>
      </c>
      <c r="N104" s="27">
        <f t="shared" si="26"/>
        <v>0.95518347704030482</v>
      </c>
      <c r="O104" s="27">
        <f t="shared" si="26"/>
        <v>1.0096852300242132</v>
      </c>
      <c r="P104" s="27">
        <f t="shared" si="26"/>
        <v>0.99372734875940893</v>
      </c>
      <c r="Q104" s="27">
        <f>Q102/Q103</f>
        <v>1</v>
      </c>
      <c r="R104" s="27">
        <f t="shared" si="26"/>
        <v>1</v>
      </c>
      <c r="S104" s="27">
        <f t="shared" si="26"/>
        <v>0.99473565040190193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0.97435385025313082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9208</v>
      </c>
      <c r="C105" s="22">
        <f t="shared" si="23"/>
        <v>5842.6500000000015</v>
      </c>
      <c r="D105" s="14">
        <f t="shared" si="14"/>
        <v>0.63451889661164218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131</v>
      </c>
      <c r="N105" s="116">
        <f>N103-N102</f>
        <v>223.5</v>
      </c>
      <c r="O105" s="116">
        <f t="shared" ref="O105:Y105" si="28">O103-O102</f>
        <v>-84</v>
      </c>
      <c r="P105" s="116">
        <f t="shared" si="28"/>
        <v>90</v>
      </c>
      <c r="Q105" s="116">
        <f>Q103-Q102</f>
        <v>0</v>
      </c>
      <c r="R105" s="116">
        <f t="shared" si="28"/>
        <v>0</v>
      </c>
      <c r="S105" s="116">
        <f t="shared" si="28"/>
        <v>93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385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162637</v>
      </c>
      <c r="C106" s="88">
        <f t="shared" si="23"/>
        <v>159534.79999999999</v>
      </c>
      <c r="D106" s="15">
        <f t="shared" si="14"/>
        <v>0.98092561963144909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2360.5</v>
      </c>
      <c r="O106" s="9">
        <v>3063</v>
      </c>
      <c r="P106" s="9">
        <v>7227</v>
      </c>
      <c r="Q106" s="9">
        <v>10874</v>
      </c>
      <c r="R106" s="9">
        <v>11245</v>
      </c>
      <c r="S106" s="9">
        <f>6600+4431</f>
        <v>11031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7010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9303</v>
      </c>
      <c r="D107" s="15">
        <f t="shared" si="14"/>
        <v>0.88021572523417546</v>
      </c>
      <c r="E107" s="9">
        <v>315</v>
      </c>
      <c r="F107" s="9">
        <v>368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1450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91421</v>
      </c>
      <c r="C108" s="88">
        <f t="shared" si="23"/>
        <v>91587.7</v>
      </c>
      <c r="D108" s="15">
        <f t="shared" si="14"/>
        <v>1.0018234322529833</v>
      </c>
      <c r="E108" s="9">
        <v>780</v>
      </c>
      <c r="F108" s="9">
        <v>2858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3309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293513</v>
      </c>
      <c r="C111" s="22">
        <f>SUM(E111:Y111)</f>
        <v>287669.5</v>
      </c>
      <c r="D111" s="14">
        <f t="shared" si="29"/>
        <v>0.98009117143022628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14126</v>
      </c>
      <c r="N111" s="88">
        <v>4763.5</v>
      </c>
      <c r="O111" s="88">
        <v>8757</v>
      </c>
      <c r="P111" s="88">
        <v>14258</v>
      </c>
      <c r="Q111" s="88">
        <v>16341</v>
      </c>
      <c r="R111" s="88">
        <v>17717</v>
      </c>
      <c r="S111" s="88">
        <v>17573</v>
      </c>
      <c r="T111" s="88">
        <v>12553.5</v>
      </c>
      <c r="U111" s="88">
        <v>10003</v>
      </c>
      <c r="V111" s="88">
        <v>5277.5</v>
      </c>
      <c r="W111" s="88">
        <v>14627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0.96796459418191649</v>
      </c>
      <c r="C112" s="22">
        <f t="shared" si="23"/>
        <v>20.395436267081838</v>
      </c>
      <c r="D112" s="14">
        <f t="shared" si="29"/>
        <v>21.070436242886771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1.0092736797394875</v>
      </c>
      <c r="N112" s="27">
        <f>N111/N101</f>
        <v>0.95518347704030482</v>
      </c>
      <c r="O112" s="27">
        <f t="shared" si="31"/>
        <v>1.0096852300242132</v>
      </c>
      <c r="P112" s="27">
        <f t="shared" si="31"/>
        <v>0.94958374958374958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0.97276501522280656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0.9459354588372243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162065</v>
      </c>
      <c r="C113" s="88">
        <f t="shared" si="23"/>
        <v>159598.79999999999</v>
      </c>
      <c r="D113" s="15">
        <f t="shared" si="29"/>
        <v>0.98478264893715473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2360.5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11031</v>
      </c>
      <c r="T113" s="9">
        <f>3190.5+2838.3</f>
        <v>6028.8</v>
      </c>
      <c r="U113" s="9">
        <v>5231</v>
      </c>
      <c r="V113" s="9">
        <v>2252.5</v>
      </c>
      <c r="W113" s="9">
        <v>7010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9303</v>
      </c>
      <c r="D114" s="15">
        <f t="shared" si="29"/>
        <v>0.88021572523417546</v>
      </c>
      <c r="E114" s="9">
        <v>315</v>
      </c>
      <c r="F114" s="9">
        <v>368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1450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91311</v>
      </c>
      <c r="C115" s="88">
        <f>SUM(E115:Y115)</f>
        <v>91529.7</v>
      </c>
      <c r="D115" s="15">
        <f t="shared" si="29"/>
        <v>1.0023951112133258</v>
      </c>
      <c r="E115" s="9">
        <v>780</v>
      </c>
      <c r="F115" s="9">
        <v>2858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3309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982690</v>
      </c>
      <c r="C119" s="22">
        <f>SUM(E119:Y119)</f>
        <v>947985.96</v>
      </c>
      <c r="D119" s="14">
        <f t="shared" si="29"/>
        <v>0.96468465131424963</v>
      </c>
      <c r="E119" s="167">
        <v>92431</v>
      </c>
      <c r="F119" s="88">
        <v>22360</v>
      </c>
      <c r="G119" s="88">
        <v>55697</v>
      </c>
      <c r="H119" s="88">
        <v>60348</v>
      </c>
      <c r="I119" s="88">
        <v>29942</v>
      </c>
      <c r="J119" s="88">
        <v>68336</v>
      </c>
      <c r="K119" s="88">
        <v>32382</v>
      </c>
      <c r="L119" s="88">
        <v>41268</v>
      </c>
      <c r="M119" s="88">
        <v>41806</v>
      </c>
      <c r="N119" s="88">
        <v>14931</v>
      </c>
      <c r="O119" s="88">
        <v>25802</v>
      </c>
      <c r="P119" s="88">
        <v>41380</v>
      </c>
      <c r="Q119" s="88">
        <v>52294</v>
      </c>
      <c r="R119" s="88">
        <v>58112</v>
      </c>
      <c r="S119" s="88">
        <v>66252.5</v>
      </c>
      <c r="T119" s="167">
        <v>38598.5</v>
      </c>
      <c r="U119" s="88">
        <v>34360.01</v>
      </c>
      <c r="V119" s="88">
        <v>15663.95</v>
      </c>
      <c r="W119" s="88">
        <v>45070</v>
      </c>
      <c r="X119" s="88">
        <v>81562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567054</v>
      </c>
      <c r="C121" s="88">
        <f t="shared" si="23"/>
        <v>552747.81000000006</v>
      </c>
      <c r="D121" s="15">
        <f t="shared" si="29"/>
        <v>0.97477102709794849</v>
      </c>
      <c r="E121" s="9">
        <v>86300</v>
      </c>
      <c r="F121" s="9">
        <v>11757</v>
      </c>
      <c r="G121" s="9">
        <f>7004+18160</f>
        <v>25164</v>
      </c>
      <c r="H121" s="9">
        <v>27192</v>
      </c>
      <c r="I121" s="9">
        <v>15373</v>
      </c>
      <c r="J121" s="9">
        <v>39777</v>
      </c>
      <c r="K121" s="9">
        <v>18155</v>
      </c>
      <c r="L121" s="9">
        <v>18967</v>
      </c>
      <c r="M121" s="9">
        <v>25342</v>
      </c>
      <c r="N121" s="9">
        <v>7179</v>
      </c>
      <c r="O121" s="9">
        <v>9597</v>
      </c>
      <c r="P121" s="9">
        <v>22616</v>
      </c>
      <c r="Q121" s="9">
        <v>39951</v>
      </c>
      <c r="R121" s="9">
        <v>41506</v>
      </c>
      <c r="S121" s="9">
        <f>29905+14820</f>
        <v>44725</v>
      </c>
      <c r="T121" s="9">
        <f>10045.9+7789.36</f>
        <v>17835.259999999998</v>
      </c>
      <c r="U121" s="9">
        <f>6681+10769.55</f>
        <v>17450.55</v>
      </c>
      <c r="V121" s="9">
        <v>6019</v>
      </c>
      <c r="W121" s="9">
        <v>23145</v>
      </c>
      <c r="X121" s="9">
        <v>45047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29333</v>
      </c>
      <c r="D122" s="15">
        <f t="shared" si="29"/>
        <v>0.90802996532937097</v>
      </c>
      <c r="E122" s="9">
        <v>945</v>
      </c>
      <c r="F122" s="9">
        <v>920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5412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296229</v>
      </c>
      <c r="C123" s="88">
        <f t="shared" si="23"/>
        <v>286597.11</v>
      </c>
      <c r="D123" s="15">
        <f t="shared" si="29"/>
        <v>0.96748498627750823</v>
      </c>
      <c r="E123" s="9">
        <v>2574</v>
      </c>
      <c r="F123" s="9">
        <v>7145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6470</v>
      </c>
      <c r="L123" s="9">
        <v>16558</v>
      </c>
      <c r="M123" s="9">
        <v>10234</v>
      </c>
      <c r="N123" s="9">
        <v>5660</v>
      </c>
      <c r="O123" s="9">
        <v>13291</v>
      </c>
      <c r="P123" s="9">
        <v>12412</v>
      </c>
      <c r="Q123" s="9">
        <v>7788</v>
      </c>
      <c r="R123" s="9">
        <v>13763</v>
      </c>
      <c r="S123" s="9">
        <v>17251</v>
      </c>
      <c r="T123" s="163">
        <v>17107.2</v>
      </c>
      <c r="U123" s="9">
        <v>13154.96</v>
      </c>
      <c r="V123" s="9">
        <v>8713.9500000000007</v>
      </c>
      <c r="W123" s="9">
        <v>13603</v>
      </c>
      <c r="X123" s="9">
        <v>28034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32.953996165738808</v>
      </c>
      <c r="D126" s="14">
        <f t="shared" ref="D126:D131" si="33">C126/B126</f>
        <v>0.98370137808175551</v>
      </c>
      <c r="E126" s="112">
        <f t="shared" ref="E126:M126" si="34">E119/E111*10</f>
        <v>41.276738266422541</v>
      </c>
      <c r="F126" s="112">
        <f t="shared" si="34"/>
        <v>26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32.244238638811112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29.595072915191846</v>
      </c>
      <c r="N126" s="112">
        <f t="shared" ref="N126:O126" si="35">N119/N111*10</f>
        <v>31.344599559147682</v>
      </c>
      <c r="O126" s="112">
        <f t="shared" si="35"/>
        <v>29.464428457234213</v>
      </c>
      <c r="P126" s="112">
        <f>P119/P111*10</f>
        <v>29.022303268340579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37.701303135491948</v>
      </c>
      <c r="T126" s="112">
        <f t="shared" ref="T126:V126" si="37">T119/T111*10</f>
        <v>30.747201975544666</v>
      </c>
      <c r="U126" s="112">
        <f t="shared" si="37"/>
        <v>34.349705088473456</v>
      </c>
      <c r="V126" s="112">
        <f t="shared" si="37"/>
        <v>29.680625296068218</v>
      </c>
      <c r="W126" s="112">
        <f>W119/W111*10</f>
        <v>30.81288028987489</v>
      </c>
      <c r="X126" s="112">
        <f>X119/X111*10</f>
        <v>35.580857653884749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34.633581831442349</v>
      </c>
      <c r="D127" s="15">
        <f t="shared" si="33"/>
        <v>0.98953090946978139</v>
      </c>
      <c r="E127" s="113">
        <f t="shared" ref="E127" si="38">E121/E113*10</f>
        <v>43.38863750628456</v>
      </c>
      <c r="F127" s="113">
        <f t="shared" ref="F127" si="39">F121/F113*10</f>
        <v>25.999557717823972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33.010521795147092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30.51782273603083</v>
      </c>
      <c r="N127" s="113">
        <f t="shared" ref="N127:R127" si="41">N121/N113*10</f>
        <v>30.413048083033253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40.544828211404223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26.721420643729189</v>
      </c>
      <c r="W127" s="113">
        <f t="shared" ref="W127:Y127" si="43">W121/W113*10</f>
        <v>33.017118402282449</v>
      </c>
      <c r="X127" s="113">
        <f>X121/X113*10</f>
        <v>36.034717222622191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34.633581831442349</v>
      </c>
      <c r="D128" s="15">
        <f t="shared" si="33"/>
        <v>1.1318163997203381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37.324137931034485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31.311924981727245</v>
      </c>
      <c r="D129" s="15">
        <f t="shared" si="33"/>
        <v>0.966417437707631</v>
      </c>
      <c r="E129" s="107">
        <f>E123/E115*10</f>
        <v>33</v>
      </c>
      <c r="F129" s="107">
        <f>F123/F115*10</f>
        <v>25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30.92777274100937</v>
      </c>
      <c r="N129" s="107">
        <f t="shared" si="52"/>
        <v>32.983682983682982</v>
      </c>
      <c r="O129" s="107">
        <f t="shared" si="52"/>
        <v>30.379428571428573</v>
      </c>
      <c r="P129" s="107">
        <f t="shared" ref="P129:R129" si="53">P123/P115*10</f>
        <v>25.879899916597164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32.285846609855504</v>
      </c>
      <c r="W129" s="107">
        <f>W123/W115*10</f>
        <v>27.086818000796494</v>
      </c>
      <c r="X129" s="107">
        <f>X123/X115*10</f>
        <v>37.096731507211857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24584.5</v>
      </c>
      <c r="D133" s="14">
        <f t="shared" ref="D133:D197" si="57">C133/B133</f>
        <v>2.6850698995194406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953</v>
      </c>
      <c r="N133" s="45">
        <f t="shared" si="58"/>
        <v>760.5</v>
      </c>
      <c r="O133" s="45">
        <f t="shared" si="58"/>
        <v>985</v>
      </c>
      <c r="P133" s="45">
        <f t="shared" si="58"/>
        <v>1631</v>
      </c>
      <c r="Q133" s="45">
        <f t="shared" si="58"/>
        <v>3491</v>
      </c>
      <c r="R133" s="45">
        <f t="shared" si="58"/>
        <v>815</v>
      </c>
      <c r="S133" s="45">
        <f t="shared" si="58"/>
        <v>942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2523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1236</v>
      </c>
      <c r="C139" s="22">
        <f t="shared" si="59"/>
        <v>2189.3000000000002</v>
      </c>
      <c r="D139" s="14">
        <f t="shared" si="57"/>
        <v>1.7712783171521036</v>
      </c>
      <c r="E139" s="88">
        <v>160</v>
      </c>
      <c r="F139" s="88">
        <v>57</v>
      </c>
      <c r="G139" s="88">
        <v>349</v>
      </c>
      <c r="H139" s="88">
        <v>127</v>
      </c>
      <c r="I139" s="88"/>
      <c r="J139" s="88">
        <v>140</v>
      </c>
      <c r="K139" s="88">
        <v>255</v>
      </c>
      <c r="L139" s="88">
        <v>303</v>
      </c>
      <c r="M139" s="88">
        <v>147</v>
      </c>
      <c r="N139" s="88">
        <v>19.3</v>
      </c>
      <c r="O139" s="88">
        <v>69</v>
      </c>
      <c r="P139" s="88">
        <v>62</v>
      </c>
      <c r="Q139" s="88">
        <v>13</v>
      </c>
      <c r="R139" s="88">
        <v>109</v>
      </c>
      <c r="S139" s="88">
        <v>7</v>
      </c>
      <c r="T139" s="112">
        <v>7</v>
      </c>
      <c r="U139" s="88">
        <v>25</v>
      </c>
      <c r="V139" s="88">
        <v>12</v>
      </c>
      <c r="W139" s="88">
        <v>35</v>
      </c>
      <c r="X139" s="88">
        <v>293</v>
      </c>
      <c r="Y139" s="88"/>
    </row>
    <row r="140" spans="1:26" s="11" customFormat="1" ht="27.75" customHeight="1" x14ac:dyDescent="0.2">
      <c r="A140" s="12" t="s">
        <v>176</v>
      </c>
      <c r="B140" s="30">
        <v>0.217</v>
      </c>
      <c r="C140" s="165">
        <f>C139/C136</f>
        <v>0.42444746025591318</v>
      </c>
      <c r="D140" s="14">
        <f t="shared" si="57"/>
        <v>1.9559790795203373</v>
      </c>
      <c r="E140" s="32">
        <f>E139/E136</f>
        <v>0.85106382978723405</v>
      </c>
      <c r="F140" s="32">
        <f t="shared" ref="F140:X140" si="61">F139/F136</f>
        <v>0.5089285714285714</v>
      </c>
      <c r="G140" s="32">
        <f t="shared" si="61"/>
        <v>0.45501955671447197</v>
      </c>
      <c r="H140" s="32">
        <f t="shared" si="61"/>
        <v>0.36285714285714288</v>
      </c>
      <c r="I140" s="32"/>
      <c r="J140" s="32">
        <f t="shared" si="61"/>
        <v>0.97902097902097907</v>
      </c>
      <c r="K140" s="32">
        <f t="shared" si="61"/>
        <v>0.46703296703296704</v>
      </c>
      <c r="L140" s="32">
        <f t="shared" si="61"/>
        <v>0.39504563233376794</v>
      </c>
      <c r="M140" s="32">
        <f t="shared" si="61"/>
        <v>0.60245901639344257</v>
      </c>
      <c r="N140" s="32">
        <f t="shared" si="61"/>
        <v>0.83913043478260874</v>
      </c>
      <c r="O140" s="32">
        <f t="shared" si="61"/>
        <v>0.31506849315068491</v>
      </c>
      <c r="P140" s="32">
        <f t="shared" si="61"/>
        <v>0.19682539682539682</v>
      </c>
      <c r="Q140" s="32">
        <f t="shared" si="61"/>
        <v>1</v>
      </c>
      <c r="R140" s="32">
        <f t="shared" si="61"/>
        <v>0.24115044247787609</v>
      </c>
      <c r="S140" s="32">
        <f t="shared" si="61"/>
        <v>4.4585987261146494E-2</v>
      </c>
      <c r="T140" s="32">
        <f t="shared" si="61"/>
        <v>0.11475409836065574</v>
      </c>
      <c r="U140" s="32">
        <f t="shared" si="61"/>
        <v>0.30120481927710846</v>
      </c>
      <c r="V140" s="32">
        <f t="shared" si="61"/>
        <v>0.29268292682926828</v>
      </c>
      <c r="W140" s="32">
        <f t="shared" si="61"/>
        <v>0.13833992094861661</v>
      </c>
      <c r="X140" s="32">
        <f t="shared" si="61"/>
        <v>0.78975741239892183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28959</v>
      </c>
      <c r="C143" s="22">
        <f>SUM(E143:Y143)</f>
        <v>51470</v>
      </c>
      <c r="D143" s="14">
        <f t="shared" si="57"/>
        <v>1.7773403777754757</v>
      </c>
      <c r="E143" s="88">
        <v>3520</v>
      </c>
      <c r="F143" s="88">
        <v>1140</v>
      </c>
      <c r="G143" s="88">
        <v>8131</v>
      </c>
      <c r="H143" s="88">
        <v>2558</v>
      </c>
      <c r="I143" s="88"/>
      <c r="J143" s="88">
        <v>2450</v>
      </c>
      <c r="K143" s="167">
        <v>5293</v>
      </c>
      <c r="L143" s="88">
        <v>10493</v>
      </c>
      <c r="M143" s="88">
        <v>2940</v>
      </c>
      <c r="N143" s="88">
        <v>442</v>
      </c>
      <c r="O143" s="88">
        <v>1280</v>
      </c>
      <c r="P143" s="88">
        <v>1252</v>
      </c>
      <c r="Q143" s="88">
        <v>371</v>
      </c>
      <c r="R143" s="88">
        <v>1417</v>
      </c>
      <c r="S143" s="88">
        <v>135</v>
      </c>
      <c r="T143" s="88">
        <v>127</v>
      </c>
      <c r="U143" s="88">
        <v>1000</v>
      </c>
      <c r="V143" s="88">
        <v>144</v>
      </c>
      <c r="W143" s="88">
        <v>900</v>
      </c>
      <c r="X143" s="88">
        <v>7877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234.3</v>
      </c>
      <c r="C145" s="18">
        <f>C143/C139*10</f>
        <v>235.09797652217603</v>
      </c>
      <c r="D145" s="14">
        <f t="shared" si="57"/>
        <v>1.0034057896806488</v>
      </c>
      <c r="E145" s="112">
        <f t="shared" ref="E145" si="63">E143/E139*10</f>
        <v>220</v>
      </c>
      <c r="F145" s="112">
        <f>F143/F139*10</f>
        <v>200</v>
      </c>
      <c r="G145" s="112">
        <f>G143/G139*10</f>
        <v>232.97994269340975</v>
      </c>
      <c r="H145" s="112">
        <f t="shared" ref="H145" si="64">H143/H139*10</f>
        <v>201.41732283464566</v>
      </c>
      <c r="I145" s="112"/>
      <c r="J145" s="112">
        <f t="shared" ref="J145:Q145" si="65">J143/J139*10</f>
        <v>175</v>
      </c>
      <c r="K145" s="112">
        <f t="shared" si="65"/>
        <v>207.56862745098039</v>
      </c>
      <c r="L145" s="112">
        <f t="shared" si="65"/>
        <v>346.30363036303629</v>
      </c>
      <c r="M145" s="112">
        <f t="shared" si="65"/>
        <v>200</v>
      </c>
      <c r="N145" s="112">
        <f t="shared" si="65"/>
        <v>229.01554404145077</v>
      </c>
      <c r="O145" s="112">
        <f t="shared" si="65"/>
        <v>185.50724637681159</v>
      </c>
      <c r="P145" s="112">
        <f t="shared" si="65"/>
        <v>201.93548387096774</v>
      </c>
      <c r="Q145" s="112">
        <f t="shared" si="65"/>
        <v>285.38461538461542</v>
      </c>
      <c r="R145" s="112">
        <f>R143/R139*10</f>
        <v>130</v>
      </c>
      <c r="S145" s="112">
        <f>S143/S139*10</f>
        <v>192.85714285714283</v>
      </c>
      <c r="T145" s="112">
        <f>T143/T139*10</f>
        <v>181.42857142857142</v>
      </c>
      <c r="U145" s="112">
        <f>U143/U139*10</f>
        <v>400</v>
      </c>
      <c r="V145" s="112">
        <f>V143/V139*10</f>
        <v>120</v>
      </c>
      <c r="W145" s="112">
        <f t="shared" ref="W145" si="66">W143/W139*10</f>
        <v>257.14285714285717</v>
      </c>
      <c r="X145" s="112">
        <f>X143/X139*10</f>
        <v>268.83959044368601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83</v>
      </c>
      <c r="C150" s="22">
        <f>SUM(E150:Y150)</f>
        <v>158.30000000000001</v>
      </c>
      <c r="D150" s="14">
        <f t="shared" si="57"/>
        <v>1.9072289156626507</v>
      </c>
      <c r="E150" s="88">
        <v>9</v>
      </c>
      <c r="F150" s="88"/>
      <c r="G150" s="88">
        <v>20</v>
      </c>
      <c r="H150" s="88"/>
      <c r="I150" s="88">
        <v>10</v>
      </c>
      <c r="J150" s="88">
        <v>4</v>
      </c>
      <c r="K150" s="88">
        <v>36</v>
      </c>
      <c r="L150" s="88"/>
      <c r="M150" s="88">
        <v>6</v>
      </c>
      <c r="N150" s="88">
        <v>4</v>
      </c>
      <c r="O150" s="88">
        <v>5</v>
      </c>
      <c r="P150" s="88">
        <v>6</v>
      </c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v>8.6999999999999994E-2</v>
      </c>
      <c r="C151" s="165">
        <f>C150/C149</f>
        <v>0.18112128146453091</v>
      </c>
      <c r="D151" s="14">
        <f t="shared" si="57"/>
        <v>2.0818538099371371</v>
      </c>
      <c r="E151" s="27">
        <f>E150/E149</f>
        <v>0.36</v>
      </c>
      <c r="F151" s="27"/>
      <c r="G151" s="27">
        <f t="shared" ref="G151:X151" si="68">G150/G149</f>
        <v>0.17391304347826086</v>
      </c>
      <c r="H151" s="27"/>
      <c r="I151" s="27">
        <f t="shared" si="68"/>
        <v>0.90909090909090906</v>
      </c>
      <c r="J151" s="27">
        <f t="shared" si="68"/>
        <v>0.4</v>
      </c>
      <c r="K151" s="27">
        <f t="shared" si="68"/>
        <v>0.2857142857142857</v>
      </c>
      <c r="L151" s="27"/>
      <c r="M151" s="27">
        <f t="shared" si="68"/>
        <v>0.12</v>
      </c>
      <c r="N151" s="27">
        <f t="shared" si="68"/>
        <v>1</v>
      </c>
      <c r="O151" s="27">
        <f t="shared" si="68"/>
        <v>9.2592592592592587E-2</v>
      </c>
      <c r="P151" s="27">
        <f t="shared" si="68"/>
        <v>5.8252427184466021E-2</v>
      </c>
      <c r="Q151" s="27"/>
      <c r="R151" s="27"/>
      <c r="S151" s="27"/>
      <c r="T151" s="27">
        <f t="shared" si="68"/>
        <v>0.36666666666666664</v>
      </c>
      <c r="U151" s="27"/>
      <c r="V151" s="27"/>
      <c r="W151" s="27"/>
      <c r="X151" s="27">
        <f t="shared" si="68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2732</v>
      </c>
      <c r="C153" s="22">
        <f t="shared" si="59"/>
        <v>4399</v>
      </c>
      <c r="D153" s="14">
        <f t="shared" si="57"/>
        <v>1.6101756954612005</v>
      </c>
      <c r="E153" s="88">
        <v>162</v>
      </c>
      <c r="F153" s="88"/>
      <c r="G153" s="88">
        <v>390</v>
      </c>
      <c r="H153" s="88"/>
      <c r="I153" s="88">
        <v>100</v>
      </c>
      <c r="J153" s="88">
        <v>52</v>
      </c>
      <c r="K153" s="88">
        <v>2530</v>
      </c>
      <c r="L153" s="88"/>
      <c r="M153" s="88">
        <v>160</v>
      </c>
      <c r="N153" s="88">
        <v>7</v>
      </c>
      <c r="O153" s="88">
        <v>75</v>
      </c>
      <c r="P153" s="88">
        <v>240</v>
      </c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328</v>
      </c>
      <c r="C155" s="18">
        <f>C153/C150*10</f>
        <v>277.89008212255209</v>
      </c>
      <c r="D155" s="14">
        <f t="shared" si="57"/>
        <v>0.847225860129732</v>
      </c>
      <c r="E155" s="52">
        <f>E153/E150*10</f>
        <v>180</v>
      </c>
      <c r="F155" s="52"/>
      <c r="G155" s="52">
        <f t="shared" ref="G155:K155" si="70">G153/G150*10</f>
        <v>195</v>
      </c>
      <c r="H155" s="52"/>
      <c r="I155" s="52">
        <f t="shared" si="70"/>
        <v>100</v>
      </c>
      <c r="J155" s="52">
        <f t="shared" si="70"/>
        <v>130</v>
      </c>
      <c r="K155" s="52">
        <f t="shared" si="70"/>
        <v>702.77777777777771</v>
      </c>
      <c r="L155" s="52"/>
      <c r="M155" s="52">
        <f>M153/M150*10</f>
        <v>266.66666666666669</v>
      </c>
      <c r="N155" s="52">
        <f>N153/N150*10</f>
        <v>17.5</v>
      </c>
      <c r="O155" s="52">
        <f t="shared" ref="O155:P155" si="71">O153/O150*10</f>
        <v>150</v>
      </c>
      <c r="P155" s="52">
        <f t="shared" si="71"/>
        <v>400</v>
      </c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879</v>
      </c>
      <c r="C156" s="18">
        <f t="shared" si="59"/>
        <v>693.2</v>
      </c>
      <c r="D156" s="14">
        <f t="shared" si="57"/>
        <v>0.78862343572241189</v>
      </c>
      <c r="E156" s="115">
        <f>E149-E150</f>
        <v>16</v>
      </c>
      <c r="F156" s="115">
        <f t="shared" ref="F156:Y156" si="72">F149-F150</f>
        <v>68</v>
      </c>
      <c r="G156" s="115">
        <f>G149-G150</f>
        <v>95</v>
      </c>
      <c r="H156" s="115">
        <f>H149-H150</f>
        <v>0.5</v>
      </c>
      <c r="I156" s="115">
        <f t="shared" si="72"/>
        <v>1</v>
      </c>
      <c r="J156" s="115">
        <f t="shared" si="72"/>
        <v>6</v>
      </c>
      <c r="K156" s="115">
        <f t="shared" si="72"/>
        <v>90</v>
      </c>
      <c r="L156" s="115">
        <f t="shared" si="72"/>
        <v>53</v>
      </c>
      <c r="M156" s="115">
        <f t="shared" si="72"/>
        <v>44</v>
      </c>
      <c r="N156" s="115">
        <f t="shared" si="72"/>
        <v>0</v>
      </c>
      <c r="O156" s="115">
        <f t="shared" si="72"/>
        <v>49</v>
      </c>
      <c r="P156" s="115">
        <f t="shared" si="72"/>
        <v>97</v>
      </c>
      <c r="Q156" s="115">
        <f t="shared" si="72"/>
        <v>0</v>
      </c>
      <c r="R156" s="115">
        <f t="shared" si="72"/>
        <v>1</v>
      </c>
      <c r="S156" s="115">
        <f t="shared" si="72"/>
        <v>31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95</v>
      </c>
      <c r="X156" s="115">
        <f t="shared" si="72"/>
        <v>40</v>
      </c>
      <c r="Y156" s="115">
        <f t="shared" si="72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655.4</v>
      </c>
      <c r="D157" s="14">
        <f t="shared" si="57"/>
        <v>1.5754807692307691</v>
      </c>
      <c r="E157" s="34"/>
      <c r="F157" s="33"/>
      <c r="G157" s="51">
        <v>579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3">SUM(E158:Y158)</f>
        <v>7774</v>
      </c>
      <c r="D158" s="14">
        <f t="shared" si="57"/>
        <v>1.8598086124401914</v>
      </c>
      <c r="E158" s="34"/>
      <c r="F158" s="33"/>
      <c r="G158" s="33">
        <v>7005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118.61458651205371</v>
      </c>
      <c r="D159" s="14">
        <f t="shared" si="57"/>
        <v>1.1804705260529746</v>
      </c>
      <c r="E159" s="34"/>
      <c r="F159" s="52"/>
      <c r="G159" s="52">
        <f>G158/G157*10</f>
        <v>120.98445595854923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3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 t="shared" si="74"/>
        <v>4000</v>
      </c>
      <c r="R163" s="51">
        <f t="shared" si="74"/>
        <v>836</v>
      </c>
      <c r="S163" s="51">
        <f t="shared" si="74"/>
        <v>1926</v>
      </c>
      <c r="T163" s="51">
        <f t="shared" si="74"/>
        <v>2608</v>
      </c>
      <c r="U163" s="51">
        <f t="shared" si="74"/>
        <v>2550</v>
      </c>
      <c r="V163" s="51">
        <f t="shared" si="74"/>
        <v>249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11584</v>
      </c>
      <c r="C164" s="22">
        <f>SUM(E164:Y164)</f>
        <v>15102</v>
      </c>
      <c r="D164" s="14">
        <f t="shared" si="57"/>
        <v>1.3036947513812154</v>
      </c>
      <c r="E164" s="114"/>
      <c r="F164" s="148">
        <v>520</v>
      </c>
      <c r="G164" s="114">
        <f>G169+G172+G189+G175+G184</f>
        <v>500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5">N169+N172+N189+N175+N178+N184</f>
        <v>419</v>
      </c>
      <c r="O164" s="148"/>
      <c r="P164" s="148">
        <v>503</v>
      </c>
      <c r="Q164" s="148">
        <f>Q169+Q172+Q189+Q175+Q178+Q184</f>
        <v>490</v>
      </c>
      <c r="R164" s="148">
        <f t="shared" ref="R164:T164" si="76">R169+R172+R189+R175+R178+R184</f>
        <v>618</v>
      </c>
      <c r="S164" s="148">
        <f t="shared" si="76"/>
        <v>1316</v>
      </c>
      <c r="T164" s="148">
        <f t="shared" si="76"/>
        <v>980</v>
      </c>
      <c r="U164" s="148"/>
      <c r="V164" s="148"/>
      <c r="W164" s="148">
        <f t="shared" ref="W164:Y164" si="77">W169+W172+W189+W175+W178+W184</f>
        <v>929</v>
      </c>
      <c r="X164" s="148">
        <f t="shared" si="77"/>
        <v>1059</v>
      </c>
      <c r="Y164" s="148">
        <f t="shared" si="77"/>
        <v>100</v>
      </c>
    </row>
    <row r="165" spans="1:26" s="11" customFormat="1" ht="30" customHeight="1" x14ac:dyDescent="0.2">
      <c r="A165" s="12" t="s">
        <v>176</v>
      </c>
      <c r="B165" s="165">
        <f>B164/B160</f>
        <v>0.31780521262002742</v>
      </c>
      <c r="C165" s="165">
        <f>C164/C160</f>
        <v>0.43205355610230589</v>
      </c>
      <c r="D165" s="14">
        <f t="shared" si="57"/>
        <v>1.3594917230601735</v>
      </c>
      <c r="E165" s="32"/>
      <c r="F165" s="32">
        <f t="shared" ref="F165:Y165" si="78">F164/F163</f>
        <v>0.41599999999999998</v>
      </c>
      <c r="G165" s="32">
        <f t="shared" si="78"/>
        <v>0.31887755102040816</v>
      </c>
      <c r="H165" s="32">
        <f t="shared" si="78"/>
        <v>0.53271983640081799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0.97230962869729387</v>
      </c>
      <c r="N165" s="32">
        <f t="shared" si="78"/>
        <v>0.62444113263785395</v>
      </c>
      <c r="O165" s="32"/>
      <c r="P165" s="32">
        <f t="shared" si="78"/>
        <v>0.68622100954979537</v>
      </c>
      <c r="Q165" s="32">
        <f t="shared" si="78"/>
        <v>0.1225</v>
      </c>
      <c r="R165" s="32">
        <f t="shared" si="78"/>
        <v>0.73923444976076558</v>
      </c>
      <c r="S165" s="32">
        <f t="shared" si="78"/>
        <v>0.68328141225337491</v>
      </c>
      <c r="T165" s="32">
        <f t="shared" si="78"/>
        <v>0.37576687116564417</v>
      </c>
      <c r="U165" s="32"/>
      <c r="V165" s="32"/>
      <c r="W165" s="32">
        <f t="shared" si="78"/>
        <v>0.75651465798045603</v>
      </c>
      <c r="X165" s="32">
        <f t="shared" si="78"/>
        <v>0.67581365666879389</v>
      </c>
      <c r="Y165" s="32">
        <f t="shared" si="78"/>
        <v>0.27173913043478259</v>
      </c>
    </row>
    <row r="166" spans="1:26" s="11" customFormat="1" ht="31.5" customHeight="1" x14ac:dyDescent="0.2">
      <c r="A166" s="104" t="s">
        <v>215</v>
      </c>
      <c r="B166" s="22">
        <v>12352</v>
      </c>
      <c r="C166" s="22">
        <f>SUM(E166:Y166)</f>
        <v>17004.5</v>
      </c>
      <c r="D166" s="14">
        <f t="shared" si="57"/>
        <v>1.3766596502590673</v>
      </c>
      <c r="E166" s="51"/>
      <c r="F166" s="51">
        <v>270</v>
      </c>
      <c r="G166" s="51">
        <f t="shared" ref="G166:Y166" si="79">G170+G173+G176+G190+G179+G185</f>
        <v>645</v>
      </c>
      <c r="H166" s="51">
        <v>893</v>
      </c>
      <c r="I166" s="51">
        <f t="shared" si="79"/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f t="shared" si="79"/>
        <v>852</v>
      </c>
      <c r="N166" s="51">
        <f t="shared" ref="N166" si="81">N170+N173+N176+N190+N179+N185</f>
        <v>400</v>
      </c>
      <c r="O166" s="51"/>
      <c r="P166" s="51">
        <v>461</v>
      </c>
      <c r="Q166" s="51">
        <f>Q170+Q173+Q176+Q190+Q179+Q185</f>
        <v>716</v>
      </c>
      <c r="R166" s="51">
        <f>R170+R173+R176+R190+R179+R185</f>
        <v>818.3</v>
      </c>
      <c r="S166" s="51">
        <f t="shared" ref="R166:T166" si="82">S170+S173+S176+S190+S179+S185</f>
        <v>2227</v>
      </c>
      <c r="T166" s="51">
        <f t="shared" si="82"/>
        <v>606</v>
      </c>
      <c r="U166" s="51"/>
      <c r="V166" s="51"/>
      <c r="W166" s="51">
        <f t="shared" si="79"/>
        <v>1292</v>
      </c>
      <c r="X166" s="51">
        <f t="shared" si="79"/>
        <v>2273</v>
      </c>
      <c r="Y166" s="51">
        <f t="shared" si="79"/>
        <v>100</v>
      </c>
    </row>
    <row r="167" spans="1:26" s="11" customFormat="1" ht="30" customHeight="1" x14ac:dyDescent="0.2">
      <c r="A167" s="29" t="s">
        <v>98</v>
      </c>
      <c r="B167" s="53">
        <f>B166/B164*10</f>
        <v>10.662983425414366</v>
      </c>
      <c r="C167" s="18">
        <f>C166/C164*10</f>
        <v>11.259766918288969</v>
      </c>
      <c r="D167" s="14">
        <f t="shared" si="57"/>
        <v>1.0559677783473074</v>
      </c>
      <c r="E167" s="52"/>
      <c r="F167" s="52">
        <f t="shared" ref="F167" si="83">F166/F164*10</f>
        <v>5.1923076923076925</v>
      </c>
      <c r="G167" s="52">
        <f t="shared" ref="G167:X167" si="84">G166/G164*10</f>
        <v>12.9</v>
      </c>
      <c r="H167" s="52">
        <f t="shared" si="84"/>
        <v>8.5700575815738969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5.5145631067961167</v>
      </c>
      <c r="N167" s="52">
        <f t="shared" ref="N167" si="86">N166/N164*10</f>
        <v>9.5465393794749396</v>
      </c>
      <c r="O167" s="52"/>
      <c r="P167" s="52">
        <f t="shared" si="84"/>
        <v>9.1650099403578533</v>
      </c>
      <c r="Q167" s="52">
        <f t="shared" ref="Q167:T167" si="87">Q166/Q164*10</f>
        <v>14.612244897959183</v>
      </c>
      <c r="R167" s="52">
        <f t="shared" si="87"/>
        <v>13.241100323624595</v>
      </c>
      <c r="S167" s="52">
        <f t="shared" si="87"/>
        <v>16.922492401215806</v>
      </c>
      <c r="T167" s="52">
        <f t="shared" si="87"/>
        <v>6.1836734693877551</v>
      </c>
      <c r="U167" s="52"/>
      <c r="V167" s="52"/>
      <c r="W167" s="52">
        <f t="shared" si="84"/>
        <v>13.907427341227125</v>
      </c>
      <c r="X167" s="52">
        <f t="shared" si="84"/>
        <v>21.463644948064214</v>
      </c>
      <c r="Y167" s="52">
        <f t="shared" ref="Y167" si="88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19353</v>
      </c>
      <c r="D168" s="14" t="e">
        <f t="shared" si="57"/>
        <v>#DIV/0!</v>
      </c>
      <c r="E168" s="115">
        <f t="shared" ref="E168:U168" si="89">E163-E164</f>
        <v>3136</v>
      </c>
      <c r="F168" s="115">
        <f t="shared" si="89"/>
        <v>730</v>
      </c>
      <c r="G168" s="115">
        <f>G163-G164</f>
        <v>1068</v>
      </c>
      <c r="H168" s="115">
        <f>H163-H164</f>
        <v>914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44</v>
      </c>
      <c r="N168" s="115">
        <f t="shared" si="89"/>
        <v>252</v>
      </c>
      <c r="O168" s="115">
        <f t="shared" si="89"/>
        <v>4</v>
      </c>
      <c r="P168" s="115">
        <f t="shared" si="89"/>
        <v>230</v>
      </c>
      <c r="Q168" s="115">
        <f t="shared" si="89"/>
        <v>3510</v>
      </c>
      <c r="R168" s="115">
        <f>R163-R164</f>
        <v>218</v>
      </c>
      <c r="S168" s="115">
        <f t="shared" si="89"/>
        <v>610</v>
      </c>
      <c r="T168" s="115">
        <f t="shared" si="89"/>
        <v>1628</v>
      </c>
      <c r="U168" s="115">
        <f t="shared" si="89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5718</v>
      </c>
      <c r="C169" s="88">
        <f t="shared" si="73"/>
        <v>6387</v>
      </c>
      <c r="D169" s="15">
        <f t="shared" si="57"/>
        <v>1.1169989506820566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/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7126</v>
      </c>
      <c r="C170" s="88">
        <f t="shared" si="73"/>
        <v>9589.2000000000007</v>
      </c>
      <c r="D170" s="15">
        <f t="shared" si="57"/>
        <v>1.3456637664889139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/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12.462399440363763</v>
      </c>
      <c r="C171" s="112">
        <f>C170/C169*10</f>
        <v>15.013621418506343</v>
      </c>
      <c r="D171" s="15">
        <f t="shared" si="57"/>
        <v>1.2047135457622689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4663</v>
      </c>
      <c r="C172" s="88">
        <f t="shared" si="73"/>
        <v>7455</v>
      </c>
      <c r="D172" s="15">
        <f t="shared" si="57"/>
        <v>1.5987561655586533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230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3796</v>
      </c>
      <c r="C173" s="88">
        <f t="shared" si="73"/>
        <v>5910.3</v>
      </c>
      <c r="D173" s="15">
        <f t="shared" si="57"/>
        <v>1.5569810326659643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165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8.1406819644005992</v>
      </c>
      <c r="C174" s="112">
        <f>C173/C172*10</f>
        <v>7.9279678068410462</v>
      </c>
      <c r="D174" s="15">
        <f t="shared" si="57"/>
        <v>0.97387022874867768</v>
      </c>
      <c r="E174" s="48"/>
      <c r="F174" s="48">
        <f>F173/F172*10</f>
        <v>5.1923076923076925</v>
      </c>
      <c r="G174" s="48"/>
      <c r="H174" s="48">
        <f t="shared" ref="H174:N174" si="90">H173/H172*10</f>
        <v>9.002016129032258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7.1739130434782608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70</v>
      </c>
      <c r="C175" s="112">
        <f t="shared" si="73"/>
        <v>350</v>
      </c>
      <c r="D175" s="15">
        <f t="shared" si="57"/>
        <v>5</v>
      </c>
      <c r="E175" s="48"/>
      <c r="F175" s="48"/>
      <c r="G175" s="48">
        <v>350</v>
      </c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86</v>
      </c>
      <c r="C176" s="112">
        <f t="shared" si="73"/>
        <v>420</v>
      </c>
      <c r="D176" s="15">
        <f t="shared" si="57"/>
        <v>4.8837209302325579</v>
      </c>
      <c r="E176" s="48"/>
      <c r="F176" s="48"/>
      <c r="G176" s="48">
        <v>420</v>
      </c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12.285714285714286</v>
      </c>
      <c r="C177" s="112">
        <f t="shared" si="73"/>
        <v>12</v>
      </c>
      <c r="D177" s="15">
        <f t="shared" si="57"/>
        <v>0.97674418604651159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3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3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3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3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3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3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1945</v>
      </c>
      <c r="C187" s="22">
        <f t="shared" si="73"/>
        <v>3837</v>
      </c>
      <c r="D187" s="14">
        <f t="shared" si="57"/>
        <v>1.972750642673522</v>
      </c>
      <c r="E187" s="33"/>
      <c r="F187" s="33">
        <v>170</v>
      </c>
      <c r="G187" s="33">
        <v>421</v>
      </c>
      <c r="H187" s="33">
        <v>168</v>
      </c>
      <c r="I187" s="33">
        <v>205</v>
      </c>
      <c r="J187" s="33">
        <v>310</v>
      </c>
      <c r="K187" s="33"/>
      <c r="L187" s="33"/>
      <c r="M187" s="33">
        <v>220</v>
      </c>
      <c r="N187" s="33">
        <v>70</v>
      </c>
      <c r="O187" s="33">
        <v>105</v>
      </c>
      <c r="P187" s="33">
        <v>420</v>
      </c>
      <c r="Q187" s="33"/>
      <c r="R187" s="33"/>
      <c r="S187" s="33"/>
      <c r="T187" s="33">
        <v>320</v>
      </c>
      <c r="U187" s="33"/>
      <c r="V187" s="33"/>
      <c r="W187" s="33"/>
      <c r="X187" s="33">
        <v>939</v>
      </c>
      <c r="Y187" s="33">
        <v>489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1203</v>
      </c>
      <c r="C189" s="88">
        <f t="shared" si="73"/>
        <v>520</v>
      </c>
      <c r="D189" s="15">
        <f t="shared" si="57"/>
        <v>0.43225270157938489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260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1430</v>
      </c>
      <c r="C190" s="88">
        <f t="shared" si="73"/>
        <v>852</v>
      </c>
      <c r="D190" s="15">
        <f t="shared" si="57"/>
        <v>0.59580419580419586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551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11.886949293433084</v>
      </c>
      <c r="C191" s="112">
        <f t="shared" si="73"/>
        <v>48.192307692307693</v>
      </c>
      <c r="D191" s="15">
        <f t="shared" si="57"/>
        <v>4.0542200107584723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21.192307692307693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44</v>
      </c>
      <c r="C198" s="47">
        <f>SUM(E198:Y198)</f>
        <v>99.5</v>
      </c>
      <c r="D198" s="14">
        <f t="shared" ref="D198:D200" si="94">C198/B198</f>
        <v>2.2613636363636362</v>
      </c>
      <c r="E198" s="151"/>
      <c r="F198" s="151"/>
      <c r="G198" s="151"/>
      <c r="H198" s="151">
        <v>15</v>
      </c>
      <c r="I198" s="151"/>
      <c r="J198" s="151"/>
      <c r="K198" s="151"/>
      <c r="L198" s="102"/>
      <c r="M198" s="102"/>
      <c r="N198" s="102"/>
      <c r="O198" s="102">
        <v>1</v>
      </c>
      <c r="P198" s="102"/>
      <c r="Q198" s="102"/>
      <c r="R198" s="168">
        <v>36</v>
      </c>
      <c r="S198" s="102">
        <v>10.5</v>
      </c>
      <c r="T198" s="102">
        <v>1.5</v>
      </c>
      <c r="U198" s="151"/>
      <c r="V198" s="151"/>
      <c r="W198" s="151">
        <v>35.5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77.900000000000006</v>
      </c>
      <c r="C199" s="47">
        <f>SUM(E199:Y199)</f>
        <v>185.10000000000002</v>
      </c>
      <c r="D199" s="14">
        <f t="shared" si="94"/>
        <v>2.3761232349165597</v>
      </c>
      <c r="E199" s="151"/>
      <c r="F199" s="151"/>
      <c r="G199" s="102"/>
      <c r="H199" s="151">
        <v>27</v>
      </c>
      <c r="I199" s="151"/>
      <c r="J199" s="151"/>
      <c r="K199" s="151"/>
      <c r="L199" s="102"/>
      <c r="M199" s="102"/>
      <c r="N199" s="102"/>
      <c r="O199" s="102">
        <v>0.5</v>
      </c>
      <c r="P199" s="102"/>
      <c r="Q199" s="102"/>
      <c r="R199" s="102">
        <v>55.4</v>
      </c>
      <c r="S199" s="102">
        <v>10.5</v>
      </c>
      <c r="T199" s="102">
        <v>25</v>
      </c>
      <c r="U199" s="151"/>
      <c r="V199" s="151"/>
      <c r="W199" s="151">
        <v>66.7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17.899999999999999</v>
      </c>
      <c r="C200" s="47">
        <f>C199/C198*10</f>
        <v>18.603015075376888</v>
      </c>
      <c r="D200" s="14">
        <f t="shared" si="94"/>
        <v>1.0392745852165861</v>
      </c>
      <c r="E200" s="151"/>
      <c r="F200" s="151"/>
      <c r="G200" s="102"/>
      <c r="H200" s="102">
        <f>H199/H198*10</f>
        <v>18</v>
      </c>
      <c r="I200" s="102"/>
      <c r="J200" s="102"/>
      <c r="K200" s="102"/>
      <c r="L200" s="102"/>
      <c r="M200" s="102"/>
      <c r="N200" s="102"/>
      <c r="O200" s="102">
        <f t="shared" ref="O200:Q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10</v>
      </c>
      <c r="T200" s="102">
        <f>T199/T198*10</f>
        <v>166.66666666666669</v>
      </c>
      <c r="U200" s="102"/>
      <c r="V200" s="102"/>
      <c r="W200" s="102">
        <f>W199/W198*10</f>
        <v>18.7887323943662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92754</v>
      </c>
      <c r="C201" s="25">
        <f>SUM(E201:Y201)</f>
        <v>96251</v>
      </c>
      <c r="D201" s="14">
        <f t="shared" ref="D201:D206" si="96">C201/B201</f>
        <v>1.0377018780861202</v>
      </c>
      <c r="E201" s="88">
        <v>7500</v>
      </c>
      <c r="F201" s="88">
        <v>3060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4958</v>
      </c>
      <c r="N201" s="88">
        <v>1574</v>
      </c>
      <c r="O201" s="88">
        <v>2223</v>
      </c>
      <c r="P201" s="88">
        <v>6900</v>
      </c>
      <c r="Q201" s="88">
        <v>6700</v>
      </c>
      <c r="R201" s="88">
        <v>4248</v>
      </c>
      <c r="S201" s="88">
        <v>7277</v>
      </c>
      <c r="T201" s="167">
        <v>3980</v>
      </c>
      <c r="U201" s="88">
        <v>3293</v>
      </c>
      <c r="V201" s="88">
        <v>1210</v>
      </c>
      <c r="W201" s="88">
        <v>6100</v>
      </c>
      <c r="X201" s="88">
        <v>6901</v>
      </c>
      <c r="Y201" s="167">
        <v>2780</v>
      </c>
    </row>
    <row r="202" spans="1:25" s="44" customFormat="1" ht="30" customHeight="1" x14ac:dyDescent="0.2">
      <c r="A202" s="12" t="s">
        <v>119</v>
      </c>
      <c r="B202" s="164">
        <f>B201/B204</f>
        <v>0.88337142857142859</v>
      </c>
      <c r="C202" s="164">
        <f>C201/C204</f>
        <v>0.91667619047619042</v>
      </c>
      <c r="D202" s="15">
        <f t="shared" si="96"/>
        <v>1.0377018780861202</v>
      </c>
      <c r="E202" s="159">
        <f>E201/E204</f>
        <v>1.0071169598496039</v>
      </c>
      <c r="F202" s="159">
        <f t="shared" ref="F202:Y202" si="97">F201/F204</f>
        <v>0.74889867841409696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1.0966600309666004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0.97830710336027227</v>
      </c>
      <c r="Q202" s="159">
        <f t="shared" si="97"/>
        <v>0.93706293706293708</v>
      </c>
      <c r="R202" s="159">
        <f t="shared" si="97"/>
        <v>0.83147386964180858</v>
      </c>
      <c r="S202" s="159">
        <f t="shared" si="97"/>
        <v>0.94962808299621559</v>
      </c>
      <c r="T202" s="159">
        <f t="shared" si="97"/>
        <v>0.97429620563035491</v>
      </c>
      <c r="U202" s="159">
        <f t="shared" si="97"/>
        <v>1</v>
      </c>
      <c r="V202" s="159">
        <f t="shared" si="97"/>
        <v>0.55000000000000004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45830</v>
      </c>
      <c r="C203" s="25">
        <f>SUM(E203:Y203)</f>
        <v>90793</v>
      </c>
      <c r="D203" s="14">
        <f t="shared" si="96"/>
        <v>1.9810822605280385</v>
      </c>
      <c r="E203" s="9">
        <v>5200</v>
      </c>
      <c r="F203" s="9">
        <v>1136</v>
      </c>
      <c r="G203" s="9">
        <v>16310</v>
      </c>
      <c r="H203" s="9">
        <v>6040</v>
      </c>
      <c r="I203" s="9">
        <v>3742</v>
      </c>
      <c r="J203" s="9">
        <v>1620</v>
      </c>
      <c r="K203" s="9">
        <v>3927</v>
      </c>
      <c r="L203" s="9">
        <v>6100</v>
      </c>
      <c r="M203" s="9">
        <v>646</v>
      </c>
      <c r="N203" s="9">
        <v>1915</v>
      </c>
      <c r="O203" s="9">
        <v>820</v>
      </c>
      <c r="P203" s="9">
        <v>1815</v>
      </c>
      <c r="Q203" s="9">
        <v>4773</v>
      </c>
      <c r="R203" s="9">
        <v>4925</v>
      </c>
      <c r="S203" s="9"/>
      <c r="T203" s="9">
        <v>1116</v>
      </c>
      <c r="U203" s="9">
        <v>5200</v>
      </c>
      <c r="V203" s="9">
        <v>450</v>
      </c>
      <c r="W203" s="9">
        <v>2986</v>
      </c>
      <c r="X203" s="9">
        <v>19317</v>
      </c>
      <c r="Y203" s="9">
        <v>2755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6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67916</v>
      </c>
      <c r="C205" s="25">
        <f>SUM(E205:Y205)</f>
        <v>88630</v>
      </c>
      <c r="D205" s="14">
        <f t="shared" si="96"/>
        <v>1.3049944048530537</v>
      </c>
      <c r="E205" s="88">
        <v>6810</v>
      </c>
      <c r="F205" s="88">
        <v>3060</v>
      </c>
      <c r="G205" s="88">
        <v>5500</v>
      </c>
      <c r="H205" s="88">
        <v>5360</v>
      </c>
      <c r="I205" s="88">
        <v>2924</v>
      </c>
      <c r="J205" s="88">
        <v>5900</v>
      </c>
      <c r="K205" s="88">
        <v>4262</v>
      </c>
      <c r="L205" s="88">
        <v>2581</v>
      </c>
      <c r="M205" s="88">
        <v>4881</v>
      </c>
      <c r="N205" s="88">
        <v>1388</v>
      </c>
      <c r="O205" s="88">
        <v>1505</v>
      </c>
      <c r="P205" s="88">
        <v>6828</v>
      </c>
      <c r="Q205" s="88">
        <v>6320</v>
      </c>
      <c r="R205" s="88">
        <v>4248</v>
      </c>
      <c r="S205" s="88">
        <v>7059</v>
      </c>
      <c r="T205" s="88">
        <v>3075</v>
      </c>
      <c r="U205" s="88">
        <v>2642</v>
      </c>
      <c r="V205" s="88">
        <v>1665</v>
      </c>
      <c r="W205" s="88">
        <v>5048</v>
      </c>
      <c r="X205" s="88">
        <v>5044</v>
      </c>
      <c r="Y205" s="88">
        <v>2530</v>
      </c>
    </row>
    <row r="206" spans="1:25" s="11" customFormat="1" ht="30" customHeight="1" x14ac:dyDescent="0.2">
      <c r="A206" s="12" t="s">
        <v>52</v>
      </c>
      <c r="B206" s="79">
        <f>B205/B204</f>
        <v>0.64681904761904763</v>
      </c>
      <c r="C206" s="79">
        <f>C205/C204</f>
        <v>0.84409523809523812</v>
      </c>
      <c r="D206" s="15">
        <f t="shared" si="96"/>
        <v>1.3049944048530537</v>
      </c>
      <c r="E206" s="15">
        <f t="shared" ref="E206:J206" si="98">E205/E204</f>
        <v>0.91446219954344032</v>
      </c>
      <c r="F206" s="15">
        <f t="shared" si="98"/>
        <v>0.74889867841409696</v>
      </c>
      <c r="G206" s="15">
        <f t="shared" si="98"/>
        <v>1.0009099181073704</v>
      </c>
      <c r="H206" s="15">
        <f t="shared" si="98"/>
        <v>0.78823529411764703</v>
      </c>
      <c r="I206" s="15">
        <f t="shared" si="98"/>
        <v>0.86739839810145358</v>
      </c>
      <c r="J206" s="15">
        <f t="shared" si="98"/>
        <v>1</v>
      </c>
      <c r="K206" s="15">
        <f t="shared" ref="K206:Y206" si="99">K205/K204</f>
        <v>0.99139334729006745</v>
      </c>
      <c r="L206" s="15">
        <f t="shared" si="99"/>
        <v>0.51098792318352804</v>
      </c>
      <c r="M206" s="15">
        <f t="shared" si="99"/>
        <v>1.079628400796284</v>
      </c>
      <c r="N206" s="15">
        <f t="shared" si="99"/>
        <v>0.62270076267384478</v>
      </c>
      <c r="O206" s="15">
        <f t="shared" si="99"/>
        <v>0.44264705882352939</v>
      </c>
      <c r="P206" s="15">
        <f t="shared" si="99"/>
        <v>0.96809868141216504</v>
      </c>
      <c r="Q206" s="15">
        <f t="shared" si="99"/>
        <v>0.88391608391608389</v>
      </c>
      <c r="R206" s="15">
        <f t="shared" si="99"/>
        <v>0.83147386964180858</v>
      </c>
      <c r="S206" s="15">
        <f t="shared" si="99"/>
        <v>0.92117969463656535</v>
      </c>
      <c r="T206" s="15">
        <f t="shared" si="99"/>
        <v>0.75275397796817622</v>
      </c>
      <c r="U206" s="15">
        <f t="shared" si="99"/>
        <v>0.80230792590343147</v>
      </c>
      <c r="V206" s="15">
        <f t="shared" si="99"/>
        <v>0.75681818181818183</v>
      </c>
      <c r="W206" s="15">
        <f t="shared" si="99"/>
        <v>0.82754098360655737</v>
      </c>
      <c r="X206" s="15">
        <f t="shared" si="99"/>
        <v>0.73090856397623538</v>
      </c>
      <c r="Y206" s="15">
        <f t="shared" si="99"/>
        <v>0.88865472427116265</v>
      </c>
    </row>
    <row r="207" spans="1:25" s="11" customFormat="1" ht="30" customHeight="1" x14ac:dyDescent="0.2">
      <c r="A207" s="10" t="s">
        <v>123</v>
      </c>
      <c r="B207" s="24">
        <v>60037</v>
      </c>
      <c r="C207" s="24">
        <f>SUM(E207:Y207)</f>
        <v>81197</v>
      </c>
      <c r="D207" s="15">
        <f t="shared" ref="D207:D210" si="100">C207/B207</f>
        <v>1.3524493229175343</v>
      </c>
      <c r="E207" s="9">
        <v>6500</v>
      </c>
      <c r="F207" s="9">
        <v>2860</v>
      </c>
      <c r="G207" s="9">
        <v>5500</v>
      </c>
      <c r="H207" s="9">
        <v>5067</v>
      </c>
      <c r="I207" s="9">
        <v>2844</v>
      </c>
      <c r="J207" s="9">
        <v>5300</v>
      </c>
      <c r="K207" s="9">
        <v>3167</v>
      </c>
      <c r="L207" s="9">
        <v>2282</v>
      </c>
      <c r="M207" s="9">
        <v>4881</v>
      </c>
      <c r="N207" s="9">
        <v>1297</v>
      </c>
      <c r="O207" s="9">
        <v>834</v>
      </c>
      <c r="P207" s="9">
        <v>6396</v>
      </c>
      <c r="Q207" s="9">
        <f>Q205-Q208</f>
        <v>6245</v>
      </c>
      <c r="R207" s="9">
        <v>3948</v>
      </c>
      <c r="S207" s="9">
        <v>6906</v>
      </c>
      <c r="T207" s="9">
        <v>2921</v>
      </c>
      <c r="U207" s="9">
        <v>2642</v>
      </c>
      <c r="V207" s="9">
        <v>1665</v>
      </c>
      <c r="W207" s="9">
        <v>4727</v>
      </c>
      <c r="X207" s="9">
        <v>3715</v>
      </c>
      <c r="Y207" s="9">
        <v>1500</v>
      </c>
    </row>
    <row r="208" spans="1:25" s="11" customFormat="1" ht="30" customHeight="1" x14ac:dyDescent="0.2">
      <c r="A208" s="10" t="s">
        <v>124</v>
      </c>
      <c r="B208" s="24">
        <v>7696</v>
      </c>
      <c r="C208" s="24">
        <f>SUM(E208:Y208)</f>
        <v>7286</v>
      </c>
      <c r="D208" s="15">
        <f t="shared" si="100"/>
        <v>0.9467255717255717</v>
      </c>
      <c r="E208" s="9">
        <v>310</v>
      </c>
      <c r="F208" s="9">
        <v>200</v>
      </c>
      <c r="G208" s="9"/>
      <c r="H208" s="9">
        <v>293</v>
      </c>
      <c r="I208" s="9">
        <v>80</v>
      </c>
      <c r="J208" s="9">
        <v>600</v>
      </c>
      <c r="K208" s="9">
        <v>1095</v>
      </c>
      <c r="L208" s="9">
        <v>299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153</v>
      </c>
      <c r="T208" s="9">
        <v>132</v>
      </c>
      <c r="U208" s="9"/>
      <c r="V208" s="9"/>
      <c r="W208" s="9">
        <v>321</v>
      </c>
      <c r="X208" s="9">
        <v>1329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108904</v>
      </c>
      <c r="C217" s="25">
        <f>SUM(E217:Y217)</f>
        <v>98448.1</v>
      </c>
      <c r="D217" s="14">
        <f t="shared" si="101"/>
        <v>0.90398975244251822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4060</v>
      </c>
      <c r="J217" s="24">
        <v>5980</v>
      </c>
      <c r="K217" s="24">
        <v>4120</v>
      </c>
      <c r="L217" s="24">
        <v>6074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8464</v>
      </c>
      <c r="R217" s="24">
        <v>1636</v>
      </c>
      <c r="S217" s="24">
        <v>3579</v>
      </c>
      <c r="T217" s="24">
        <v>2660.1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49006.8</v>
      </c>
      <c r="C219" s="25">
        <f>C217*0.45</f>
        <v>44301.645000000004</v>
      </c>
      <c r="D219" s="14">
        <f t="shared" si="101"/>
        <v>0.90398975244251822</v>
      </c>
      <c r="E219" s="24">
        <f>E217*0.45</f>
        <v>1125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2809.35</v>
      </c>
      <c r="I219" s="24">
        <f t="shared" si="103"/>
        <v>1827</v>
      </c>
      <c r="J219" s="24">
        <f t="shared" si="103"/>
        <v>2691</v>
      </c>
      <c r="K219" s="24">
        <f t="shared" si="103"/>
        <v>1854</v>
      </c>
      <c r="L219" s="24">
        <f t="shared" si="103"/>
        <v>2733.3</v>
      </c>
      <c r="M219" s="24">
        <f t="shared" si="103"/>
        <v>1170.45</v>
      </c>
      <c r="N219" s="24">
        <f t="shared" si="103"/>
        <v>1962</v>
      </c>
      <c r="O219" s="24">
        <f t="shared" si="103"/>
        <v>1019.25</v>
      </c>
      <c r="P219" s="24">
        <f t="shared" si="103"/>
        <v>2179.35</v>
      </c>
      <c r="Q219" s="24">
        <f t="shared" si="103"/>
        <v>3808.8</v>
      </c>
      <c r="R219" s="24">
        <f t="shared" si="103"/>
        <v>736.2</v>
      </c>
      <c r="S219" s="24">
        <f t="shared" si="103"/>
        <v>1610.55</v>
      </c>
      <c r="T219" s="24">
        <f t="shared" si="103"/>
        <v>1197.0450000000001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0.94499999999999995</v>
      </c>
      <c r="C220" s="46">
        <f>C217/C218</f>
        <v>0.93206937922750288</v>
      </c>
      <c r="D220" s="14">
        <f t="shared" si="101"/>
        <v>0.986316803415347</v>
      </c>
      <c r="E220" s="66">
        <f t="shared" ref="E220:Y220" si="104">E217/E218</f>
        <v>0.9840453448094888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0.69366666666666665</v>
      </c>
      <c r="I220" s="66">
        <f t="shared" si="104"/>
        <v>0.60724983311099412</v>
      </c>
      <c r="J220" s="66">
        <f t="shared" si="104"/>
        <v>1.302648719062093</v>
      </c>
      <c r="K220" s="66">
        <f t="shared" si="104"/>
        <v>0.72424545655121031</v>
      </c>
      <c r="L220" s="66">
        <f t="shared" si="104"/>
        <v>0.79663334755632664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0.72538123347475858</v>
      </c>
      <c r="P220" s="66">
        <f t="shared" si="104"/>
        <v>0.9393115154975733</v>
      </c>
      <c r="Q220" s="66">
        <f t="shared" si="104"/>
        <v>3.0228571428571427</v>
      </c>
      <c r="R220" s="66">
        <f t="shared" si="104"/>
        <v>0.51110802554845869</v>
      </c>
      <c r="S220" s="66">
        <f t="shared" si="104"/>
        <v>0.73925304941022252</v>
      </c>
      <c r="T220" s="66">
        <f t="shared" si="104"/>
        <v>0.80023223912206398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1.123692751532636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295486</v>
      </c>
      <c r="C221" s="25">
        <f>SUM(E221:Y221)</f>
        <v>312621.84999999998</v>
      </c>
      <c r="D221" s="14">
        <f t="shared" si="101"/>
        <v>1.0579920876115958</v>
      </c>
      <c r="E221" s="24">
        <v>570</v>
      </c>
      <c r="F221" s="24">
        <v>9900</v>
      </c>
      <c r="G221" s="24">
        <v>27490</v>
      </c>
      <c r="H221" s="24">
        <v>21250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4350</v>
      </c>
      <c r="S221" s="24">
        <v>11300</v>
      </c>
      <c r="T221" s="24">
        <v>48893.85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88645.8</v>
      </c>
      <c r="C223" s="25">
        <f>C221*0.3</f>
        <v>93786.554999999993</v>
      </c>
      <c r="D223" s="14">
        <f t="shared" si="101"/>
        <v>1.0579920876115958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6375</v>
      </c>
      <c r="I223" s="24">
        <f t="shared" si="105"/>
        <v>3172.7999999999997</v>
      </c>
      <c r="J223" s="24">
        <f t="shared" si="105"/>
        <v>3375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572.4</v>
      </c>
      <c r="R223" s="24">
        <f t="shared" si="105"/>
        <v>1305</v>
      </c>
      <c r="S223" s="24">
        <f t="shared" si="105"/>
        <v>3390</v>
      </c>
      <c r="T223" s="24">
        <f t="shared" si="105"/>
        <v>14668.154999999999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13010.1</v>
      </c>
      <c r="Y223" s="24">
        <f t="shared" si="105"/>
        <v>5796</v>
      </c>
    </row>
    <row r="224" spans="1:35" s="56" customFormat="1" ht="30" customHeight="1" collapsed="1" x14ac:dyDescent="0.2">
      <c r="A224" s="12" t="s">
        <v>133</v>
      </c>
      <c r="B224" s="8">
        <v>1.0329999999999999</v>
      </c>
      <c r="C224" s="8">
        <f>C221/C222</f>
        <v>1.036798982508971</v>
      </c>
      <c r="D224" s="14">
        <f t="shared" si="101"/>
        <v>1.0036776210154608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1.1051591429165799</v>
      </c>
      <c r="I224" s="87">
        <f t="shared" si="106"/>
        <v>1.1627088830255057</v>
      </c>
      <c r="J224" s="87">
        <f t="shared" si="106"/>
        <v>0.93742188150987416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0.57993920972644375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0.81714464778139884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1.0176463686495365</v>
      </c>
      <c r="Y224" s="87">
        <f t="shared" si="106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60061</v>
      </c>
      <c r="C225" s="25">
        <f>SUM(E225:Y225)</f>
        <v>81602</v>
      </c>
      <c r="D225" s="8">
        <f t="shared" si="101"/>
        <v>1.3586520370956194</v>
      </c>
      <c r="E225" s="158"/>
      <c r="F225" s="156">
        <v>3500</v>
      </c>
      <c r="G225" s="158">
        <v>10314</v>
      </c>
      <c r="H225" s="156">
        <v>4000</v>
      </c>
      <c r="I225" s="156">
        <v>5500</v>
      </c>
      <c r="J225" s="156">
        <v>1890</v>
      </c>
      <c r="K225" s="156">
        <v>3000</v>
      </c>
      <c r="L225" s="158">
        <v>7584</v>
      </c>
      <c r="M225" s="156">
        <v>3750</v>
      </c>
      <c r="N225" s="157">
        <v>400</v>
      </c>
      <c r="O225" s="158">
        <v>1000</v>
      </c>
      <c r="P225" s="158">
        <v>7500</v>
      </c>
      <c r="Q225" s="157">
        <v>700</v>
      </c>
      <c r="R225" s="157"/>
      <c r="S225" s="157">
        <v>500</v>
      </c>
      <c r="T225" s="156">
        <v>7600</v>
      </c>
      <c r="U225" s="156">
        <v>1800</v>
      </c>
      <c r="V225" s="157"/>
      <c r="W225" s="158">
        <v>1050</v>
      </c>
      <c r="X225" s="156">
        <v>14457</v>
      </c>
      <c r="Y225" s="158">
        <v>7057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15504.380000000001</v>
      </c>
      <c r="D227" s="8">
        <f t="shared" si="101"/>
        <v>18.261931684334513</v>
      </c>
      <c r="E227" s="158"/>
      <c r="F227" s="158">
        <f t="shared" ref="F227:Y227" si="107">F225*0.19</f>
        <v>665</v>
      </c>
      <c r="G227" s="158">
        <f t="shared" si="107"/>
        <v>1959.66</v>
      </c>
      <c r="H227" s="158">
        <f t="shared" si="107"/>
        <v>760</v>
      </c>
      <c r="I227" s="158">
        <f t="shared" si="107"/>
        <v>1045</v>
      </c>
      <c r="J227" s="158">
        <f t="shared" si="107"/>
        <v>359.1</v>
      </c>
      <c r="K227" s="158">
        <f t="shared" si="107"/>
        <v>570</v>
      </c>
      <c r="L227" s="158">
        <f t="shared" si="107"/>
        <v>1440.96</v>
      </c>
      <c r="M227" s="158">
        <f t="shared" si="107"/>
        <v>712.5</v>
      </c>
      <c r="N227" s="158">
        <f t="shared" si="107"/>
        <v>76</v>
      </c>
      <c r="O227" s="158">
        <f t="shared" si="107"/>
        <v>190</v>
      </c>
      <c r="P227" s="158">
        <f t="shared" si="107"/>
        <v>1425</v>
      </c>
      <c r="Q227" s="158">
        <f t="shared" si="107"/>
        <v>133</v>
      </c>
      <c r="R227" s="158">
        <f t="shared" si="107"/>
        <v>0</v>
      </c>
      <c r="S227" s="158">
        <f t="shared" si="107"/>
        <v>95</v>
      </c>
      <c r="T227" s="158">
        <f t="shared" si="107"/>
        <v>1444</v>
      </c>
      <c r="U227" s="158">
        <f t="shared" si="107"/>
        <v>342</v>
      </c>
      <c r="V227" s="158"/>
      <c r="W227" s="158">
        <f t="shared" si="107"/>
        <v>199.5</v>
      </c>
      <c r="X227" s="158">
        <f t="shared" si="107"/>
        <v>2746.83</v>
      </c>
      <c r="Y227" s="158">
        <f t="shared" si="107"/>
        <v>1340.83</v>
      </c>
    </row>
    <row r="228" spans="1:25" s="56" customFormat="1" ht="30" customHeight="1" collapsed="1" x14ac:dyDescent="0.2">
      <c r="A228" s="12" t="s">
        <v>137</v>
      </c>
      <c r="B228" s="8">
        <v>0.22700000000000001</v>
      </c>
      <c r="C228" s="8">
        <f>C225/C226</f>
        <v>0.30464307980631744</v>
      </c>
      <c r="D228" s="8">
        <f>C228/B228</f>
        <v>1.3420399991467729</v>
      </c>
      <c r="E228" s="159"/>
      <c r="F228" s="159">
        <f t="shared" ref="F228" si="108">F225/F226</f>
        <v>0.38122208909704824</v>
      </c>
      <c r="G228" s="159">
        <f>G225/G226</f>
        <v>0.29922539093098144</v>
      </c>
      <c r="H228" s="159">
        <f>H225/H226</f>
        <v>0.15936254980079681</v>
      </c>
      <c r="I228" s="159">
        <f t="shared" ref="I228:Y228" si="109">I225/I226</f>
        <v>0.78605116478490777</v>
      </c>
      <c r="J228" s="159">
        <f t="shared" si="109"/>
        <v>1.4405487804878048</v>
      </c>
      <c r="K228" s="159">
        <f t="shared" si="109"/>
        <v>0.81037277147487841</v>
      </c>
      <c r="L228" s="159">
        <f t="shared" si="109"/>
        <v>0.33370000440005282</v>
      </c>
      <c r="M228" s="159">
        <f t="shared" si="109"/>
        <v>0.7727179064496188</v>
      </c>
      <c r="N228" s="159">
        <f t="shared" si="109"/>
        <v>4.3980208905992302E-2</v>
      </c>
      <c r="O228" s="159">
        <f t="shared" si="109"/>
        <v>0.10407993338884262</v>
      </c>
      <c r="P228" s="159">
        <f t="shared" si="109"/>
        <v>0.48154093097913325</v>
      </c>
      <c r="Q228" s="159">
        <f t="shared" si="109"/>
        <v>9.7289784572619872E-2</v>
      </c>
      <c r="R228" s="159"/>
      <c r="S228" s="159">
        <f t="shared" si="109"/>
        <v>8.2617316589557177E-2</v>
      </c>
      <c r="T228" s="159">
        <f t="shared" si="109"/>
        <v>0.13064480085262922</v>
      </c>
      <c r="U228" s="159">
        <f t="shared" si="109"/>
        <v>0.41821561338289964</v>
      </c>
      <c r="V228" s="159"/>
      <c r="W228" s="159">
        <f t="shared" si="109"/>
        <v>0.11091158762015423</v>
      </c>
      <c r="X228" s="159">
        <f t="shared" si="109"/>
        <v>0.6533056170635817</v>
      </c>
      <c r="Y228" s="159">
        <f t="shared" si="109"/>
        <v>0.43664150476426183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153600.97999999998</v>
      </c>
      <c r="D234" s="8">
        <f t="shared" si="110"/>
        <v>1.1542599170846886</v>
      </c>
      <c r="E234" s="158">
        <f>E232+E230+E227+E223+E219</f>
        <v>1296</v>
      </c>
      <c r="F234" s="158">
        <f>F232+F230+F227+F223+F219</f>
        <v>4931</v>
      </c>
      <c r="G234" s="158">
        <f t="shared" ref="G234:Y234" si="111">G232+G230+G227+G223+G219</f>
        <v>16061.16</v>
      </c>
      <c r="H234" s="158">
        <f>H232+H230+H227+H223+H219</f>
        <v>9944.35</v>
      </c>
      <c r="I234" s="158">
        <f t="shared" si="111"/>
        <v>6044.7999999999993</v>
      </c>
      <c r="J234" s="158">
        <f t="shared" si="111"/>
        <v>6425.1</v>
      </c>
      <c r="K234" s="158">
        <f t="shared" si="111"/>
        <v>3850.2</v>
      </c>
      <c r="L234" s="158">
        <f t="shared" si="111"/>
        <v>9540.66</v>
      </c>
      <c r="M234" s="158">
        <f t="shared" si="111"/>
        <v>6510.15</v>
      </c>
      <c r="N234" s="158">
        <f t="shared" si="111"/>
        <v>6028</v>
      </c>
      <c r="O234" s="158">
        <f>O232+O230+O227+O223+O219</f>
        <v>4131.25</v>
      </c>
      <c r="P234" s="155">
        <f t="shared" si="111"/>
        <v>11067.75</v>
      </c>
      <c r="Q234" s="158">
        <f t="shared" si="111"/>
        <v>4514.2</v>
      </c>
      <c r="R234" s="158">
        <f t="shared" si="111"/>
        <v>2041.2</v>
      </c>
      <c r="S234" s="158">
        <f t="shared" si="111"/>
        <v>5095.55</v>
      </c>
      <c r="T234" s="158">
        <f t="shared" si="111"/>
        <v>17309.199999999997</v>
      </c>
      <c r="U234" s="158">
        <f t="shared" si="111"/>
        <v>3144</v>
      </c>
      <c r="V234" s="158">
        <f t="shared" si="111"/>
        <v>729.15000000000009</v>
      </c>
      <c r="W234" s="158">
        <f t="shared" si="111"/>
        <v>5810.1</v>
      </c>
      <c r="X234" s="158">
        <f t="shared" si="111"/>
        <v>18561.330000000002</v>
      </c>
      <c r="Y234" s="158">
        <f t="shared" si="111"/>
        <v>10565.83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21.1</v>
      </c>
      <c r="C236" s="47">
        <f>C234/C235*10</f>
        <v>20.851566572545615</v>
      </c>
      <c r="D236" s="8">
        <f>C236/B236</f>
        <v>0.9882259039121144</v>
      </c>
      <c r="E236" s="154">
        <f>E234/E235*10</f>
        <v>19.044819985304922</v>
      </c>
      <c r="F236" s="154">
        <f>F234/F235*10</f>
        <v>23.274804115925612</v>
      </c>
      <c r="G236" s="154">
        <f t="shared" ref="G236:X236" si="112">G234/G235*10</f>
        <v>24.876725059244457</v>
      </c>
      <c r="H236" s="154">
        <f>H234/H235*10</f>
        <v>13.515752419267153</v>
      </c>
      <c r="I236" s="154">
        <f t="shared" si="112"/>
        <v>22.721395278905426</v>
      </c>
      <c r="J236" s="154">
        <f t="shared" si="112"/>
        <v>22.86024336440618</v>
      </c>
      <c r="K236" s="154">
        <f>K234/K235*10</f>
        <v>30.742574257425737</v>
      </c>
      <c r="L236" s="154">
        <f>L234/L235*10</f>
        <v>15.182463399108848</v>
      </c>
      <c r="M236" s="154">
        <f>M234/M235*10</f>
        <v>21.19603438171518</v>
      </c>
      <c r="N236" s="154">
        <f t="shared" si="112"/>
        <v>20.105396571276103</v>
      </c>
      <c r="O236" s="154">
        <f>O234/O235*10</f>
        <v>20.639738209432458</v>
      </c>
      <c r="P236" s="154">
        <f t="shared" si="112"/>
        <v>29.766419235113766</v>
      </c>
      <c r="Q236" s="154">
        <f t="shared" si="112"/>
        <v>21.329616329616329</v>
      </c>
      <c r="R236" s="154">
        <f t="shared" si="112"/>
        <v>14.171063593446265</v>
      </c>
      <c r="S236" s="154">
        <f t="shared" si="112"/>
        <v>23.856688047193224</v>
      </c>
      <c r="T236" s="154">
        <f t="shared" si="112"/>
        <v>18.224814690026953</v>
      </c>
      <c r="U236" s="154">
        <f t="shared" si="112"/>
        <v>23.337292161520189</v>
      </c>
      <c r="V236" s="154">
        <f t="shared" si="112"/>
        <v>24.683480027081931</v>
      </c>
      <c r="W236" s="154">
        <f t="shared" si="112"/>
        <v>26.595715462784952</v>
      </c>
      <c r="X236" s="154">
        <f t="shared" si="112"/>
        <v>23.299228017322541</v>
      </c>
      <c r="Y236" s="154">
        <f>Y234/Y235*10</f>
        <v>20.048252438237636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2023-09-12T14:00:03Z</cp:lastPrinted>
  <dcterms:created xsi:type="dcterms:W3CDTF">2017-06-08T05:54:08Z</dcterms:created>
  <dcterms:modified xsi:type="dcterms:W3CDTF">2023-09-14T12:38:52Z</dcterms:modified>
</cp:coreProperties>
</file>