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ожение 2 Господдержка" sheetId="1" r:id="rId1"/>
    <sheet name="Прил.3 Молодежь" sheetId="2" r:id="rId2"/>
    <sheet name="Прил. 4 Патриот. воспит." sheetId="3" r:id="rId3"/>
  </sheets>
  <definedNames>
    <definedName name="_xlnm.Print_Area" localSheetId="2">'Прил. 4 Патриот. воспит.'!$A$1:$R$52</definedName>
    <definedName name="_xlnm.Print_Area" localSheetId="0">'Приложение 2 Господдержка'!$A$1:$Q$68</definedName>
    <definedName name="Excel_BuiltIn_Print_Area" localSheetId="0">'Приложение 2 Господдержка'!$A$1:$Q$68</definedName>
    <definedName name="Excel_BuiltIn__FilterDatabase" localSheetId="0">'Приложение 2 Господдержка'!$A$11:$Q$60</definedName>
    <definedName name="Excel_BuiltIn_Print_Area" localSheetId="2">'Прил. 4 Патриот. воспит.'!$A$1:$R$52</definedName>
  </definedNames>
  <calcPr fullCalcOnLoad="1"/>
</workbook>
</file>

<file path=xl/sharedStrings.xml><?xml version="1.0" encoding="utf-8"?>
<sst xmlns="http://schemas.openxmlformats.org/spreadsheetml/2006/main" count="459" uniqueCount="173">
  <si>
    <t>Приложение №2 к постановлению</t>
  </si>
  <si>
    <t>администрации Ядринского муниципального округа Чувашской Республики</t>
  </si>
  <si>
    <t>от  ___.___. 2023 г.   № ___</t>
  </si>
  <si>
    <t xml:space="preserve">Приложение 3 к подпрограмме "Государственная поддержка развития образования муниципальной программы Ядринского района Чувашской Республики "Развитие образования" </t>
  </si>
  <si>
    <t>РЕСУРСНОЕ ОБЕСПЕЧЕНИЕ</t>
  </si>
  <si>
    <t xml:space="preserve">реализации подпрограммы «Государственная поддержка развития образования» муниципальной  программы Ядринского района Чувашской Республики «Развитие образования» </t>
  </si>
  <si>
    <t>Статус</t>
  </si>
  <si>
    <t>Наименование подпрограммы муниципальной  программы Ядринского района Чувашской Республики,  основных мероприятий</t>
  </si>
  <si>
    <r>
      <rPr>
        <sz val="10"/>
        <rFont val="Times New Roman"/>
        <family val="1"/>
      </rPr>
      <t xml:space="preserve">Ответственный исполнитель, соисполнители, заказчик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координатор</t>
    </r>
  </si>
  <si>
    <t>Код бюджетной классификации</t>
  </si>
  <si>
    <t>Источники финансирования</t>
  </si>
  <si>
    <t>Расходы по годам, тыс. рублей</t>
  </si>
  <si>
    <t>главный распоряди-тель бюджетных средств</t>
  </si>
  <si>
    <t>раздел, подраздел</t>
  </si>
  <si>
    <t>целевая статья расходов</t>
  </si>
  <si>
    <t>группа (подгруппа) вида расходов</t>
  </si>
  <si>
    <t>2026-2030</t>
  </si>
  <si>
    <t>2031-2035</t>
  </si>
  <si>
    <t>Подпрограмма  1</t>
  </si>
  <si>
    <t xml:space="preserve">«Государственная поддержка развития образования» муниципальной программы Ядринского района Чувашской Республики «Развитие образования» </t>
  </si>
  <si>
    <t>ответственный исполнитель –  отдел образования Ядринской районной администрации</t>
  </si>
  <si>
    <t>х</t>
  </si>
  <si>
    <t>Всего</t>
  </si>
  <si>
    <t>Ц710000000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</si>
  <si>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</si>
  <si>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</si>
  <si>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</si>
  <si>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>Основное мероприятие "Обеспечение деятельности организаций в сфере образования"</t>
  </si>
  <si>
    <t>1. Обеспечение деятельности муниципальных общеобразовательных организаций</t>
  </si>
  <si>
    <t>07 02</t>
  </si>
  <si>
    <t>Ц710170550</t>
  </si>
  <si>
    <t>200           600</t>
  </si>
  <si>
    <t>18817,3</t>
  </si>
  <si>
    <t>1.1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</si>
  <si>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Ц71Е151690</t>
  </si>
  <si>
    <t>1.2 Создание новых мест в образовательных организациях различныях типов для реализации дополнительных общеразвивающих программ всех направленностей</t>
  </si>
  <si>
    <t>07 03</t>
  </si>
  <si>
    <t>Ц71Е254910</t>
  </si>
  <si>
    <t>2.1 Обеспечение деятельности муниципальных организаций дополнительного образования</t>
  </si>
  <si>
    <t>Ц710170560</t>
  </si>
  <si>
    <t>Ц7101S7080</t>
  </si>
  <si>
    <t>2.2        Обеспечение функционирования модели персонифицированного финансирования дополнительного образования детей</t>
  </si>
  <si>
    <t>Ц71Е275150</t>
  </si>
  <si>
    <t>3. Обеспечение деятельности муниципальных дошкольных образовательных организаций</t>
  </si>
  <si>
    <t>07 01</t>
  </si>
  <si>
    <t>Ц710170670</t>
  </si>
  <si>
    <t>Основное мероприятие "Финансовое обеспечение получения дошкольного образования, начального общего, осносного общего, среднего общего образования"</t>
  </si>
  <si>
    <t>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</si>
  <si>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ответственный исполнитель – отдел образования Ядринской районной администрации</t>
  </si>
  <si>
    <t>Ц710212000</t>
  </si>
  <si>
    <t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</si>
  <si>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Ц710212010</t>
  </si>
  <si>
    <t>Основное мероприятие "Стипендии, гранты, премии и денежные поощрения"</t>
  </si>
  <si>
    <t>1. Денежные поощрения и гранты муниципальных образований для поддержки инноваций в сфере образования</t>
  </si>
  <si>
    <t>07 09</t>
  </si>
  <si>
    <t>Ц711170240</t>
  </si>
  <si>
    <t>2.Поддержка талантливой и одаренной молодежи</t>
  </si>
  <si>
    <t>Ц711172130</t>
  </si>
  <si>
    <t>3.Ежегодные денежные поощрения и гранты Главы Чувашской Республики для поддержки инноваций в сфере образования</t>
  </si>
  <si>
    <t>Ц71116400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</si>
  <si>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педагогичесвим работникам государственных и муниципальных общеобразовательных организаций Чувашской Республики</t>
  </si>
  <si>
    <t>1. Ежемесячное денежное вознаграждения за 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</si>
  <si>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</si>
  <si>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"Меры социальной поддержки"</t>
  </si>
  <si>
    <t>1. Выплата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</si>
  <si>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10 03</t>
  </si>
  <si>
    <t>Ц711412030</t>
  </si>
  <si>
    <t>2.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</si>
  <si>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10 04</t>
  </si>
  <si>
    <t>Ц711412040</t>
  </si>
  <si>
    <t>Основное мероприятие "Реализация мероприятий регионального проекта "Поддержка семей, имеющих детей"</t>
  </si>
  <si>
    <t>1.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</si>
  <si>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сектор опеки и попечистельства отделаобразования Ядринской районной администрации</t>
  </si>
  <si>
    <t>Ц711412060</t>
  </si>
  <si>
    <t>2. Выплата единовременного пособия при всех формах устройства детей, лишенных родительского попечения, в семью за счет субвенции,предоставляемой из федерального бюджета</t>
  </si>
  <si>
    <t>Ц711452600</t>
  </si>
  <si>
    <t>3.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</si>
  <si>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</si>
  <si>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4.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</si>
  <si>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Ц711455493</t>
  </si>
  <si>
    <t>5.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лиц,проходивших службу в войсках национальной гвардии Российской Федерации</t>
  </si>
  <si>
    <t>Ц711422170</t>
  </si>
  <si>
    <t>5.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призванных на военную службу по мобилизации в Вооруженные Силы Российской Федерации, а также погибших (умерших) военнослужащих, лиц,принимающих (принимавших) участие в специальной военной операци</t>
  </si>
  <si>
    <t>Ц71142029П</t>
  </si>
  <si>
    <t>Основное мероприятие"Укрепление материально-технической базы объектов образования"</t>
  </si>
  <si>
    <t>1.Укрепление материально-технической базы муниципальных образовательных организаций дошкольного образования</t>
  </si>
  <si>
    <t>Ц7130S0860</t>
  </si>
  <si>
    <t>Основное мероприятие "Капитальный ремонт объектов образования"</t>
  </si>
  <si>
    <t>1.Создание в общеобразовательных организациях, расположенных в сельской местности, условий для занятий физической культурой и спортом</t>
  </si>
  <si>
    <t>Ц71Е2R0970</t>
  </si>
  <si>
    <t>2.Укрепление материально-технической базы муниципальных образовательных организаций (в части модернизации инфраструктуры)</t>
  </si>
  <si>
    <t>Ц713002700</t>
  </si>
  <si>
    <t>Основное мероприятие "Реализация мериприятий регионального проекта "Цифровая образовательная среда"</t>
  </si>
  <si>
    <t xml:space="preserve">1.Укрепление материально-технической базы муниципальных общеобразовательных организаций </t>
  </si>
  <si>
    <t>Ц710311660</t>
  </si>
  <si>
    <t>Основное мероприятие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</si>
  <si>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1.Строительство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</si>
  <si>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ответственный исполнитель – Ядринская районная администрация, отдел образования Ядринской районной администрации</t>
  </si>
  <si>
    <t>Ц71Е411660</t>
  </si>
  <si>
    <t>2. Капитальный ремонт зданий муниципальных общеобразовательных организаций, имеющих износ 50 проценнтов и выше</t>
  </si>
  <si>
    <t>Ц7402S1660</t>
  </si>
  <si>
    <t>Приложение № 3 к подпрограмме
 «Развитие физической культуры и
Массового спорта»
Ядринского муниципального
округа Чувашской Республики
муниципальной программы
Ядринского муниципального округа
Чувашской Республики
«Развитие физической культуры и спорта»</t>
  </si>
  <si>
    <t>реализации подпрограммы «Развитие физической культуры и массового спорта» Ядринского муниципального округа Чувашской Республики</t>
  </si>
  <si>
    <t xml:space="preserve"> муниципальной  программы Ядринского муниципального округа Чувашской Республики «Развитие физической культуры и спорта»</t>
  </si>
  <si>
    <t>за счет всех источников финансирования</t>
  </si>
  <si>
    <t>Наименование мероприятие</t>
  </si>
  <si>
    <t>Задача подпрограммы государственной программы Чувашской Республики</t>
  </si>
  <si>
    <t>Ответственный исполнитель, соисполнитель, участники</t>
  </si>
  <si>
    <t>2027-2030</t>
  </si>
  <si>
    <t>Подпрограмма</t>
  </si>
  <si>
    <t>«Развитие физической культуры и массового спорта» Ядринского муниципального округа Чувашской Республики»</t>
  </si>
  <si>
    <t>ответственный исполнитель –  отдел образования администрации Ядринского муниципального округа Чувашской Республики</t>
  </si>
  <si>
    <t>всего</t>
  </si>
  <si>
    <t>42 546, 105</t>
  </si>
  <si>
    <t>18 689, 129</t>
  </si>
  <si>
    <t>74 756, 516</t>
  </si>
  <si>
    <t>93 445, 645</t>
  </si>
  <si>
    <t>федеральный бюджет</t>
  </si>
  <si>
    <t>Ц510000000</t>
  </si>
  <si>
    <t xml:space="preserve">республиканский бюджет </t>
  </si>
  <si>
    <t>местные бюджеты</t>
  </si>
  <si>
    <t>31 894, 673</t>
  </si>
  <si>
    <t>внебюджетные источники</t>
  </si>
  <si>
    <t>Цель «Создание для всех категорий и группы населения условий для занятий физической культурой и спортом»</t>
  </si>
  <si>
    <t>Основное мероприя­тие 1</t>
  </si>
  <si>
    <t xml:space="preserve">«Физкультурно-оздоровительная и спортивно-массовая работа с населением» </t>
  </si>
  <si>
    <r>
      <rPr>
        <sz val="8"/>
        <color indexed="8"/>
        <rFont val="Times New Roman"/>
        <family val="1"/>
      </rPr>
      <t>повышение мотивации населения Ядринского муниципального округа к систематическим занятиям физической культурой и спортом;
увеличение доли населения, выполнившего нормативы испытаний (тестов» Всероссийского 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(ГТО;
развитие спортивной инфраструктуры и повышение эффективности ее использования для приобретения населения всех социальной категории к занятиям массовым спортом; у</t>
    </r>
    <r>
      <rPr>
        <sz val="9"/>
        <rFont val="Times New Roman"/>
        <family val="1"/>
      </rPr>
      <t xml:space="preserve">крепление материально- технической базы муниципальных учреждений в сфере физической культуры и спорта (устройство огнезащиты металлических конструкций здания и частичный ремонт системы вентиляции в рамках текущего ремонта здания МАУ ДЮСШ «Присурье»)
</t>
    </r>
  </si>
  <si>
    <t>Ц5101000000</t>
  </si>
  <si>
    <t>Ц5102S9820</t>
  </si>
  <si>
    <t>Ц510170360</t>
  </si>
  <si>
    <t>11 02</t>
  </si>
  <si>
    <t>Ц510171390</t>
  </si>
  <si>
    <t>Приложение №4 к постановлению</t>
  </si>
  <si>
    <t>от ___.___. 2023 г.   №___</t>
  </si>
  <si>
    <t>Приложение № 3</t>
  </si>
  <si>
    <t>к подпрограмме «Патриотическое</t>
  </si>
  <si>
    <t xml:space="preserve"> воспитание и допризывная подготовка</t>
  </si>
  <si>
    <t>молодёжи Ядринского района</t>
  </si>
  <si>
    <t xml:space="preserve"> Чувашской Республики»</t>
  </si>
  <si>
    <t>муниципальной программы</t>
  </si>
  <si>
    <t xml:space="preserve"> Ядринского района</t>
  </si>
  <si>
    <t>Чувашской Республики</t>
  </si>
  <si>
    <t xml:space="preserve"> «Развитие образования» </t>
  </si>
  <si>
    <t xml:space="preserve"> «Развитие образования»</t>
  </si>
  <si>
    <t xml:space="preserve">реализации подпрограммы «Патриотическое воспитание и допризывная подготовка молодежи Ядринского района </t>
  </si>
  <si>
    <t>Чувашской Республики» муниципальной  программы Ядринского района Чувашской Республики «Развитие образования»</t>
  </si>
  <si>
    <t>2026–2030</t>
  </si>
  <si>
    <t>2031–2035</t>
  </si>
  <si>
    <t>«Патриотическое воспитание и допризывная подготовка молодежи Ядринского района Чувашской Республики»</t>
  </si>
  <si>
    <t>ответственный исполнитель – отдел образования Ядринской районной администрации Чувашской Республики</t>
  </si>
  <si>
    <t>Ц760000000</t>
  </si>
  <si>
    <t>республиканский бюджет Чувашской Республики</t>
  </si>
  <si>
    <t>Ц720400000</t>
  </si>
  <si>
    <t>Цель «Совершенствование и дальнейшее развитие целостной системы патриотического воспитания и допризывной подготовки молодежи Ядринского района»</t>
  </si>
  <si>
    <t>Основное мероприятие 1</t>
  </si>
  <si>
    <t>Организационно-методическое совершенствование системы патриотического воспитания и допризывной подготовки молодёжи</t>
  </si>
  <si>
    <t>повышение уровня профессионального образования специалистов по патриотическому воспитанию</t>
  </si>
  <si>
    <t>Основное мероприятие 2</t>
  </si>
  <si>
    <t>Развитие физической культуры и допризывной подготовки молодежи</t>
  </si>
  <si>
    <t>увеличение доли детей и молодежи, вовлеченных в военно-техни­ческие виды спорта, мероприятия по реализации Всероссийского физкультурно-спортивного комплекса «Готов к труду и обороне» (ГТО)</t>
  </si>
  <si>
    <t>республиканский бюджет  Чувашской Республики</t>
  </si>
  <si>
    <t>Основное мероприятие 3</t>
  </si>
  <si>
    <t>Развитие и поддержка кадетского  и юнармейского движения</t>
  </si>
  <si>
    <t>оказание информационно-методической и финансовой помощи ка­детскому и юнармейскому движению</t>
  </si>
  <si>
    <t>07 07</t>
  </si>
  <si>
    <t>Ц720472150</t>
  </si>
  <si>
    <t>Основное мероприятие 4</t>
  </si>
  <si>
    <t>Реализация мероприятий регионального проекта "Патриотическое воспитание граждан Российской Федерации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</si>
  <si>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</si>
  <si>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Ц76ЕВ5179F</t>
  </si>
  <si>
    <t>Основное мероприятие 5</t>
  </si>
  <si>
    <t>Развитие и поддержка поискового движения</t>
  </si>
  <si>
    <t>оказание информационно-методической и финансовой помощи поисковым отрядам и объединениям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</si>
</sst>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dd/mmm"/>
    <numFmt numFmtId="168" formatCode="0.00"/>
    <numFmt numFmtId="169" formatCode="0.000"/>
  </numFmts>
  <fonts count="15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Symbol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left" wrapText="1"/>
    </xf>
    <xf numFmtId="164" fontId="1" fillId="0" borderId="0" xfId="0" applyFont="1" applyBorder="1" applyAlignment="1">
      <alignment/>
    </xf>
    <xf numFmtId="164" fontId="0" fillId="0" borderId="0" xfId="0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top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4" fontId="7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justify"/>
    </xf>
    <xf numFmtId="164" fontId="7" fillId="0" borderId="4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7" fontId="2" fillId="0" borderId="3" xfId="0" applyNumberFormat="1" applyFont="1" applyFill="1" applyBorder="1" applyAlignment="1">
      <alignment vertical="top" wrapText="1"/>
    </xf>
    <xf numFmtId="164" fontId="2" fillId="0" borderId="7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justify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justify" vertical="top"/>
    </xf>
    <xf numFmtId="164" fontId="2" fillId="0" borderId="3" xfId="0" applyFont="1" applyFill="1" applyBorder="1" applyAlignment="1">
      <alignment horizontal="left" vertical="top" wrapText="1"/>
    </xf>
    <xf numFmtId="164" fontId="2" fillId="2" borderId="4" xfId="0" applyFont="1" applyFill="1" applyBorder="1" applyAlignment="1">
      <alignment vertical="top" wrapText="1"/>
    </xf>
    <xf numFmtId="164" fontId="2" fillId="2" borderId="3" xfId="0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justify"/>
    </xf>
    <xf numFmtId="166" fontId="2" fillId="2" borderId="3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justify" vertical="top"/>
    </xf>
    <xf numFmtId="164" fontId="2" fillId="0" borderId="5" xfId="0" applyFont="1" applyFill="1" applyBorder="1" applyAlignment="1">
      <alignment horizontal="left" vertical="top" wrapText="1"/>
    </xf>
    <xf numFmtId="164" fontId="2" fillId="0" borderId="3" xfId="0" applyFont="1" applyFill="1" applyBorder="1" applyAlignment="1">
      <alignment vertical="top" wrapText="1"/>
    </xf>
    <xf numFmtId="164" fontId="2" fillId="0" borderId="9" xfId="0" applyFont="1" applyFill="1" applyBorder="1" applyAlignment="1">
      <alignment horizontal="left" vertical="top" wrapText="1"/>
    </xf>
    <xf numFmtId="164" fontId="2" fillId="0" borderId="10" xfId="0" applyFont="1" applyFill="1" applyBorder="1" applyAlignment="1">
      <alignment horizontal="left" vertical="top" wrapText="1"/>
    </xf>
    <xf numFmtId="164" fontId="2" fillId="0" borderId="11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justify" vertical="top"/>
    </xf>
    <xf numFmtId="164" fontId="2" fillId="0" borderId="12" xfId="0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>
      <alignment horizontal="justify"/>
    </xf>
    <xf numFmtId="166" fontId="2" fillId="0" borderId="7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9" xfId="0" applyFont="1" applyFill="1" applyBorder="1" applyAlignment="1">
      <alignment horizontal="justify" vertical="top"/>
    </xf>
    <xf numFmtId="166" fontId="5" fillId="0" borderId="0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0" fillId="0" borderId="0" xfId="0" applyFill="1" applyBorder="1" applyAlignment="1">
      <alignment/>
    </xf>
    <xf numFmtId="166" fontId="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right" wrapText="1"/>
    </xf>
    <xf numFmtId="164" fontId="2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/>
    </xf>
    <xf numFmtId="168" fontId="0" fillId="0" borderId="0" xfId="0" applyNumberFormat="1" applyAlignment="1">
      <alignment/>
    </xf>
    <xf numFmtId="164" fontId="9" fillId="0" borderId="3" xfId="0" applyFont="1" applyBorder="1" applyAlignment="1">
      <alignment horizontal="justify" vertical="top" wrapText="1"/>
    </xf>
    <xf numFmtId="164" fontId="9" fillId="0" borderId="3" xfId="0" applyFont="1" applyBorder="1" applyAlignment="1">
      <alignment vertical="top" wrapText="1"/>
    </xf>
    <xf numFmtId="166" fontId="10" fillId="0" borderId="3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4" fontId="9" fillId="0" borderId="3" xfId="0" applyFont="1" applyFill="1" applyBorder="1" applyAlignment="1">
      <alignment horizontal="center" vertical="top" wrapText="1"/>
    </xf>
    <xf numFmtId="169" fontId="10" fillId="0" borderId="3" xfId="0" applyNumberFormat="1" applyFont="1" applyBorder="1" applyAlignment="1">
      <alignment horizontal="center" vertical="top" wrapText="1"/>
    </xf>
    <xf numFmtId="164" fontId="9" fillId="0" borderId="13" xfId="0" applyFont="1" applyBorder="1" applyAlignment="1">
      <alignment horizontal="justify" vertical="top" wrapText="1"/>
    </xf>
    <xf numFmtId="164" fontId="11" fillId="0" borderId="12" xfId="0" applyFont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top" wrapText="1"/>
    </xf>
    <xf numFmtId="164" fontId="10" fillId="0" borderId="0" xfId="0" applyFont="1" applyAlignment="1">
      <alignment horizontal="center" vertical="top"/>
    </xf>
    <xf numFmtId="168" fontId="10" fillId="0" borderId="3" xfId="0" applyNumberFormat="1" applyFont="1" applyBorder="1" applyAlignment="1">
      <alignment horizontal="center" vertical="top" wrapText="1"/>
    </xf>
    <xf numFmtId="169" fontId="10" fillId="0" borderId="0" xfId="0" applyNumberFormat="1" applyFont="1" applyAlignment="1">
      <alignment/>
    </xf>
    <xf numFmtId="164" fontId="1" fillId="0" borderId="0" xfId="0" applyFont="1" applyBorder="1" applyAlignment="1">
      <alignment horizontal="left"/>
    </xf>
    <xf numFmtId="164" fontId="13" fillId="0" borderId="0" xfId="0" applyFont="1" applyAlignment="1">
      <alignment horizontal="right" indent="15"/>
    </xf>
    <xf numFmtId="164" fontId="2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1" fillId="0" borderId="0" xfId="0" applyFont="1" applyAlignment="1">
      <alignment horizontal="justify"/>
    </xf>
    <xf numFmtId="164" fontId="14" fillId="0" borderId="0" xfId="0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top" wrapText="1"/>
    </xf>
    <xf numFmtId="164" fontId="9" fillId="0" borderId="3" xfId="0" applyFont="1" applyBorder="1" applyAlignment="1">
      <alignment horizontal="left" vertical="top" wrapText="1"/>
    </xf>
    <xf numFmtId="164" fontId="13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workbookViewId="0" topLeftCell="A11">
      <pane xSplit="2" ySplit="3" topLeftCell="H14" activePane="bottomRight" state="frozen"/>
      <selection pane="topLeft" activeCell="A11" sqref="A11"/>
      <selection pane="topRight" activeCell="H11" sqref="H11"/>
      <selection pane="bottomLeft" activeCell="A14" sqref="A14"/>
      <selection pane="bottomRight" activeCell="M18" sqref="M18"/>
    </sheetView>
  </sheetViews>
  <sheetFormatPr defaultColWidth="9.140625" defaultRowHeight="12.75"/>
  <cols>
    <col min="1" max="1" width="20.140625" style="0" customWidth="1"/>
    <col min="2" max="2" width="32.57421875" style="0" customWidth="1"/>
    <col min="3" max="3" width="20.28125" style="0" customWidth="1"/>
    <col min="4" max="4" width="10.00390625" style="0" customWidth="1"/>
    <col min="6" max="6" width="11.140625" style="0" customWidth="1"/>
    <col min="7" max="7" width="8.7109375" style="0" customWidth="1"/>
    <col min="8" max="8" width="15.28125" style="0" customWidth="1"/>
    <col min="9" max="9" width="11.7109375" style="0" customWidth="1"/>
    <col min="10" max="10" width="11.57421875" style="0" customWidth="1"/>
    <col min="11" max="17" width="11.7109375" style="0" customWidth="1"/>
    <col min="18" max="18" width="10.7109375" style="0" customWidth="1"/>
    <col min="19" max="20" width="9.140625" style="1" customWidth="1"/>
  </cols>
  <sheetData>
    <row r="2" spans="15:17" ht="16.5">
      <c r="O2" s="2" t="s">
        <v>0</v>
      </c>
      <c r="P2" s="2"/>
      <c r="Q2" s="2"/>
    </row>
    <row r="3" spans="15:17" ht="12.75" customHeight="1">
      <c r="O3" s="3" t="s">
        <v>1</v>
      </c>
      <c r="P3" s="3"/>
      <c r="Q3" s="3"/>
    </row>
    <row r="4" spans="15:17" ht="42.75" customHeight="1">
      <c r="O4" s="3"/>
      <c r="P4" s="3"/>
      <c r="Q4" s="3"/>
    </row>
    <row r="5" spans="1:20" s="5" customFormat="1" ht="16.5">
      <c r="A5"/>
      <c r="B5"/>
      <c r="C5"/>
      <c r="D5"/>
      <c r="E5"/>
      <c r="F5"/>
      <c r="G5"/>
      <c r="H5"/>
      <c r="I5"/>
      <c r="J5"/>
      <c r="K5"/>
      <c r="L5"/>
      <c r="M5"/>
      <c r="N5"/>
      <c r="O5" s="4" t="s">
        <v>2</v>
      </c>
      <c r="P5"/>
      <c r="Q5"/>
      <c r="R5"/>
      <c r="S5" s="1"/>
      <c r="T5" s="1"/>
    </row>
    <row r="6" spans="1:20" s="5" customFormat="1" ht="71.25" customHeight="1">
      <c r="A6" s="6"/>
      <c r="B6" s="7"/>
      <c r="C6" s="7"/>
      <c r="D6" s="7"/>
      <c r="E6" s="7"/>
      <c r="F6" s="7"/>
      <c r="G6" s="7"/>
      <c r="H6" s="8"/>
      <c r="I6" s="8"/>
      <c r="J6" s="8"/>
      <c r="K6" s="9"/>
      <c r="L6" s="9"/>
      <c r="M6" s="9"/>
      <c r="N6" s="9"/>
      <c r="O6" s="9" t="s">
        <v>3</v>
      </c>
      <c r="P6" s="9"/>
      <c r="Q6" s="9"/>
      <c r="R6"/>
      <c r="S6" s="1"/>
      <c r="T6" s="1"/>
    </row>
    <row r="7" spans="1:14" ht="25.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5.2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3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  <c r="M9" s="1"/>
    </row>
    <row r="10" spans="1:12" ht="7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13"/>
      <c r="L10" s="12"/>
    </row>
    <row r="11" spans="1:20" ht="26.25" customHeight="1">
      <c r="A11" s="14" t="s">
        <v>6</v>
      </c>
      <c r="B11" s="15" t="s">
        <v>7</v>
      </c>
      <c r="C11" s="15" t="s">
        <v>8</v>
      </c>
      <c r="D11" s="15" t="s">
        <v>9</v>
      </c>
      <c r="E11" s="15"/>
      <c r="F11" s="15"/>
      <c r="G11" s="15"/>
      <c r="H11" s="15" t="s">
        <v>10</v>
      </c>
      <c r="I11" s="16" t="s">
        <v>11</v>
      </c>
      <c r="J11" s="16"/>
      <c r="K11" s="16"/>
      <c r="L11" s="16"/>
      <c r="M11" s="16"/>
      <c r="N11" s="16"/>
      <c r="O11" s="16"/>
      <c r="P11" s="16"/>
      <c r="Q11" s="16"/>
      <c r="R11" s="5"/>
      <c r="S11" s="17"/>
      <c r="T11" s="17"/>
    </row>
    <row r="12" spans="1:20" ht="69.75" customHeight="1">
      <c r="A12" s="14"/>
      <c r="B12" s="15"/>
      <c r="C12" s="15"/>
      <c r="D12" s="18" t="s">
        <v>12</v>
      </c>
      <c r="E12" s="18" t="s">
        <v>13</v>
      </c>
      <c r="F12" s="18" t="s">
        <v>14</v>
      </c>
      <c r="G12" s="18" t="s">
        <v>15</v>
      </c>
      <c r="H12" s="15"/>
      <c r="I12" s="19">
        <v>2019</v>
      </c>
      <c r="J12" s="19">
        <v>2020</v>
      </c>
      <c r="K12" s="19">
        <v>2021</v>
      </c>
      <c r="L12" s="19">
        <v>2022</v>
      </c>
      <c r="M12" s="19">
        <v>2023</v>
      </c>
      <c r="N12" s="19">
        <v>2024</v>
      </c>
      <c r="O12" s="20">
        <v>2025</v>
      </c>
      <c r="P12" s="20" t="s">
        <v>16</v>
      </c>
      <c r="Q12" s="20" t="s">
        <v>17</v>
      </c>
      <c r="R12" s="5"/>
      <c r="S12" s="21"/>
      <c r="T12" s="21"/>
    </row>
    <row r="13" spans="1:19" ht="12.75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4">
        <v>15</v>
      </c>
      <c r="P13" s="24">
        <v>16</v>
      </c>
      <c r="Q13" s="24">
        <v>17</v>
      </c>
      <c r="S13" s="25"/>
    </row>
    <row r="14" spans="1:18" ht="18.75" customHeight="1">
      <c r="A14" s="26" t="s">
        <v>18</v>
      </c>
      <c r="B14" s="27" t="s">
        <v>19</v>
      </c>
      <c r="C14" s="27" t="s">
        <v>20</v>
      </c>
      <c r="D14" s="28" t="s">
        <v>21</v>
      </c>
      <c r="E14" s="28" t="s">
        <v>21</v>
      </c>
      <c r="F14" s="28" t="s">
        <v>21</v>
      </c>
      <c r="G14" s="28" t="s">
        <v>21</v>
      </c>
      <c r="H14" s="29" t="s">
        <v>22</v>
      </c>
      <c r="I14" s="30">
        <f>SUM(I16:I18)</f>
        <v>333667.7</v>
      </c>
      <c r="J14" s="30">
        <f>SUM(J16:J18)</f>
        <v>415751.877</v>
      </c>
      <c r="K14" s="30">
        <f>SUM(K16:K18)</f>
        <v>357252.217</v>
      </c>
      <c r="L14" s="30">
        <f>SUM(L16:L18)</f>
        <v>417837.305</v>
      </c>
      <c r="M14" s="30">
        <f>SUM(M16:M18)</f>
        <v>344405.885</v>
      </c>
      <c r="N14" s="30">
        <f>SUM(N16:N18)</f>
        <v>338083.826</v>
      </c>
      <c r="O14" s="30">
        <f>SUM(O16:O18)</f>
        <v>333439.181</v>
      </c>
      <c r="P14" s="30">
        <f>SUM(P16:P18)</f>
        <v>1092129.115</v>
      </c>
      <c r="Q14" s="30">
        <f>SUM(Q16:Q18)</f>
        <v>1092129.115</v>
      </c>
      <c r="R14" s="31">
        <f>SUM(I14:Q15)</f>
        <v>4724696.221</v>
      </c>
    </row>
    <row r="15" spans="1:18" ht="17.25" customHeight="1">
      <c r="A15" s="26"/>
      <c r="B15" s="27"/>
      <c r="C15" s="27"/>
      <c r="D15" s="28"/>
      <c r="E15" s="28"/>
      <c r="F15" s="28"/>
      <c r="G15" s="2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1"/>
    </row>
    <row r="16" spans="1:18" ht="24" customHeight="1">
      <c r="A16" s="26"/>
      <c r="B16" s="27"/>
      <c r="C16" s="27"/>
      <c r="D16" s="28">
        <v>974</v>
      </c>
      <c r="E16" s="27"/>
      <c r="F16" s="28" t="s">
        <v>23</v>
      </c>
      <c r="G16" s="27"/>
      <c r="H16" s="32" t="s">
        <v>24</v>
      </c>
      <c r="I16" s="30">
        <f>I40+I50+I36+I41+I22</f>
        <v>2916.4</v>
      </c>
      <c r="J16" s="30">
        <f>J40+J50+J36+J41+J22</f>
        <v>9048.096</v>
      </c>
      <c r="K16" s="30">
        <f>K40+K50+K36+K41+K22</f>
        <v>58983.8</v>
      </c>
      <c r="L16" s="30">
        <f>L40+L50+L36+L41+L22</f>
        <v>23595.515999999996</v>
      </c>
      <c r="M16" s="30">
        <f>M40+M50+M36+M41+M22</f>
        <v>24778</v>
      </c>
      <c r="N16" s="30">
        <f>N40+N50+N36+N41+N22</f>
        <v>24778</v>
      </c>
      <c r="O16" s="30">
        <f>O40+O50+O36+O41+O22</f>
        <v>24505</v>
      </c>
      <c r="P16" s="30">
        <f>P40+P50+P36+P41+P22</f>
        <v>71135.8</v>
      </c>
      <c r="Q16" s="30">
        <f>Q40+Q50+Q36+Q41+Q22</f>
        <v>71135.8</v>
      </c>
      <c r="R16" s="31">
        <f aca="true" t="shared" si="0" ref="R16:R18">SUM(I16:Q16)</f>
        <v>310876.412</v>
      </c>
    </row>
    <row r="17" spans="1:18" ht="51" customHeight="1">
      <c r="A17" s="26"/>
      <c r="B17" s="27"/>
      <c r="C17" s="27"/>
      <c r="D17" s="28">
        <v>974</v>
      </c>
      <c r="E17" s="27"/>
      <c r="F17" s="28" t="s">
        <v>23</v>
      </c>
      <c r="G17" s="27"/>
      <c r="H17" s="32" t="s">
        <v>25</v>
      </c>
      <c r="I17" s="30">
        <f>I26+I31+I32+I35+I37+I38+I39+I48+I51+I55+I57+I29+I53+I59+I42+I21+I44+I24+I46+I47</f>
        <v>292404.3</v>
      </c>
      <c r="J17" s="30">
        <f>J26+J31+J32+J35+J37+J38+J39+J48+J51+J55+J57+J29+J53+J59+J42+J21+J44+J24+J46+J47</f>
        <v>355970.64699999994</v>
      </c>
      <c r="K17" s="30">
        <f>K26+K31+K32+K35+K37+K38+K39+K48+K51+K55+K57+K29+K53+K59+K42+K21+K44+K24+K46+K47</f>
        <v>263531.7</v>
      </c>
      <c r="L17" s="30">
        <f>L26+L31+L32+L35+L37+L38+L39+L48+L51+L55+L57+L29+L53+L59+L42+L21+L44+L24+L46+L47</f>
        <v>332209.303</v>
      </c>
      <c r="M17" s="30">
        <f>M26+M31+M32+M35+M37+M38+M39+M48+M51+M55+M57+M29+M53+M59+M42+M21+M44+M24+M46+M47</f>
        <v>247942.8</v>
      </c>
      <c r="N17" s="30">
        <f>N26+N31+N32+N35+N37+N38+N39+N48+N51+N55+N57+N29+N53+N59+N42+N21+N44+N24+N46+N47</f>
        <v>247231.3</v>
      </c>
      <c r="O17" s="30">
        <f>O26+O31+O32+O35+O37+O38+O39+O48+O51+O55+O57+O29+O53+O59+O42+O21+O44+O24+O46+O47</f>
        <v>247340.3</v>
      </c>
      <c r="P17" s="30">
        <f>P26+P31+P32+P35+P37+P38+P39+P48+P51+P55+P57+P29+P53+P59+P42+P21+P44+P24+P46+P47</f>
        <v>787527.88</v>
      </c>
      <c r="Q17" s="30">
        <f>Q26+Q31+Q32+Q35+Q37+Q38+Q39+Q48+Q51+Q55+Q57+Q29+Q53+Q59+Q42+Q21+Q44+Q24+Q46+Q47</f>
        <v>787527.88</v>
      </c>
      <c r="R17" s="31">
        <f t="shared" si="0"/>
        <v>3561686.11</v>
      </c>
    </row>
    <row r="18" spans="1:18" ht="65.25" customHeight="1">
      <c r="A18" s="26"/>
      <c r="B18" s="27"/>
      <c r="C18" s="27"/>
      <c r="D18" s="28">
        <v>974</v>
      </c>
      <c r="E18" s="27"/>
      <c r="F18" s="28" t="s">
        <v>23</v>
      </c>
      <c r="G18" s="33"/>
      <c r="H18" s="32" t="s">
        <v>26</v>
      </c>
      <c r="I18" s="30">
        <f>I19+I25+I30+I33+I34+I49+I52+I56+I58+I28+I60+I43+I20+I45+I54+I27+I23</f>
        <v>38347</v>
      </c>
      <c r="J18" s="30">
        <f>J19+J25+J30+J33+J34+J49+J52+J56+J58+J28+J60+J43+J20+J45+J54+J27+J23</f>
        <v>50733.134000000005</v>
      </c>
      <c r="K18" s="30">
        <f>K19+K25+K30+K33+K34+K49+K52+K56+K58+K28+K60+K43+K20+K45+K54+K27+K23</f>
        <v>34736.717000000004</v>
      </c>
      <c r="L18" s="30">
        <f>L19+L25+L30+L33+L34+L49+L52+L56+L58+L28+L60+L43+L20+L45+L54+L27+L23</f>
        <v>62032.486</v>
      </c>
      <c r="M18" s="30">
        <f>M19+M25+M30+M33+M34+M49+M52+M56+M58+M28+M60+M43+M20+M45+M54+M27+M23</f>
        <v>71685.08499999999</v>
      </c>
      <c r="N18" s="30">
        <f>N19+N25+N30+N33+N34+N49+N52+N56+N58+N28+N60+N43+N20+N45+N54+N27+N23</f>
        <v>66074.526</v>
      </c>
      <c r="O18" s="30">
        <f>O19+O25+O30+O33+O34+O49+O52+O56+O58+O28+O60+O43+O20+O45+O54+O27+O23</f>
        <v>61593.881</v>
      </c>
      <c r="P18" s="30">
        <f>P19+P25+P30+P33+P34+P49+P52+P56+P58+P28+P60+P43+P20+P45+P54+P27+P23</f>
        <v>233465.435</v>
      </c>
      <c r="Q18" s="30">
        <f>Q19+Q25+Q30+Q33+Q34+Q49+Q52+Q56+Q58+Q28+Q60+Q43+Q20+Q45+Q54+Q27+Q23</f>
        <v>233465.435</v>
      </c>
      <c r="R18" s="31">
        <f t="shared" si="0"/>
        <v>852133.699</v>
      </c>
    </row>
    <row r="19" spans="1:20" ht="65.25" customHeight="1">
      <c r="A19" s="34" t="s">
        <v>27</v>
      </c>
      <c r="B19" s="35" t="s">
        <v>28</v>
      </c>
      <c r="C19" s="36" t="s">
        <v>20</v>
      </c>
      <c r="D19" s="16">
        <v>974</v>
      </c>
      <c r="E19" s="16" t="s">
        <v>29</v>
      </c>
      <c r="F19" s="16" t="s">
        <v>30</v>
      </c>
      <c r="G19" s="16" t="s">
        <v>31</v>
      </c>
      <c r="H19" s="37" t="s">
        <v>26</v>
      </c>
      <c r="I19" s="38" t="s">
        <v>32</v>
      </c>
      <c r="J19" s="38">
        <v>26073.5</v>
      </c>
      <c r="K19" s="38">
        <v>16406.8</v>
      </c>
      <c r="L19" s="38">
        <v>30402.4</v>
      </c>
      <c r="M19" s="38">
        <v>37904.523</v>
      </c>
      <c r="N19" s="38">
        <v>34684.107</v>
      </c>
      <c r="O19" s="38">
        <v>29677.262</v>
      </c>
      <c r="P19" s="38">
        <v>106708.835</v>
      </c>
      <c r="Q19" s="38">
        <f>P19</f>
        <v>106708.835</v>
      </c>
      <c r="R19" s="39"/>
      <c r="S19" s="40"/>
      <c r="T19" s="40"/>
    </row>
    <row r="20" spans="1:20" ht="65.25" customHeight="1">
      <c r="A20" s="34"/>
      <c r="B20" s="41" t="s">
        <v>33</v>
      </c>
      <c r="C20" s="36"/>
      <c r="D20" s="16">
        <v>974</v>
      </c>
      <c r="E20" s="16" t="s">
        <v>29</v>
      </c>
      <c r="F20" s="16" t="s">
        <v>34</v>
      </c>
      <c r="G20" s="16">
        <v>200</v>
      </c>
      <c r="H20" s="37" t="s">
        <v>26</v>
      </c>
      <c r="I20" s="38">
        <v>0</v>
      </c>
      <c r="J20" s="38">
        <v>0</v>
      </c>
      <c r="K20" s="38">
        <v>0</v>
      </c>
      <c r="L20" s="38">
        <v>313.084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40"/>
      <c r="S20" s="40"/>
      <c r="T20" s="40"/>
    </row>
    <row r="21" spans="1:20" ht="54.75" customHeight="1">
      <c r="A21" s="34"/>
      <c r="B21" s="41"/>
      <c r="C21" s="36"/>
      <c r="D21" s="18">
        <v>974</v>
      </c>
      <c r="E21" s="16" t="s">
        <v>29</v>
      </c>
      <c r="F21" s="16" t="s">
        <v>34</v>
      </c>
      <c r="G21" s="16">
        <v>200</v>
      </c>
      <c r="H21" s="37" t="s">
        <v>25</v>
      </c>
      <c r="I21" s="38">
        <v>0</v>
      </c>
      <c r="J21" s="38">
        <v>0</v>
      </c>
      <c r="K21" s="38">
        <v>0</v>
      </c>
      <c r="L21" s="38">
        <v>4160.017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40"/>
      <c r="S21" s="40"/>
      <c r="T21" s="40"/>
    </row>
    <row r="22" spans="1:20" ht="27.75" customHeight="1">
      <c r="A22" s="34"/>
      <c r="B22" s="41" t="s">
        <v>35</v>
      </c>
      <c r="C22" s="36"/>
      <c r="D22" s="16">
        <v>974</v>
      </c>
      <c r="E22" s="16" t="s">
        <v>36</v>
      </c>
      <c r="F22" s="16" t="s">
        <v>37</v>
      </c>
      <c r="G22" s="16">
        <v>200</v>
      </c>
      <c r="H22" s="42" t="s">
        <v>24</v>
      </c>
      <c r="I22" s="38">
        <v>0</v>
      </c>
      <c r="J22" s="38">
        <v>0</v>
      </c>
      <c r="K22" s="38">
        <v>0</v>
      </c>
      <c r="L22" s="38">
        <v>554.1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40"/>
      <c r="S22" s="40"/>
      <c r="T22" s="40"/>
    </row>
    <row r="23" spans="1:20" ht="66.75" customHeight="1">
      <c r="A23" s="34"/>
      <c r="B23" s="41"/>
      <c r="C23" s="36"/>
      <c r="D23" s="18">
        <v>974</v>
      </c>
      <c r="E23" s="16" t="s">
        <v>36</v>
      </c>
      <c r="F23" s="16" t="s">
        <v>37</v>
      </c>
      <c r="G23" s="16">
        <v>200</v>
      </c>
      <c r="H23" s="37" t="s">
        <v>26</v>
      </c>
      <c r="I23" s="38">
        <v>0</v>
      </c>
      <c r="J23" s="38">
        <v>0</v>
      </c>
      <c r="K23" s="38">
        <v>0</v>
      </c>
      <c r="L23" s="38">
        <v>2.8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40"/>
      <c r="S23" s="40"/>
      <c r="T23" s="40"/>
    </row>
    <row r="24" spans="1:20" ht="51.75" customHeight="1">
      <c r="A24" s="34"/>
      <c r="B24" s="41"/>
      <c r="C24" s="36"/>
      <c r="D24" s="18">
        <v>974</v>
      </c>
      <c r="E24" s="16" t="s">
        <v>36</v>
      </c>
      <c r="F24" s="16" t="s">
        <v>37</v>
      </c>
      <c r="G24" s="16">
        <v>200</v>
      </c>
      <c r="H24" s="37" t="s">
        <v>25</v>
      </c>
      <c r="I24" s="38">
        <v>0</v>
      </c>
      <c r="J24" s="38">
        <v>0</v>
      </c>
      <c r="K24" s="38">
        <v>0</v>
      </c>
      <c r="L24" s="38">
        <v>2.8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40"/>
      <c r="S24" s="40"/>
      <c r="T24" s="40"/>
    </row>
    <row r="25" spans="1:20" ht="66" customHeight="1">
      <c r="A25" s="34"/>
      <c r="B25" s="43" t="s">
        <v>38</v>
      </c>
      <c r="C25" s="36"/>
      <c r="D25" s="16">
        <v>974</v>
      </c>
      <c r="E25" s="16" t="s">
        <v>36</v>
      </c>
      <c r="F25" s="16" t="s">
        <v>39</v>
      </c>
      <c r="G25" s="16">
        <v>600</v>
      </c>
      <c r="H25" s="37" t="s">
        <v>26</v>
      </c>
      <c r="I25" s="38">
        <v>10321.9</v>
      </c>
      <c r="J25" s="38">
        <v>7984.418</v>
      </c>
      <c r="K25" s="38">
        <v>3778.8</v>
      </c>
      <c r="L25" s="38">
        <v>8930.3</v>
      </c>
      <c r="M25" s="38">
        <v>11791.924</v>
      </c>
      <c r="N25" s="38">
        <v>11791.924</v>
      </c>
      <c r="O25" s="38">
        <v>11791.924</v>
      </c>
      <c r="P25" s="38">
        <v>43655.7</v>
      </c>
      <c r="Q25" s="38">
        <f aca="true" t="shared" si="1" ref="Q25:Q26">P25</f>
        <v>43655.7</v>
      </c>
      <c r="S25" s="40"/>
      <c r="T25" s="40"/>
    </row>
    <row r="26" spans="1:17" ht="51" customHeight="1">
      <c r="A26" s="34"/>
      <c r="B26" s="43"/>
      <c r="C26" s="43"/>
      <c r="D26" s="16">
        <v>974</v>
      </c>
      <c r="E26" s="16" t="s">
        <v>36</v>
      </c>
      <c r="F26" s="16" t="s">
        <v>40</v>
      </c>
      <c r="G26" s="16">
        <v>600</v>
      </c>
      <c r="H26" s="37" t="s">
        <v>25</v>
      </c>
      <c r="I26" s="38">
        <v>549</v>
      </c>
      <c r="J26" s="38">
        <v>1551.1</v>
      </c>
      <c r="K26" s="38">
        <v>1752.6</v>
      </c>
      <c r="L26" s="38">
        <v>1878.8</v>
      </c>
      <c r="M26" s="38">
        <v>0</v>
      </c>
      <c r="N26" s="38">
        <v>0</v>
      </c>
      <c r="O26" s="38">
        <v>0</v>
      </c>
      <c r="P26" s="38">
        <f>O26*5</f>
        <v>0</v>
      </c>
      <c r="Q26" s="38">
        <f t="shared" si="1"/>
        <v>0</v>
      </c>
    </row>
    <row r="27" spans="1:17" ht="51" customHeight="1">
      <c r="A27" s="34"/>
      <c r="B27" s="43"/>
      <c r="C27" s="36"/>
      <c r="D27" s="16">
        <v>974</v>
      </c>
      <c r="E27" s="16" t="s">
        <v>36</v>
      </c>
      <c r="F27" s="16" t="s">
        <v>40</v>
      </c>
      <c r="G27" s="16">
        <v>600</v>
      </c>
      <c r="H27" s="37" t="s">
        <v>26</v>
      </c>
      <c r="I27" s="38">
        <v>0</v>
      </c>
      <c r="J27" s="38">
        <v>0</v>
      </c>
      <c r="K27" s="38">
        <v>131.917</v>
      </c>
      <c r="L27" s="38">
        <v>141.416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</row>
    <row r="28" spans="1:18" ht="51" customHeight="1">
      <c r="A28" s="34"/>
      <c r="B28" s="44" t="s">
        <v>41</v>
      </c>
      <c r="C28" s="36"/>
      <c r="D28" s="45">
        <v>974</v>
      </c>
      <c r="E28" s="45" t="s">
        <v>36</v>
      </c>
      <c r="F28" s="45" t="s">
        <v>42</v>
      </c>
      <c r="G28" s="45">
        <v>600</v>
      </c>
      <c r="H28" s="46" t="s">
        <v>26</v>
      </c>
      <c r="I28" s="47">
        <v>1651.1</v>
      </c>
      <c r="J28" s="47">
        <v>5420.749</v>
      </c>
      <c r="K28" s="47">
        <v>8071.8</v>
      </c>
      <c r="L28" s="47">
        <v>6691.6</v>
      </c>
      <c r="M28" s="47">
        <v>7034.8</v>
      </c>
      <c r="N28" s="47">
        <v>7427.4</v>
      </c>
      <c r="O28" s="47">
        <v>7844.6</v>
      </c>
      <c r="P28" s="47">
        <v>52140</v>
      </c>
      <c r="Q28" s="47">
        <f aca="true" t="shared" si="2" ref="Q28:Q40">P28</f>
        <v>52140</v>
      </c>
      <c r="R28" s="48"/>
    </row>
    <row r="29" spans="1:17" ht="51" customHeight="1">
      <c r="A29" s="34"/>
      <c r="B29" s="44"/>
      <c r="C29" s="36"/>
      <c r="D29" s="45" t="s">
        <v>21</v>
      </c>
      <c r="E29" s="45" t="s">
        <v>21</v>
      </c>
      <c r="F29" s="45" t="s">
        <v>21</v>
      </c>
      <c r="G29" s="45" t="s">
        <v>21</v>
      </c>
      <c r="H29" s="46" t="s">
        <v>25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f t="shared" si="2"/>
        <v>0</v>
      </c>
    </row>
    <row r="30" spans="1:18" ht="66" customHeight="1">
      <c r="A30" s="34"/>
      <c r="B30" s="49" t="s">
        <v>43</v>
      </c>
      <c r="C30" s="36"/>
      <c r="D30" s="16">
        <v>974</v>
      </c>
      <c r="E30" s="16" t="s">
        <v>44</v>
      </c>
      <c r="F30" s="16" t="s">
        <v>45</v>
      </c>
      <c r="G30" s="16" t="s">
        <v>31</v>
      </c>
      <c r="H30" s="37" t="s">
        <v>26</v>
      </c>
      <c r="I30" s="38">
        <v>4953.4</v>
      </c>
      <c r="J30" s="38">
        <v>7940.515</v>
      </c>
      <c r="K30" s="38">
        <v>5106</v>
      </c>
      <c r="L30" s="38">
        <v>10745.386</v>
      </c>
      <c r="M30" s="38">
        <v>14245.226</v>
      </c>
      <c r="N30" s="38">
        <v>11462.483</v>
      </c>
      <c r="O30" s="38">
        <v>11462.483</v>
      </c>
      <c r="P30" s="38">
        <v>29792.5</v>
      </c>
      <c r="Q30" s="38">
        <f t="shared" si="2"/>
        <v>29792.5</v>
      </c>
      <c r="R30" s="39"/>
    </row>
    <row r="31" spans="1:20" ht="81.75" customHeight="1">
      <c r="A31" s="50" t="s">
        <v>46</v>
      </c>
      <c r="B31" s="43" t="s">
        <v>47</v>
      </c>
      <c r="C31" s="43" t="s">
        <v>48</v>
      </c>
      <c r="D31" s="16">
        <v>974</v>
      </c>
      <c r="E31" s="16" t="s">
        <v>44</v>
      </c>
      <c r="F31" s="16" t="s">
        <v>49</v>
      </c>
      <c r="G31" s="16">
        <v>600</v>
      </c>
      <c r="H31" s="42" t="s">
        <v>25</v>
      </c>
      <c r="I31" s="38">
        <v>54092.7</v>
      </c>
      <c r="J31" s="38">
        <v>56792.7</v>
      </c>
      <c r="K31" s="38">
        <v>64965.5</v>
      </c>
      <c r="L31" s="38">
        <v>64746.4</v>
      </c>
      <c r="M31" s="38">
        <v>55267</v>
      </c>
      <c r="N31" s="38">
        <v>55267</v>
      </c>
      <c r="O31" s="38">
        <v>55267</v>
      </c>
      <c r="P31" s="38">
        <v>210289.1</v>
      </c>
      <c r="Q31" s="38">
        <f t="shared" si="2"/>
        <v>210289.1</v>
      </c>
      <c r="S31" s="40"/>
      <c r="T31" s="40"/>
    </row>
    <row r="32" spans="1:20" ht="93.75" customHeight="1">
      <c r="A32" s="50"/>
      <c r="B32" s="43" t="s">
        <v>50</v>
      </c>
      <c r="C32" s="43"/>
      <c r="D32" s="16">
        <v>974</v>
      </c>
      <c r="E32" s="16" t="s">
        <v>29</v>
      </c>
      <c r="F32" s="16" t="s">
        <v>51</v>
      </c>
      <c r="G32" s="16">
        <v>600</v>
      </c>
      <c r="H32" s="42" t="s">
        <v>25</v>
      </c>
      <c r="I32" s="38">
        <v>162956.1</v>
      </c>
      <c r="J32" s="38">
        <v>172010.4</v>
      </c>
      <c r="K32" s="38">
        <v>183214.9</v>
      </c>
      <c r="L32" s="38">
        <v>205288.2</v>
      </c>
      <c r="M32" s="38">
        <v>188423</v>
      </c>
      <c r="N32" s="38">
        <v>188011.5</v>
      </c>
      <c r="O32" s="38">
        <v>188011.5</v>
      </c>
      <c r="P32" s="38">
        <v>575861.28</v>
      </c>
      <c r="Q32" s="38">
        <f t="shared" si="2"/>
        <v>575861.28</v>
      </c>
      <c r="S32" s="40"/>
      <c r="T32" s="40"/>
    </row>
    <row r="33" spans="1:17" ht="66" customHeight="1">
      <c r="A33" s="34" t="s">
        <v>52</v>
      </c>
      <c r="B33" s="51" t="s">
        <v>53</v>
      </c>
      <c r="C33" s="43" t="s">
        <v>48</v>
      </c>
      <c r="D33" s="16">
        <v>974</v>
      </c>
      <c r="E33" s="16" t="s">
        <v>54</v>
      </c>
      <c r="F33" s="16" t="s">
        <v>55</v>
      </c>
      <c r="G33" s="16">
        <v>300</v>
      </c>
      <c r="H33" s="37" t="s">
        <v>26</v>
      </c>
      <c r="I33" s="38">
        <v>290</v>
      </c>
      <c r="J33" s="38">
        <v>240</v>
      </c>
      <c r="K33" s="38">
        <v>130</v>
      </c>
      <c r="L33" s="38">
        <v>190</v>
      </c>
      <c r="M33" s="38">
        <v>240</v>
      </c>
      <c r="N33" s="38">
        <v>240</v>
      </c>
      <c r="O33" s="38">
        <v>240</v>
      </c>
      <c r="P33" s="38">
        <v>1081.4</v>
      </c>
      <c r="Q33" s="38">
        <f t="shared" si="2"/>
        <v>1081.4</v>
      </c>
    </row>
    <row r="34" spans="1:17" ht="66.75" customHeight="1">
      <c r="A34" s="34"/>
      <c r="B34" s="51" t="s">
        <v>56</v>
      </c>
      <c r="C34" s="43"/>
      <c r="D34" s="16">
        <v>974</v>
      </c>
      <c r="E34" s="16" t="s">
        <v>54</v>
      </c>
      <c r="F34" s="16" t="s">
        <v>57</v>
      </c>
      <c r="G34" s="16">
        <v>300</v>
      </c>
      <c r="H34" s="37" t="s">
        <v>26</v>
      </c>
      <c r="I34" s="38">
        <v>22.5</v>
      </c>
      <c r="J34" s="38">
        <v>22.5</v>
      </c>
      <c r="K34" s="38">
        <v>22.5</v>
      </c>
      <c r="L34" s="38">
        <v>22.5</v>
      </c>
      <c r="M34" s="38">
        <v>22.5</v>
      </c>
      <c r="N34" s="38">
        <v>22.5</v>
      </c>
      <c r="O34" s="38">
        <v>22.5</v>
      </c>
      <c r="P34" s="38">
        <v>87</v>
      </c>
      <c r="Q34" s="38">
        <f t="shared" si="2"/>
        <v>87</v>
      </c>
    </row>
    <row r="35" spans="1:18" ht="54" customHeight="1">
      <c r="A35" s="34"/>
      <c r="B35" s="36" t="s">
        <v>58</v>
      </c>
      <c r="C35" s="43"/>
      <c r="D35" s="18">
        <v>974</v>
      </c>
      <c r="E35" s="18" t="s">
        <v>36</v>
      </c>
      <c r="F35" s="18" t="s">
        <v>59</v>
      </c>
      <c r="G35" s="18">
        <v>600</v>
      </c>
      <c r="H35" s="37" t="s">
        <v>25</v>
      </c>
      <c r="I35" s="38">
        <v>400</v>
      </c>
      <c r="J35" s="38">
        <v>0</v>
      </c>
      <c r="K35" s="38">
        <v>200</v>
      </c>
      <c r="L35" s="38">
        <v>0</v>
      </c>
      <c r="M35" s="38">
        <v>0</v>
      </c>
      <c r="N35" s="38">
        <v>0</v>
      </c>
      <c r="O35" s="38">
        <v>0</v>
      </c>
      <c r="P35" s="38">
        <f>O35*5</f>
        <v>0</v>
      </c>
      <c r="Q35" s="38">
        <f t="shared" si="2"/>
        <v>0</v>
      </c>
      <c r="R35" s="39"/>
    </row>
    <row r="36" spans="1:19" ht="183" customHeight="1">
      <c r="A36" s="43" t="s">
        <v>60</v>
      </c>
      <c r="B36" s="43" t="s">
        <v>61</v>
      </c>
      <c r="C36" s="52" t="s">
        <v>48</v>
      </c>
      <c r="D36" s="16">
        <v>974</v>
      </c>
      <c r="E36" s="16" t="s">
        <v>29</v>
      </c>
      <c r="F36" s="16" t="s">
        <v>62</v>
      </c>
      <c r="G36" s="16">
        <v>600</v>
      </c>
      <c r="H36" s="42" t="s">
        <v>24</v>
      </c>
      <c r="I36" s="38">
        <v>0</v>
      </c>
      <c r="J36" s="38">
        <v>4635.12</v>
      </c>
      <c r="K36" s="38">
        <v>13905.4</v>
      </c>
      <c r="L36" s="38">
        <v>13867.8</v>
      </c>
      <c r="M36" s="38">
        <v>13905.4</v>
      </c>
      <c r="N36" s="38">
        <v>13905.4</v>
      </c>
      <c r="O36" s="38">
        <v>13905.4</v>
      </c>
      <c r="P36" s="38">
        <v>70698.5</v>
      </c>
      <c r="Q36" s="38">
        <f t="shared" si="2"/>
        <v>70698.5</v>
      </c>
      <c r="R36" s="40"/>
      <c r="S36" s="40"/>
    </row>
    <row r="37" spans="1:19" ht="107.25" customHeight="1">
      <c r="A37" s="34" t="s">
        <v>63</v>
      </c>
      <c r="B37" s="51" t="s">
        <v>64</v>
      </c>
      <c r="C37" s="43" t="s">
        <v>48</v>
      </c>
      <c r="D37" s="18">
        <v>974</v>
      </c>
      <c r="E37" s="18" t="s">
        <v>65</v>
      </c>
      <c r="F37" s="18" t="s">
        <v>66</v>
      </c>
      <c r="G37" s="18">
        <v>300</v>
      </c>
      <c r="H37" s="42" t="s">
        <v>25</v>
      </c>
      <c r="I37" s="38">
        <v>11</v>
      </c>
      <c r="J37" s="38">
        <v>7.4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143.7</v>
      </c>
      <c r="Q37" s="38">
        <f t="shared" si="2"/>
        <v>143.7</v>
      </c>
      <c r="S37" s="40"/>
    </row>
    <row r="38" spans="1:19" ht="107.25" customHeight="1">
      <c r="A38" s="34"/>
      <c r="B38" s="51" t="s">
        <v>67</v>
      </c>
      <c r="C38" s="43"/>
      <c r="D38" s="18">
        <v>974</v>
      </c>
      <c r="E38" s="18" t="s">
        <v>68</v>
      </c>
      <c r="F38" s="18" t="s">
        <v>69</v>
      </c>
      <c r="G38" s="18">
        <v>300</v>
      </c>
      <c r="H38" s="42" t="s">
        <v>25</v>
      </c>
      <c r="I38" s="38">
        <v>319.4</v>
      </c>
      <c r="J38" s="38">
        <v>355.7</v>
      </c>
      <c r="K38" s="38">
        <v>371.9</v>
      </c>
      <c r="L38" s="38">
        <v>148</v>
      </c>
      <c r="M38" s="38">
        <v>298.9</v>
      </c>
      <c r="N38" s="38">
        <v>298.9</v>
      </c>
      <c r="O38" s="38">
        <v>298.9</v>
      </c>
      <c r="P38" s="38">
        <v>1233.8</v>
      </c>
      <c r="Q38" s="38">
        <f t="shared" si="2"/>
        <v>1233.8</v>
      </c>
      <c r="S38" s="40"/>
    </row>
    <row r="39" spans="1:17" ht="68.25" customHeight="1">
      <c r="A39" s="53" t="s">
        <v>70</v>
      </c>
      <c r="B39" s="51" t="s">
        <v>71</v>
      </c>
      <c r="C39" s="43" t="s">
        <v>72</v>
      </c>
      <c r="D39" s="16">
        <v>974</v>
      </c>
      <c r="E39" s="18" t="s">
        <v>65</v>
      </c>
      <c r="F39" s="18" t="s">
        <v>73</v>
      </c>
      <c r="G39" s="18">
        <v>300</v>
      </c>
      <c r="H39" s="42" t="s">
        <v>25</v>
      </c>
      <c r="I39" s="38">
        <v>0</v>
      </c>
      <c r="J39" s="38">
        <v>0</v>
      </c>
      <c r="K39" s="38">
        <v>0</v>
      </c>
      <c r="L39" s="38">
        <v>300</v>
      </c>
      <c r="M39" s="38">
        <v>300</v>
      </c>
      <c r="N39" s="38">
        <v>0</v>
      </c>
      <c r="O39" s="38">
        <v>0</v>
      </c>
      <c r="P39" s="38">
        <f>O39*5</f>
        <v>0</v>
      </c>
      <c r="Q39" s="38">
        <f t="shared" si="2"/>
        <v>0</v>
      </c>
    </row>
    <row r="40" spans="1:17" ht="83.25" customHeight="1">
      <c r="A40" s="53"/>
      <c r="B40" s="51" t="s">
        <v>74</v>
      </c>
      <c r="C40" s="43"/>
      <c r="D40" s="16">
        <v>974</v>
      </c>
      <c r="E40" s="18" t="s">
        <v>68</v>
      </c>
      <c r="F40" s="18" t="s">
        <v>75</v>
      </c>
      <c r="G40" s="18">
        <v>300</v>
      </c>
      <c r="H40" s="42" t="s">
        <v>24</v>
      </c>
      <c r="I40" s="38">
        <v>87.4</v>
      </c>
      <c r="J40" s="38">
        <v>106.976</v>
      </c>
      <c r="K40" s="38">
        <v>132.2</v>
      </c>
      <c r="L40" s="38">
        <v>0</v>
      </c>
      <c r="M40" s="38">
        <v>0</v>
      </c>
      <c r="N40" s="38">
        <v>0</v>
      </c>
      <c r="O40" s="38">
        <v>0</v>
      </c>
      <c r="P40" s="38">
        <v>437.3</v>
      </c>
      <c r="Q40" s="38">
        <f t="shared" si="2"/>
        <v>437.3</v>
      </c>
    </row>
    <row r="41" spans="1:20" ht="27" customHeight="1">
      <c r="A41" s="53"/>
      <c r="B41" s="43" t="s">
        <v>76</v>
      </c>
      <c r="C41" s="43"/>
      <c r="D41" s="16">
        <v>974</v>
      </c>
      <c r="E41" s="16" t="s">
        <v>29</v>
      </c>
      <c r="F41" s="16" t="s">
        <v>77</v>
      </c>
      <c r="G41" s="16">
        <v>600</v>
      </c>
      <c r="H41" s="42" t="s">
        <v>24</v>
      </c>
      <c r="I41" s="38">
        <v>0</v>
      </c>
      <c r="J41" s="38">
        <v>4306</v>
      </c>
      <c r="K41" s="38">
        <v>10588.2</v>
      </c>
      <c r="L41" s="38">
        <v>9173.616</v>
      </c>
      <c r="M41" s="38">
        <v>10872.6</v>
      </c>
      <c r="N41" s="38">
        <v>10872.6</v>
      </c>
      <c r="O41" s="38">
        <v>10599.6</v>
      </c>
      <c r="P41" s="38">
        <v>0</v>
      </c>
      <c r="Q41" s="38">
        <v>0</v>
      </c>
      <c r="T41" s="40"/>
    </row>
    <row r="42" spans="1:20" ht="53.25" customHeight="1">
      <c r="A42" s="53"/>
      <c r="B42" s="43"/>
      <c r="C42" s="43"/>
      <c r="D42" s="16">
        <v>974</v>
      </c>
      <c r="E42" s="16" t="s">
        <v>29</v>
      </c>
      <c r="F42" s="16" t="s">
        <v>77</v>
      </c>
      <c r="G42" s="16">
        <v>600</v>
      </c>
      <c r="H42" s="42" t="s">
        <v>25</v>
      </c>
      <c r="I42" s="38">
        <v>0</v>
      </c>
      <c r="J42" s="38">
        <v>21.747</v>
      </c>
      <c r="K42" s="38">
        <v>53.5</v>
      </c>
      <c r="L42" s="38">
        <v>46.4</v>
      </c>
      <c r="M42" s="38">
        <v>54.9</v>
      </c>
      <c r="N42" s="38">
        <v>54.9</v>
      </c>
      <c r="O42" s="38">
        <v>163.9</v>
      </c>
      <c r="P42" s="38">
        <v>0</v>
      </c>
      <c r="Q42" s="38">
        <v>0</v>
      </c>
      <c r="T42" s="40"/>
    </row>
    <row r="43" spans="1:20" ht="63.75" customHeight="1">
      <c r="A43" s="53"/>
      <c r="B43" s="43"/>
      <c r="C43" s="43"/>
      <c r="D43" s="16">
        <v>974</v>
      </c>
      <c r="E43" s="16" t="s">
        <v>29</v>
      </c>
      <c r="F43" s="16" t="s">
        <v>77</v>
      </c>
      <c r="G43" s="16">
        <v>600</v>
      </c>
      <c r="H43" s="42" t="s">
        <v>26</v>
      </c>
      <c r="I43" s="38">
        <v>0</v>
      </c>
      <c r="J43" s="38">
        <v>21.747</v>
      </c>
      <c r="K43" s="38">
        <v>53.5</v>
      </c>
      <c r="L43" s="38">
        <v>49.8</v>
      </c>
      <c r="M43" s="38">
        <v>54.9</v>
      </c>
      <c r="N43" s="38">
        <v>54.9</v>
      </c>
      <c r="O43" s="38">
        <v>163.9</v>
      </c>
      <c r="P43" s="38">
        <v>0</v>
      </c>
      <c r="Q43" s="38">
        <v>0</v>
      </c>
      <c r="T43" s="40"/>
    </row>
    <row r="44" spans="1:19" ht="56.25" customHeight="1">
      <c r="A44" s="53"/>
      <c r="B44" s="43" t="s">
        <v>78</v>
      </c>
      <c r="C44" s="52"/>
      <c r="D44" s="16">
        <v>974</v>
      </c>
      <c r="E44" s="16" t="s">
        <v>29</v>
      </c>
      <c r="F44" s="16" t="s">
        <v>79</v>
      </c>
      <c r="G44" s="16">
        <v>600</v>
      </c>
      <c r="H44" s="42" t="s">
        <v>25</v>
      </c>
      <c r="I44" s="38">
        <v>0</v>
      </c>
      <c r="J44" s="38">
        <v>0</v>
      </c>
      <c r="K44" s="38">
        <v>1560.3</v>
      </c>
      <c r="L44" s="38">
        <v>1408.3</v>
      </c>
      <c r="M44" s="38">
        <v>3520.9</v>
      </c>
      <c r="N44" s="38">
        <v>3520.9</v>
      </c>
      <c r="O44" s="38">
        <v>3520.9</v>
      </c>
      <c r="P44" s="38">
        <v>0</v>
      </c>
      <c r="Q44" s="38">
        <v>0</v>
      </c>
      <c r="S44" s="40"/>
    </row>
    <row r="45" spans="1:19" ht="67.5" customHeight="1">
      <c r="A45" s="53"/>
      <c r="B45" s="43"/>
      <c r="C45" s="52"/>
      <c r="D45" s="16">
        <v>974</v>
      </c>
      <c r="E45" s="16" t="s">
        <v>29</v>
      </c>
      <c r="F45" s="16" t="s">
        <v>79</v>
      </c>
      <c r="G45" s="16">
        <v>600</v>
      </c>
      <c r="H45" s="42" t="s">
        <v>26</v>
      </c>
      <c r="I45" s="38">
        <v>0</v>
      </c>
      <c r="J45" s="38">
        <v>0</v>
      </c>
      <c r="K45" s="38">
        <v>15.8</v>
      </c>
      <c r="L45" s="38">
        <v>469.5</v>
      </c>
      <c r="M45" s="38">
        <v>391.212</v>
      </c>
      <c r="N45" s="38">
        <v>391.212</v>
      </c>
      <c r="O45" s="38">
        <v>391.212</v>
      </c>
      <c r="P45" s="38">
        <v>0</v>
      </c>
      <c r="Q45" s="38">
        <v>0</v>
      </c>
      <c r="S45" s="40"/>
    </row>
    <row r="46" spans="1:19" ht="144.75" customHeight="1">
      <c r="A46" s="54"/>
      <c r="B46" s="51" t="s">
        <v>80</v>
      </c>
      <c r="C46" s="52"/>
      <c r="D46" s="16">
        <v>974</v>
      </c>
      <c r="E46" s="16" t="s">
        <v>68</v>
      </c>
      <c r="F46" s="16" t="s">
        <v>81</v>
      </c>
      <c r="G46" s="16">
        <v>600</v>
      </c>
      <c r="H46" s="42" t="s">
        <v>25</v>
      </c>
      <c r="I46" s="38">
        <v>0</v>
      </c>
      <c r="J46" s="38">
        <v>0</v>
      </c>
      <c r="K46" s="38">
        <v>0</v>
      </c>
      <c r="L46" s="38">
        <v>33</v>
      </c>
      <c r="M46" s="38">
        <v>78.1</v>
      </c>
      <c r="N46" s="38">
        <v>78.1</v>
      </c>
      <c r="O46" s="38">
        <v>78.1</v>
      </c>
      <c r="P46" s="38">
        <v>0</v>
      </c>
      <c r="Q46" s="38">
        <v>0</v>
      </c>
      <c r="S46" s="40"/>
    </row>
    <row r="47" spans="1:19" ht="207.75" customHeight="1">
      <c r="A47" s="54"/>
      <c r="B47" s="51" t="s">
        <v>82</v>
      </c>
      <c r="C47" s="52"/>
      <c r="D47" s="16">
        <v>974</v>
      </c>
      <c r="E47" s="16" t="s">
        <v>68</v>
      </c>
      <c r="F47" s="16" t="s">
        <v>83</v>
      </c>
      <c r="G47" s="16">
        <v>600</v>
      </c>
      <c r="H47" s="42" t="s">
        <v>25</v>
      </c>
      <c r="I47" s="38">
        <v>0</v>
      </c>
      <c r="J47" s="38">
        <v>0</v>
      </c>
      <c r="K47" s="38">
        <v>0</v>
      </c>
      <c r="L47" s="38">
        <v>74.786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S47" s="40"/>
    </row>
    <row r="48" spans="1:20" ht="53.25" customHeight="1">
      <c r="A48" s="55" t="s">
        <v>84</v>
      </c>
      <c r="B48" s="49" t="s">
        <v>85</v>
      </c>
      <c r="C48" s="43" t="s">
        <v>48</v>
      </c>
      <c r="D48" s="16">
        <v>974</v>
      </c>
      <c r="E48" s="16" t="s">
        <v>44</v>
      </c>
      <c r="F48" s="16" t="s">
        <v>86</v>
      </c>
      <c r="G48" s="16">
        <v>200</v>
      </c>
      <c r="H48" s="37" t="s">
        <v>25</v>
      </c>
      <c r="I48" s="38">
        <v>0</v>
      </c>
      <c r="J48" s="38">
        <v>22209.8</v>
      </c>
      <c r="K48" s="38">
        <v>0</v>
      </c>
      <c r="L48" s="38">
        <v>21426.5</v>
      </c>
      <c r="M48" s="38">
        <v>0</v>
      </c>
      <c r="N48" s="38">
        <v>0</v>
      </c>
      <c r="O48" s="38">
        <v>0</v>
      </c>
      <c r="P48" s="38">
        <v>0</v>
      </c>
      <c r="Q48" s="38">
        <f aca="true" t="shared" si="3" ref="Q48:Q51">P48</f>
        <v>0</v>
      </c>
      <c r="S48" s="40"/>
      <c r="T48" s="40"/>
    </row>
    <row r="49" spans="1:20" ht="63.75" customHeight="1">
      <c r="A49" s="55"/>
      <c r="B49" s="49"/>
      <c r="C49" s="43"/>
      <c r="D49" s="16">
        <v>974</v>
      </c>
      <c r="E49" s="16" t="s">
        <v>44</v>
      </c>
      <c r="F49" s="16" t="s">
        <v>86</v>
      </c>
      <c r="G49" s="16">
        <v>200</v>
      </c>
      <c r="H49" s="37" t="s">
        <v>26</v>
      </c>
      <c r="I49" s="38">
        <v>0</v>
      </c>
      <c r="J49" s="38">
        <v>1671.705</v>
      </c>
      <c r="K49" s="38">
        <v>0</v>
      </c>
      <c r="L49" s="38">
        <v>1612.7</v>
      </c>
      <c r="M49" s="38">
        <v>0</v>
      </c>
      <c r="N49" s="38">
        <v>0</v>
      </c>
      <c r="O49" s="38">
        <v>0</v>
      </c>
      <c r="P49" s="38">
        <v>0</v>
      </c>
      <c r="Q49" s="38">
        <f t="shared" si="3"/>
        <v>0</v>
      </c>
      <c r="R49" s="39"/>
      <c r="S49" s="40"/>
      <c r="T49" s="40"/>
    </row>
    <row r="50" spans="1:20" ht="30" customHeight="1">
      <c r="A50" s="56" t="s">
        <v>87</v>
      </c>
      <c r="B50" s="49" t="s">
        <v>88</v>
      </c>
      <c r="C50" s="43"/>
      <c r="D50" s="16">
        <v>974</v>
      </c>
      <c r="E50" s="16" t="s">
        <v>29</v>
      </c>
      <c r="F50" s="16" t="s">
        <v>89</v>
      </c>
      <c r="G50" s="16">
        <v>500</v>
      </c>
      <c r="H50" s="37" t="s">
        <v>24</v>
      </c>
      <c r="I50" s="38">
        <v>2829</v>
      </c>
      <c r="J50" s="38">
        <v>0</v>
      </c>
      <c r="K50" s="38">
        <v>34358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f t="shared" si="3"/>
        <v>0</v>
      </c>
      <c r="T50" s="40"/>
    </row>
    <row r="51" spans="1:20" ht="54" customHeight="1">
      <c r="A51" s="56"/>
      <c r="B51" s="49"/>
      <c r="C51" s="43"/>
      <c r="D51" s="16">
        <v>974</v>
      </c>
      <c r="E51" s="16" t="s">
        <v>29</v>
      </c>
      <c r="F51" s="16" t="s">
        <v>89</v>
      </c>
      <c r="G51" s="16">
        <v>500</v>
      </c>
      <c r="H51" s="37" t="s">
        <v>25</v>
      </c>
      <c r="I51" s="38">
        <v>90.3</v>
      </c>
      <c r="J51" s="38">
        <v>0</v>
      </c>
      <c r="K51" s="38">
        <v>173.5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f t="shared" si="3"/>
        <v>0</v>
      </c>
      <c r="T51" s="40"/>
    </row>
    <row r="52" spans="1:20" s="59" customFormat="1" ht="67.5" customHeight="1">
      <c r="A52" s="56"/>
      <c r="B52" s="49"/>
      <c r="C52" s="43"/>
      <c r="D52" s="16">
        <v>974</v>
      </c>
      <c r="E52" s="16" t="s">
        <v>29</v>
      </c>
      <c r="F52" s="16" t="s">
        <v>89</v>
      </c>
      <c r="G52" s="16">
        <v>500</v>
      </c>
      <c r="H52" s="57" t="s">
        <v>26</v>
      </c>
      <c r="I52" s="58">
        <v>90.3</v>
      </c>
      <c r="J52" s="38">
        <v>0</v>
      </c>
      <c r="K52" s="38">
        <v>173.6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/>
      <c r="S52" s="1"/>
      <c r="T52" s="40"/>
    </row>
    <row r="53" spans="1:20" s="59" customFormat="1" ht="61.5" customHeight="1">
      <c r="A53" s="56"/>
      <c r="B53" s="60" t="s">
        <v>90</v>
      </c>
      <c r="C53" s="43"/>
      <c r="D53" s="16">
        <v>974</v>
      </c>
      <c r="E53" s="16" t="s">
        <v>29</v>
      </c>
      <c r="F53" s="16" t="s">
        <v>91</v>
      </c>
      <c r="G53" s="16">
        <v>200</v>
      </c>
      <c r="H53" s="42" t="s">
        <v>25</v>
      </c>
      <c r="I53" s="38">
        <v>8983.8</v>
      </c>
      <c r="J53" s="38">
        <v>90001.8</v>
      </c>
      <c r="K53" s="38">
        <v>11239.5</v>
      </c>
      <c r="L53" s="38">
        <v>32696.1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/>
      <c r="S53" s="1"/>
      <c r="T53" s="61"/>
    </row>
    <row r="54" spans="1:17" ht="65.25" customHeight="1">
      <c r="A54" s="56"/>
      <c r="B54" s="60"/>
      <c r="C54" s="43"/>
      <c r="D54" s="16">
        <v>974</v>
      </c>
      <c r="E54" s="16" t="s">
        <v>29</v>
      </c>
      <c r="F54" s="16" t="s">
        <v>91</v>
      </c>
      <c r="G54" s="16">
        <v>200</v>
      </c>
      <c r="H54" s="57" t="s">
        <v>26</v>
      </c>
      <c r="I54" s="58">
        <v>0</v>
      </c>
      <c r="J54" s="38">
        <v>0</v>
      </c>
      <c r="K54" s="38">
        <v>846</v>
      </c>
      <c r="L54" s="38">
        <v>2461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</row>
    <row r="55" spans="1:18" ht="54.75" customHeight="1">
      <c r="A55" s="62" t="s">
        <v>92</v>
      </c>
      <c r="B55" s="36" t="s">
        <v>93</v>
      </c>
      <c r="C55" s="36" t="s">
        <v>48</v>
      </c>
      <c r="D55" s="16">
        <v>974</v>
      </c>
      <c r="E55" s="16" t="s">
        <v>29</v>
      </c>
      <c r="F55" s="16" t="s">
        <v>94</v>
      </c>
      <c r="G55" s="16">
        <v>200</v>
      </c>
      <c r="H55" s="42" t="s">
        <v>25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9"/>
    </row>
    <row r="56" spans="1:18" ht="64.5" customHeight="1">
      <c r="A56" s="62"/>
      <c r="B56" s="36"/>
      <c r="C56" s="36"/>
      <c r="D56" s="16">
        <v>974</v>
      </c>
      <c r="E56" s="16" t="s">
        <v>29</v>
      </c>
      <c r="F56" s="16" t="s">
        <v>94</v>
      </c>
      <c r="G56" s="16">
        <v>200</v>
      </c>
      <c r="H56" s="57" t="s">
        <v>26</v>
      </c>
      <c r="I56" s="58">
        <v>378</v>
      </c>
      <c r="J56" s="58">
        <v>378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40"/>
    </row>
    <row r="57" spans="1:18" ht="56.25" customHeight="1">
      <c r="A57" s="63" t="s">
        <v>95</v>
      </c>
      <c r="B57" s="43" t="s">
        <v>96</v>
      </c>
      <c r="C57" s="43" t="s">
        <v>97</v>
      </c>
      <c r="D57" s="16">
        <v>974</v>
      </c>
      <c r="E57" s="16" t="s">
        <v>29</v>
      </c>
      <c r="F57" s="16" t="s">
        <v>98</v>
      </c>
      <c r="G57" s="16">
        <v>500</v>
      </c>
      <c r="H57" s="42" t="s">
        <v>25</v>
      </c>
      <c r="I57" s="38">
        <v>65002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40"/>
    </row>
    <row r="58" spans="1:19" ht="67.5" customHeight="1">
      <c r="A58" s="63"/>
      <c r="B58" s="43"/>
      <c r="C58" s="43"/>
      <c r="D58" s="16">
        <v>974</v>
      </c>
      <c r="E58" s="16" t="s">
        <v>29</v>
      </c>
      <c r="F58" s="16" t="s">
        <v>98</v>
      </c>
      <c r="G58" s="16">
        <v>500</v>
      </c>
      <c r="H58" s="37" t="s">
        <v>26</v>
      </c>
      <c r="I58" s="38">
        <v>1822.5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40"/>
      <c r="S58" s="64"/>
    </row>
    <row r="59" spans="1:20" ht="54.75" customHeight="1">
      <c r="A59" s="63"/>
      <c r="B59" s="63" t="s">
        <v>99</v>
      </c>
      <c r="C59" s="43"/>
      <c r="D59" s="16">
        <v>974</v>
      </c>
      <c r="E59" s="16" t="s">
        <v>29</v>
      </c>
      <c r="F59" s="16" t="s">
        <v>100</v>
      </c>
      <c r="G59" s="16">
        <v>600</v>
      </c>
      <c r="H59" s="42" t="s">
        <v>25</v>
      </c>
      <c r="I59" s="38">
        <v>0</v>
      </c>
      <c r="J59" s="65">
        <v>13020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66"/>
      <c r="S59" s="7"/>
      <c r="T59" s="7"/>
    </row>
    <row r="60" spans="1:20" ht="63.75">
      <c r="A60" s="63"/>
      <c r="B60" s="63"/>
      <c r="C60" s="43"/>
      <c r="D60" s="16">
        <v>974</v>
      </c>
      <c r="E60" s="16" t="s">
        <v>29</v>
      </c>
      <c r="F60" s="16" t="s">
        <v>100</v>
      </c>
      <c r="G60" s="16">
        <v>600</v>
      </c>
      <c r="H60" s="37" t="s">
        <v>26</v>
      </c>
      <c r="I60" s="38">
        <v>0</v>
      </c>
      <c r="J60" s="65">
        <v>980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67"/>
      <c r="S60" s="7"/>
      <c r="T60" s="7"/>
    </row>
    <row r="61" spans="16:17" ht="12.75">
      <c r="P61" s="68"/>
      <c r="Q61" s="68"/>
    </row>
  </sheetData>
  <sheetProtection selectLockedCells="1" selectUnlockedCells="1"/>
  <mergeCells count="59">
    <mergeCell ref="O2:Q2"/>
    <mergeCell ref="O3:Q4"/>
    <mergeCell ref="K6:N6"/>
    <mergeCell ref="O6:Q6"/>
    <mergeCell ref="A7:N7"/>
    <mergeCell ref="A8:M8"/>
    <mergeCell ref="A9:K9"/>
    <mergeCell ref="A11:A12"/>
    <mergeCell ref="B11:B12"/>
    <mergeCell ref="C11:C12"/>
    <mergeCell ref="D11:G11"/>
    <mergeCell ref="H11:H12"/>
    <mergeCell ref="I11:Q11"/>
    <mergeCell ref="A14:A18"/>
    <mergeCell ref="B14:B18"/>
    <mergeCell ref="C14:C18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A19:A30"/>
    <mergeCell ref="C19:C30"/>
    <mergeCell ref="B20:B21"/>
    <mergeCell ref="B22:B24"/>
    <mergeCell ref="B25:B27"/>
    <mergeCell ref="B28:B29"/>
    <mergeCell ref="A31:A32"/>
    <mergeCell ref="C31:C32"/>
    <mergeCell ref="A33:A35"/>
    <mergeCell ref="C33:C35"/>
    <mergeCell ref="A37:A38"/>
    <mergeCell ref="C37:C38"/>
    <mergeCell ref="A39:A45"/>
    <mergeCell ref="C39:C43"/>
    <mergeCell ref="B41:B43"/>
    <mergeCell ref="B44:B45"/>
    <mergeCell ref="A48:A49"/>
    <mergeCell ref="B48:B49"/>
    <mergeCell ref="C48:C54"/>
    <mergeCell ref="A50:A54"/>
    <mergeCell ref="B50:B52"/>
    <mergeCell ref="A55:A56"/>
    <mergeCell ref="B55:B56"/>
    <mergeCell ref="C55:C56"/>
    <mergeCell ref="A57:A60"/>
    <mergeCell ref="B57:B58"/>
    <mergeCell ref="C57:C60"/>
    <mergeCell ref="B59:B6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7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421875" style="0" customWidth="1"/>
    <col min="3" max="3" width="12.00390625" style="0" customWidth="1"/>
    <col min="4" max="4" width="11.421875" style="0" customWidth="1"/>
    <col min="5" max="5" width="11.140625" style="0" customWidth="1"/>
    <col min="6" max="6" width="9.28125" style="0" customWidth="1"/>
    <col min="7" max="7" width="10.57421875" style="0" customWidth="1"/>
    <col min="8" max="8" width="8.7109375" style="0" customWidth="1"/>
    <col min="9" max="9" width="10.7109375" style="0" customWidth="1"/>
    <col min="10" max="10" width="11.28125" style="0" customWidth="1"/>
    <col min="11" max="11" width="11.140625" style="0" customWidth="1"/>
    <col min="12" max="12" width="10.8515625" style="0" customWidth="1"/>
    <col min="13" max="15" width="11.7109375" style="0" customWidth="1"/>
    <col min="16" max="16" width="5.28125" style="0" customWidth="1"/>
    <col min="17" max="19" width="9.00390625" style="0" hidden="1" customWidth="1"/>
    <col min="20" max="20" width="6.421875" style="0" customWidth="1"/>
  </cols>
  <sheetData>
    <row r="1" spans="9:20" ht="120.75" customHeight="1">
      <c r="I1" s="69"/>
      <c r="J1" s="69"/>
      <c r="K1" s="69"/>
      <c r="L1" s="69"/>
      <c r="M1" s="69"/>
      <c r="N1" s="70" t="s">
        <v>101</v>
      </c>
      <c r="O1" s="70"/>
      <c r="P1" s="70"/>
      <c r="Q1" s="70"/>
      <c r="R1" s="70"/>
      <c r="S1" s="70"/>
      <c r="T1" s="70"/>
    </row>
    <row r="2" spans="9:13" ht="14.25">
      <c r="I2" s="69"/>
      <c r="J2" s="69"/>
      <c r="K2" s="69"/>
      <c r="L2" s="69"/>
      <c r="M2" s="69"/>
    </row>
    <row r="3" spans="14:20" ht="7.5" customHeight="1">
      <c r="N3" s="71"/>
      <c r="O3" s="71"/>
      <c r="P3" s="71"/>
      <c r="Q3" s="71"/>
      <c r="R3" s="71"/>
      <c r="S3" s="71"/>
      <c r="T3" s="71"/>
    </row>
    <row r="4" spans="1:18" ht="16.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5.75" customHeight="1">
      <c r="A5" s="72" t="s">
        <v>102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5.75" customHeight="1">
      <c r="A6" s="72" t="s">
        <v>103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6.5" customHeight="1">
      <c r="A7" s="72" t="s">
        <v>104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7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22.5" customHeight="1">
      <c r="A9" s="74" t="s">
        <v>6</v>
      </c>
      <c r="B9" s="74" t="s">
        <v>105</v>
      </c>
      <c r="C9" s="74" t="s">
        <v>106</v>
      </c>
      <c r="D9" s="74" t="s">
        <v>107</v>
      </c>
      <c r="E9" s="15" t="s">
        <v>9</v>
      </c>
      <c r="F9" s="15"/>
      <c r="G9" s="15"/>
      <c r="H9" s="15"/>
      <c r="I9" s="74" t="s">
        <v>10</v>
      </c>
      <c r="J9" s="75" t="s">
        <v>11</v>
      </c>
      <c r="K9" s="75"/>
      <c r="L9" s="75"/>
      <c r="M9" s="75"/>
      <c r="N9" s="75"/>
      <c r="O9" s="75"/>
      <c r="P9" s="73"/>
      <c r="Q9" s="73"/>
      <c r="R9" s="73"/>
    </row>
    <row r="10" spans="1:18" ht="73.5" customHeight="1">
      <c r="A10" s="74"/>
      <c r="B10" s="74"/>
      <c r="C10" s="74"/>
      <c r="D10" s="74"/>
      <c r="E10" s="18" t="s">
        <v>12</v>
      </c>
      <c r="F10" s="18" t="s">
        <v>13</v>
      </c>
      <c r="G10" s="18" t="s">
        <v>14</v>
      </c>
      <c r="H10" s="18" t="s">
        <v>15</v>
      </c>
      <c r="I10" s="74"/>
      <c r="J10" s="74">
        <v>2023</v>
      </c>
      <c r="K10" s="74">
        <v>2024</v>
      </c>
      <c r="L10" s="74">
        <v>2025</v>
      </c>
      <c r="M10" s="74">
        <v>2026</v>
      </c>
      <c r="N10" s="74" t="s">
        <v>108</v>
      </c>
      <c r="O10" s="74" t="s">
        <v>17</v>
      </c>
      <c r="Q10" s="76"/>
      <c r="R10" s="68"/>
    </row>
    <row r="11" spans="1:15" ht="14.2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/>
      <c r="N11" s="74">
        <v>13</v>
      </c>
      <c r="O11" s="74">
        <v>14</v>
      </c>
    </row>
    <row r="12" spans="1:16" ht="29.25" customHeight="1">
      <c r="A12" s="77" t="s">
        <v>109</v>
      </c>
      <c r="B12" s="77" t="s">
        <v>110</v>
      </c>
      <c r="C12" s="78"/>
      <c r="D12" s="77" t="s">
        <v>111</v>
      </c>
      <c r="E12" s="77"/>
      <c r="F12" s="77"/>
      <c r="G12" s="77"/>
      <c r="H12" s="77"/>
      <c r="I12" s="77" t="s">
        <v>112</v>
      </c>
      <c r="J12" s="79">
        <v>20821.981</v>
      </c>
      <c r="K12" s="79" t="s">
        <v>113</v>
      </c>
      <c r="L12" s="79" t="s">
        <v>114</v>
      </c>
      <c r="M12" s="79" t="s">
        <v>114</v>
      </c>
      <c r="N12" s="79" t="s">
        <v>115</v>
      </c>
      <c r="O12" s="79" t="s">
        <v>116</v>
      </c>
      <c r="P12" s="80"/>
    </row>
    <row r="13" spans="1:16" ht="29.25" customHeight="1">
      <c r="A13" s="77"/>
      <c r="B13" s="77"/>
      <c r="C13" s="78"/>
      <c r="D13" s="77"/>
      <c r="E13" s="77"/>
      <c r="F13" s="77"/>
      <c r="G13" s="77"/>
      <c r="H13" s="77"/>
      <c r="I13" s="77" t="s">
        <v>117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80"/>
    </row>
    <row r="14" spans="1:16" ht="33" customHeight="1">
      <c r="A14" s="77"/>
      <c r="B14" s="77"/>
      <c r="C14" s="78"/>
      <c r="D14" s="77"/>
      <c r="E14" s="81">
        <v>974</v>
      </c>
      <c r="F14" s="74"/>
      <c r="G14" s="74" t="s">
        <v>118</v>
      </c>
      <c r="H14" s="74" t="s">
        <v>21</v>
      </c>
      <c r="I14" s="77" t="s">
        <v>119</v>
      </c>
      <c r="J14" s="79">
        <v>0</v>
      </c>
      <c r="K14" s="79">
        <v>10651.431</v>
      </c>
      <c r="L14" s="79">
        <v>0</v>
      </c>
      <c r="M14" s="79">
        <v>0</v>
      </c>
      <c r="N14" s="79">
        <v>0</v>
      </c>
      <c r="O14" s="79">
        <v>0</v>
      </c>
      <c r="P14" s="80"/>
    </row>
    <row r="15" spans="1:16" ht="33" customHeight="1">
      <c r="A15" s="77"/>
      <c r="B15" s="77"/>
      <c r="C15" s="78"/>
      <c r="D15" s="77"/>
      <c r="E15" s="81">
        <v>974</v>
      </c>
      <c r="F15" s="74"/>
      <c r="G15" s="74" t="s">
        <v>118</v>
      </c>
      <c r="H15" s="74"/>
      <c r="I15" s="77" t="s">
        <v>120</v>
      </c>
      <c r="J15" s="79">
        <v>20821.981</v>
      </c>
      <c r="K15" s="79" t="s">
        <v>121</v>
      </c>
      <c r="L15" s="79" t="s">
        <v>114</v>
      </c>
      <c r="M15" s="79" t="s">
        <v>114</v>
      </c>
      <c r="N15" s="79" t="s">
        <v>115</v>
      </c>
      <c r="O15" s="79" t="s">
        <v>116</v>
      </c>
      <c r="P15" s="80"/>
    </row>
    <row r="16" spans="1:16" ht="35.25" customHeight="1">
      <c r="A16" s="77"/>
      <c r="B16" s="77"/>
      <c r="C16" s="78"/>
      <c r="D16" s="77"/>
      <c r="E16" s="74" t="s">
        <v>21</v>
      </c>
      <c r="F16" s="74" t="s">
        <v>21</v>
      </c>
      <c r="G16" s="74" t="s">
        <v>21</v>
      </c>
      <c r="H16" s="74" t="s">
        <v>21</v>
      </c>
      <c r="I16" s="77" t="s">
        <v>122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0"/>
    </row>
    <row r="17" spans="1:16" ht="35.25" customHeight="1">
      <c r="A17" s="83"/>
      <c r="B17" s="84" t="s">
        <v>123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0"/>
    </row>
    <row r="18" spans="1:16" ht="36.75" customHeight="1">
      <c r="A18" s="77" t="s">
        <v>124</v>
      </c>
      <c r="B18" s="77" t="s">
        <v>125</v>
      </c>
      <c r="C18" s="77" t="s">
        <v>126</v>
      </c>
      <c r="D18" s="77" t="s">
        <v>111</v>
      </c>
      <c r="E18" s="81">
        <v>974</v>
      </c>
      <c r="F18" s="74"/>
      <c r="G18" s="74" t="s">
        <v>127</v>
      </c>
      <c r="H18" s="77"/>
      <c r="I18" s="74" t="s">
        <v>112</v>
      </c>
      <c r="J18" s="79">
        <v>20822</v>
      </c>
      <c r="K18" s="79" t="s">
        <v>113</v>
      </c>
      <c r="L18" s="79" t="s">
        <v>114</v>
      </c>
      <c r="M18" s="79" t="s">
        <v>114</v>
      </c>
      <c r="N18" s="79" t="s">
        <v>115</v>
      </c>
      <c r="O18" s="79" t="s">
        <v>116</v>
      </c>
      <c r="P18" s="68"/>
    </row>
    <row r="19" spans="1:16" ht="36.75" customHeight="1">
      <c r="A19" s="77"/>
      <c r="B19" s="77"/>
      <c r="C19" s="77"/>
      <c r="D19" s="77"/>
      <c r="E19" s="81"/>
      <c r="F19" s="74"/>
      <c r="G19" s="74"/>
      <c r="H19" s="77"/>
      <c r="I19" s="74" t="s">
        <v>117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68"/>
    </row>
    <row r="20" spans="1:15" ht="20.25">
      <c r="A20" s="77"/>
      <c r="B20" s="77"/>
      <c r="C20" s="77"/>
      <c r="D20" s="77"/>
      <c r="E20" s="81">
        <v>974</v>
      </c>
      <c r="F20" s="74">
        <v>1102</v>
      </c>
      <c r="G20" s="74" t="s">
        <v>128</v>
      </c>
      <c r="H20" s="74">
        <v>622</v>
      </c>
      <c r="I20" s="77" t="s">
        <v>119</v>
      </c>
      <c r="J20" s="82">
        <v>0</v>
      </c>
      <c r="K20" s="82">
        <v>10651.431</v>
      </c>
      <c r="L20" s="82">
        <v>0</v>
      </c>
      <c r="M20" s="82">
        <v>0</v>
      </c>
      <c r="N20" s="82">
        <v>0</v>
      </c>
      <c r="O20" s="82">
        <v>0</v>
      </c>
    </row>
    <row r="21" spans="1:15" ht="20.25">
      <c r="A21" s="77"/>
      <c r="B21" s="77"/>
      <c r="C21" s="77"/>
      <c r="D21" s="77"/>
      <c r="E21" s="81">
        <v>974</v>
      </c>
      <c r="F21" s="74">
        <v>1102</v>
      </c>
      <c r="G21" s="74" t="s">
        <v>128</v>
      </c>
      <c r="H21" s="74">
        <v>622</v>
      </c>
      <c r="I21" s="77" t="s">
        <v>120</v>
      </c>
      <c r="J21" s="82">
        <v>0</v>
      </c>
      <c r="K21" s="82">
        <v>679.879</v>
      </c>
      <c r="L21" s="82">
        <v>0</v>
      </c>
      <c r="M21" s="82">
        <v>0</v>
      </c>
      <c r="N21" s="82">
        <v>0</v>
      </c>
      <c r="O21" s="82">
        <v>0</v>
      </c>
    </row>
    <row r="22" spans="1:18" ht="56.25" customHeight="1">
      <c r="A22" s="77"/>
      <c r="B22" s="77"/>
      <c r="C22" s="77"/>
      <c r="D22" s="77"/>
      <c r="E22" s="81">
        <v>974</v>
      </c>
      <c r="F22" s="81">
        <v>1101</v>
      </c>
      <c r="G22" s="81" t="s">
        <v>129</v>
      </c>
      <c r="H22" s="81">
        <v>621.624</v>
      </c>
      <c r="I22" s="77" t="s">
        <v>120</v>
      </c>
      <c r="J22" s="82">
        <v>3381.567</v>
      </c>
      <c r="K22" s="82">
        <v>4827.151</v>
      </c>
      <c r="L22" s="82">
        <v>3526.638</v>
      </c>
      <c r="M22" s="82">
        <v>3692.668</v>
      </c>
      <c r="N22" s="82">
        <v>14770.672</v>
      </c>
      <c r="O22" s="82">
        <v>18463.34</v>
      </c>
      <c r="Q22" s="85"/>
      <c r="R22" s="85"/>
    </row>
    <row r="23" spans="1:18" ht="56.25" customHeight="1">
      <c r="A23" s="77"/>
      <c r="B23" s="77"/>
      <c r="C23" s="77"/>
      <c r="D23" s="77"/>
      <c r="E23" s="81">
        <v>974</v>
      </c>
      <c r="F23" s="81">
        <v>1102</v>
      </c>
      <c r="G23" s="81" t="s">
        <v>129</v>
      </c>
      <c r="H23" s="81">
        <v>621</v>
      </c>
      <c r="I23" s="77" t="s">
        <v>120</v>
      </c>
      <c r="J23" s="82">
        <v>13029.296</v>
      </c>
      <c r="K23" s="86">
        <v>15971.886</v>
      </c>
      <c r="L23" s="82">
        <v>15162.491</v>
      </c>
      <c r="M23" s="82">
        <v>14996.461</v>
      </c>
      <c r="N23" s="82">
        <v>59985.844</v>
      </c>
      <c r="O23" s="82">
        <v>74982.305</v>
      </c>
      <c r="Q23" s="85"/>
      <c r="R23" s="85"/>
    </row>
    <row r="24" spans="1:18" ht="56.25" customHeight="1">
      <c r="A24" s="77"/>
      <c r="B24" s="77"/>
      <c r="C24" s="77"/>
      <c r="D24" s="77"/>
      <c r="E24" s="81">
        <v>974</v>
      </c>
      <c r="F24" s="81" t="s">
        <v>130</v>
      </c>
      <c r="G24" s="81" t="s">
        <v>129</v>
      </c>
      <c r="H24" s="81">
        <v>622</v>
      </c>
      <c r="I24" s="77" t="s">
        <v>120</v>
      </c>
      <c r="J24" s="87">
        <v>2117.115</v>
      </c>
      <c r="K24" s="87">
        <v>8432.258</v>
      </c>
      <c r="L24" s="87">
        <v>0</v>
      </c>
      <c r="M24" s="87">
        <v>0</v>
      </c>
      <c r="N24" s="87">
        <v>0</v>
      </c>
      <c r="O24" s="87">
        <v>0</v>
      </c>
      <c r="Q24" s="85"/>
      <c r="R24" s="85"/>
    </row>
    <row r="25" spans="1:18" ht="56.25" customHeight="1">
      <c r="A25" s="77"/>
      <c r="B25" s="77"/>
      <c r="C25" s="77"/>
      <c r="D25" s="77"/>
      <c r="E25" s="81">
        <v>974</v>
      </c>
      <c r="F25" s="81" t="s">
        <v>130</v>
      </c>
      <c r="G25" s="81" t="s">
        <v>131</v>
      </c>
      <c r="H25" s="81">
        <v>112</v>
      </c>
      <c r="I25" s="77" t="s">
        <v>120</v>
      </c>
      <c r="J25" s="87">
        <v>280.85</v>
      </c>
      <c r="K25" s="87">
        <v>205</v>
      </c>
      <c r="L25" s="87">
        <v>0</v>
      </c>
      <c r="M25" s="87">
        <v>0</v>
      </c>
      <c r="N25" s="87">
        <v>0</v>
      </c>
      <c r="O25" s="87">
        <v>0</v>
      </c>
      <c r="Q25" s="85"/>
      <c r="R25" s="85"/>
    </row>
    <row r="26" spans="1:18" ht="56.25" customHeight="1">
      <c r="A26" s="77"/>
      <c r="B26" s="77"/>
      <c r="C26" s="77"/>
      <c r="D26" s="77"/>
      <c r="E26" s="81">
        <v>974</v>
      </c>
      <c r="F26" s="81" t="s">
        <v>130</v>
      </c>
      <c r="G26" s="81" t="s">
        <v>131</v>
      </c>
      <c r="H26" s="81">
        <v>244</v>
      </c>
      <c r="I26" s="77" t="s">
        <v>120</v>
      </c>
      <c r="J26" s="87">
        <v>0</v>
      </c>
      <c r="K26" s="87">
        <v>40.2</v>
      </c>
      <c r="L26" s="87">
        <v>0</v>
      </c>
      <c r="M26" s="87">
        <v>0</v>
      </c>
      <c r="N26" s="87">
        <v>0</v>
      </c>
      <c r="O26" s="87">
        <v>0</v>
      </c>
      <c r="Q26" s="85"/>
      <c r="R26" s="85"/>
    </row>
    <row r="27" spans="1:18" ht="56.25" customHeight="1">
      <c r="A27" s="77"/>
      <c r="B27" s="77"/>
      <c r="C27" s="77"/>
      <c r="D27" s="77"/>
      <c r="E27" s="81">
        <v>974</v>
      </c>
      <c r="F27" s="81" t="s">
        <v>130</v>
      </c>
      <c r="G27" s="81" t="s">
        <v>131</v>
      </c>
      <c r="H27" s="81">
        <v>244</v>
      </c>
      <c r="I27" s="77" t="s">
        <v>120</v>
      </c>
      <c r="J27" s="87">
        <v>12.347</v>
      </c>
      <c r="K27" s="87">
        <v>20</v>
      </c>
      <c r="L27" s="87">
        <v>0</v>
      </c>
      <c r="M27" s="87">
        <v>0</v>
      </c>
      <c r="N27" s="87">
        <v>0</v>
      </c>
      <c r="O27" s="87">
        <v>0</v>
      </c>
      <c r="Q27" s="85"/>
      <c r="R27" s="85"/>
    </row>
    <row r="28" spans="1:18" ht="56.25" customHeight="1">
      <c r="A28" s="77"/>
      <c r="B28" s="77"/>
      <c r="C28" s="77"/>
      <c r="D28" s="77"/>
      <c r="E28" s="81">
        <v>974</v>
      </c>
      <c r="F28" s="81" t="s">
        <v>130</v>
      </c>
      <c r="G28" s="81" t="s">
        <v>131</v>
      </c>
      <c r="H28" s="81">
        <v>244</v>
      </c>
      <c r="I28" s="77" t="s">
        <v>120</v>
      </c>
      <c r="J28" s="87">
        <v>238.053</v>
      </c>
      <c r="K28" s="87">
        <v>190</v>
      </c>
      <c r="L28" s="87">
        <v>0</v>
      </c>
      <c r="M28" s="87">
        <v>0</v>
      </c>
      <c r="N28" s="87">
        <v>0</v>
      </c>
      <c r="O28" s="87">
        <v>0</v>
      </c>
      <c r="Q28" s="85"/>
      <c r="R28" s="85"/>
    </row>
    <row r="29" spans="1:18" ht="56.25" customHeight="1">
      <c r="A29" s="77"/>
      <c r="B29" s="77"/>
      <c r="C29" s="77"/>
      <c r="D29" s="77"/>
      <c r="E29" s="81">
        <v>974</v>
      </c>
      <c r="F29" s="81" t="s">
        <v>130</v>
      </c>
      <c r="G29" s="81" t="s">
        <v>131</v>
      </c>
      <c r="H29" s="81">
        <v>244</v>
      </c>
      <c r="I29" s="77" t="s">
        <v>120</v>
      </c>
      <c r="J29" s="87">
        <v>72.15</v>
      </c>
      <c r="K29" s="87">
        <v>100</v>
      </c>
      <c r="L29" s="87">
        <v>0</v>
      </c>
      <c r="M29" s="87"/>
      <c r="N29" s="87">
        <v>0</v>
      </c>
      <c r="O29" s="87">
        <v>0</v>
      </c>
      <c r="Q29" s="85"/>
      <c r="R29" s="85"/>
    </row>
    <row r="30" spans="1:18" ht="56.25" customHeight="1">
      <c r="A30" s="77"/>
      <c r="B30" s="77"/>
      <c r="C30" s="77"/>
      <c r="D30" s="77"/>
      <c r="E30" s="81">
        <v>974</v>
      </c>
      <c r="F30" s="81" t="s">
        <v>130</v>
      </c>
      <c r="G30" s="81" t="s">
        <v>131</v>
      </c>
      <c r="H30" s="81">
        <v>244</v>
      </c>
      <c r="I30" s="77" t="s">
        <v>120</v>
      </c>
      <c r="J30" s="87">
        <v>185.808</v>
      </c>
      <c r="K30" s="87">
        <v>149.8</v>
      </c>
      <c r="L30" s="87">
        <v>0</v>
      </c>
      <c r="M30" s="87">
        <v>0</v>
      </c>
      <c r="N30" s="87">
        <v>0</v>
      </c>
      <c r="O30" s="87">
        <v>0</v>
      </c>
      <c r="Q30" s="85"/>
      <c r="R30" s="85"/>
    </row>
    <row r="31" spans="1:18" ht="56.25" customHeight="1">
      <c r="A31" s="77"/>
      <c r="B31" s="77"/>
      <c r="C31" s="77"/>
      <c r="D31" s="77"/>
      <c r="E31" s="81">
        <v>974</v>
      </c>
      <c r="F31" s="81" t="s">
        <v>130</v>
      </c>
      <c r="G31" s="81" t="s">
        <v>131</v>
      </c>
      <c r="H31" s="81">
        <v>244</v>
      </c>
      <c r="I31" s="77" t="s">
        <v>120</v>
      </c>
      <c r="J31" s="87">
        <v>639.459</v>
      </c>
      <c r="K31" s="87">
        <v>545</v>
      </c>
      <c r="L31" s="87">
        <v>0</v>
      </c>
      <c r="M31" s="87">
        <v>0</v>
      </c>
      <c r="N31" s="87">
        <v>0</v>
      </c>
      <c r="O31" s="87">
        <v>0</v>
      </c>
      <c r="Q31" s="85"/>
      <c r="R31" s="85"/>
    </row>
    <row r="32" spans="1:18" ht="56.25" customHeight="1">
      <c r="A32" s="77"/>
      <c r="B32" s="77"/>
      <c r="C32" s="77"/>
      <c r="D32" s="77"/>
      <c r="E32" s="81">
        <v>974</v>
      </c>
      <c r="F32" s="81" t="s">
        <v>130</v>
      </c>
      <c r="G32" s="81" t="s">
        <v>131</v>
      </c>
      <c r="H32" s="81">
        <v>350</v>
      </c>
      <c r="I32" s="77" t="s">
        <v>120</v>
      </c>
      <c r="J32" s="87">
        <v>18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Q32" s="85"/>
      <c r="R32" s="85"/>
    </row>
    <row r="33" spans="1:18" ht="56.25" customHeight="1">
      <c r="A33" s="77"/>
      <c r="B33" s="77"/>
      <c r="C33" s="77"/>
      <c r="D33" s="77"/>
      <c r="E33" s="81">
        <v>974</v>
      </c>
      <c r="F33" s="81" t="s">
        <v>130</v>
      </c>
      <c r="G33" s="81" t="s">
        <v>131</v>
      </c>
      <c r="H33" s="81">
        <v>622</v>
      </c>
      <c r="I33" s="77" t="s">
        <v>120</v>
      </c>
      <c r="J33" s="87">
        <v>663.436</v>
      </c>
      <c r="K33" s="87">
        <v>558.5</v>
      </c>
      <c r="L33" s="87">
        <v>0</v>
      </c>
      <c r="M33" s="87">
        <v>0</v>
      </c>
      <c r="N33" s="87">
        <v>0</v>
      </c>
      <c r="O33" s="87">
        <v>0</v>
      </c>
      <c r="Q33" s="85"/>
      <c r="R33" s="85"/>
    </row>
    <row r="34" spans="1:18" ht="56.25" customHeight="1">
      <c r="A34" s="77"/>
      <c r="B34" s="77"/>
      <c r="C34" s="77"/>
      <c r="D34" s="77"/>
      <c r="E34" s="81">
        <v>974</v>
      </c>
      <c r="F34" s="81" t="s">
        <v>130</v>
      </c>
      <c r="G34" s="81" t="s">
        <v>131</v>
      </c>
      <c r="H34" s="81">
        <v>853</v>
      </c>
      <c r="I34" s="77" t="s">
        <v>120</v>
      </c>
      <c r="J34" s="87">
        <v>183.9</v>
      </c>
      <c r="K34" s="87">
        <v>175</v>
      </c>
      <c r="L34" s="87">
        <v>0</v>
      </c>
      <c r="M34" s="87">
        <v>0</v>
      </c>
      <c r="N34" s="87">
        <v>0</v>
      </c>
      <c r="O34" s="87">
        <v>0</v>
      </c>
      <c r="Q34" s="85"/>
      <c r="R34" s="85"/>
    </row>
    <row r="35" spans="1:15" ht="32.25" customHeight="1">
      <c r="A35" s="77"/>
      <c r="B35" s="77"/>
      <c r="C35" s="77"/>
      <c r="D35" s="77"/>
      <c r="E35" s="74" t="s">
        <v>21</v>
      </c>
      <c r="F35" s="74" t="s">
        <v>21</v>
      </c>
      <c r="G35" s="74" t="s">
        <v>21</v>
      </c>
      <c r="H35" s="74" t="s">
        <v>21</v>
      </c>
      <c r="I35" s="77" t="s">
        <v>122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10:15" ht="14.25">
      <c r="J36" s="88">
        <f>SUM(J19:J35)</f>
        <v>20821.981000000003</v>
      </c>
      <c r="K36" s="88">
        <f>SUM(K19:K35)</f>
        <v>42546.104999999996</v>
      </c>
      <c r="L36" s="88">
        <f>SUM(L19:L35)</f>
        <v>18689.129</v>
      </c>
      <c r="M36" s="88">
        <f>SUM(M19:M35)</f>
        <v>18689.129</v>
      </c>
      <c r="N36" s="88">
        <f>SUM(N19:N35)</f>
        <v>74756.516</v>
      </c>
      <c r="O36" s="88">
        <f>SUM(O19:O35)</f>
        <v>93445.64499999999</v>
      </c>
    </row>
  </sheetData>
  <sheetProtection selectLockedCells="1" selectUnlockedCells="1"/>
  <mergeCells count="21">
    <mergeCell ref="N1:T1"/>
    <mergeCell ref="A4:R4"/>
    <mergeCell ref="A5:R5"/>
    <mergeCell ref="A6:R6"/>
    <mergeCell ref="A7:R7"/>
    <mergeCell ref="A9:A10"/>
    <mergeCell ref="B9:B10"/>
    <mergeCell ref="C9:C10"/>
    <mergeCell ref="D9:D10"/>
    <mergeCell ref="E9:H9"/>
    <mergeCell ref="I9:I10"/>
    <mergeCell ref="J9:O9"/>
    <mergeCell ref="A12:A16"/>
    <mergeCell ref="B12:B16"/>
    <mergeCell ref="C12:C16"/>
    <mergeCell ref="D12:D16"/>
    <mergeCell ref="B17:O17"/>
    <mergeCell ref="A18:A35"/>
    <mergeCell ref="B18:B35"/>
    <mergeCell ref="C18:C35"/>
    <mergeCell ref="D18:D3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3"/>
  <sheetViews>
    <sheetView workbookViewId="0" topLeftCell="G14">
      <selection activeCell="T22" sqref="T22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12.7109375" style="0" customWidth="1"/>
    <col min="4" max="4" width="12.421875" style="0" customWidth="1"/>
    <col min="5" max="5" width="11.7109375" style="0" customWidth="1"/>
    <col min="6" max="6" width="10.8515625" style="0" customWidth="1"/>
    <col min="7" max="8" width="12.421875" style="0" customWidth="1"/>
    <col min="9" max="9" width="13.421875" style="0" customWidth="1"/>
    <col min="10" max="18" width="9.7109375" style="0" customWidth="1"/>
  </cols>
  <sheetData>
    <row r="1" ht="12" customHeight="1"/>
    <row r="2" spans="15:19" ht="16.5" customHeight="1">
      <c r="O2" s="89" t="s">
        <v>132</v>
      </c>
      <c r="P2" s="89"/>
      <c r="Q2" s="89"/>
      <c r="R2" s="89"/>
      <c r="S2" s="89"/>
    </row>
    <row r="3" spans="15:17" ht="16.5" customHeight="1">
      <c r="O3" s="3" t="s">
        <v>1</v>
      </c>
      <c r="P3" s="3"/>
      <c r="Q3" s="3"/>
    </row>
    <row r="4" spans="15:17" ht="37.5" customHeight="1">
      <c r="O4" s="3"/>
      <c r="P4" s="3"/>
      <c r="Q4" s="3"/>
    </row>
    <row r="5" spans="15:16" ht="16.5" customHeight="1">
      <c r="O5" s="4" t="s">
        <v>133</v>
      </c>
      <c r="P5" s="4"/>
    </row>
    <row r="6" spans="1:19" ht="24" customHeight="1">
      <c r="A6" s="90" t="s">
        <v>134</v>
      </c>
      <c r="N6" s="91" t="s">
        <v>134</v>
      </c>
      <c r="O6" s="91"/>
      <c r="P6" s="91"/>
      <c r="Q6" s="91"/>
      <c r="R6" s="91"/>
      <c r="S6" s="68"/>
    </row>
    <row r="7" spans="1:19" ht="15.75" customHeight="1">
      <c r="A7" s="90" t="s">
        <v>135</v>
      </c>
      <c r="N7" s="91" t="s">
        <v>135</v>
      </c>
      <c r="O7" s="91"/>
      <c r="P7" s="91"/>
      <c r="Q7" s="91"/>
      <c r="R7" s="91"/>
      <c r="S7" s="91"/>
    </row>
    <row r="8" spans="1:19" ht="15.75" customHeight="1">
      <c r="A8" s="90" t="s">
        <v>136</v>
      </c>
      <c r="N8" s="91" t="s">
        <v>136</v>
      </c>
      <c r="O8" s="91"/>
      <c r="P8" s="91"/>
      <c r="Q8" s="91"/>
      <c r="R8" s="91"/>
      <c r="S8" s="91"/>
    </row>
    <row r="9" spans="1:19" ht="15.75">
      <c r="A9" s="90" t="s">
        <v>137</v>
      </c>
      <c r="N9" s="91" t="s">
        <v>137</v>
      </c>
      <c r="O9" s="91"/>
      <c r="P9" s="91"/>
      <c r="Q9" s="91"/>
      <c r="R9" s="91"/>
      <c r="S9" s="91"/>
    </row>
    <row r="10" spans="1:19" ht="15.75">
      <c r="A10" s="90" t="s">
        <v>138</v>
      </c>
      <c r="N10" s="91" t="s">
        <v>138</v>
      </c>
      <c r="O10" s="91"/>
      <c r="P10" s="91"/>
      <c r="Q10" s="91"/>
      <c r="R10" s="91"/>
      <c r="S10" s="91"/>
    </row>
    <row r="11" spans="1:19" ht="15.75" customHeight="1">
      <c r="A11" s="90" t="s">
        <v>139</v>
      </c>
      <c r="N11" s="91" t="s">
        <v>139</v>
      </c>
      <c r="O11" s="91"/>
      <c r="P11" s="91"/>
      <c r="Q11" s="91"/>
      <c r="R11" s="91"/>
      <c r="S11" s="91"/>
    </row>
    <row r="12" spans="1:19" ht="15.75" customHeight="1">
      <c r="A12" s="90" t="s">
        <v>140</v>
      </c>
      <c r="N12" s="91" t="s">
        <v>140</v>
      </c>
      <c r="O12" s="91"/>
      <c r="P12" s="91"/>
      <c r="Q12" s="91"/>
      <c r="R12" s="91"/>
      <c r="S12" s="91"/>
    </row>
    <row r="13" spans="1:19" ht="15.75">
      <c r="A13" s="90" t="s">
        <v>141</v>
      </c>
      <c r="N13" s="91" t="s">
        <v>141</v>
      </c>
      <c r="O13" s="91"/>
      <c r="P13" s="91"/>
      <c r="Q13" s="91"/>
      <c r="R13" s="91"/>
      <c r="S13" s="91"/>
    </row>
    <row r="14" spans="1:19" ht="15.75">
      <c r="A14" s="90" t="s">
        <v>142</v>
      </c>
      <c r="N14" s="91" t="s">
        <v>143</v>
      </c>
      <c r="O14" s="91"/>
      <c r="P14" s="91"/>
      <c r="Q14" s="91"/>
      <c r="R14" s="91"/>
      <c r="S14" s="91"/>
    </row>
    <row r="15" spans="1:19" ht="10.5" customHeight="1">
      <c r="A15" s="90"/>
      <c r="N15" s="71"/>
      <c r="O15" s="71"/>
      <c r="P15" s="71"/>
      <c r="Q15" s="71"/>
      <c r="R15" s="71"/>
      <c r="S15" s="71"/>
    </row>
    <row r="16" spans="1:15" ht="15.75" customHeight="1">
      <c r="A16" s="72" t="s">
        <v>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5.75">
      <c r="A17" s="92" t="s">
        <v>144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7" ht="14.25" customHeight="1">
      <c r="A18" s="92" t="s">
        <v>145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5.75">
      <c r="A19" s="92"/>
      <c r="B19" s="92"/>
      <c r="C19" s="92" t="s">
        <v>104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ht="9.75" customHeight="1">
      <c r="A20" s="93"/>
    </row>
    <row r="21" spans="1:18" ht="19.5" customHeight="1">
      <c r="A21" s="74" t="s">
        <v>6</v>
      </c>
      <c r="B21" s="74" t="s">
        <v>105</v>
      </c>
      <c r="C21" s="74" t="s">
        <v>106</v>
      </c>
      <c r="D21" s="74" t="s">
        <v>107</v>
      </c>
      <c r="E21" s="15" t="s">
        <v>9</v>
      </c>
      <c r="F21" s="15"/>
      <c r="G21" s="15"/>
      <c r="H21" s="15"/>
      <c r="I21" s="74" t="s">
        <v>10</v>
      </c>
      <c r="J21" s="74" t="s">
        <v>11</v>
      </c>
      <c r="K21" s="74"/>
      <c r="L21" s="74"/>
      <c r="M21" s="74"/>
      <c r="N21" s="74"/>
      <c r="O21" s="74"/>
      <c r="P21" s="74"/>
      <c r="Q21" s="74"/>
      <c r="R21" s="74"/>
    </row>
    <row r="22" spans="1:18" ht="68.25" customHeight="1">
      <c r="A22" s="74"/>
      <c r="B22" s="74"/>
      <c r="C22" s="74"/>
      <c r="D22" s="74"/>
      <c r="E22" s="18" t="s">
        <v>12</v>
      </c>
      <c r="F22" s="18" t="s">
        <v>13</v>
      </c>
      <c r="G22" s="18" t="s">
        <v>14</v>
      </c>
      <c r="H22" s="18" t="s">
        <v>15</v>
      </c>
      <c r="I22" s="74"/>
      <c r="J22" s="74">
        <v>2019</v>
      </c>
      <c r="K22" s="74">
        <v>2020</v>
      </c>
      <c r="L22" s="74">
        <v>2021</v>
      </c>
      <c r="M22" s="74">
        <v>2022</v>
      </c>
      <c r="N22" s="74">
        <v>2023</v>
      </c>
      <c r="O22" s="74">
        <v>2024</v>
      </c>
      <c r="P22" s="74">
        <v>2025</v>
      </c>
      <c r="Q22" s="74" t="s">
        <v>146</v>
      </c>
      <c r="R22" s="74" t="s">
        <v>147</v>
      </c>
    </row>
    <row r="23" spans="1:18" ht="12.75">
      <c r="A23" s="74">
        <v>1</v>
      </c>
      <c r="B23" s="74">
        <v>2</v>
      </c>
      <c r="C23" s="74">
        <v>3</v>
      </c>
      <c r="D23" s="74">
        <v>4</v>
      </c>
      <c r="E23" s="74">
        <v>5</v>
      </c>
      <c r="F23" s="74">
        <v>6</v>
      </c>
      <c r="G23" s="74">
        <v>7</v>
      </c>
      <c r="H23" s="74">
        <v>8</v>
      </c>
      <c r="I23" s="74">
        <v>9</v>
      </c>
      <c r="J23" s="74">
        <v>10</v>
      </c>
      <c r="K23" s="74">
        <v>11</v>
      </c>
      <c r="L23" s="74">
        <v>12</v>
      </c>
      <c r="M23" s="74">
        <v>13</v>
      </c>
      <c r="N23" s="74">
        <v>14</v>
      </c>
      <c r="O23" s="74">
        <v>15</v>
      </c>
      <c r="P23" s="74">
        <v>16</v>
      </c>
      <c r="Q23" s="74">
        <v>17</v>
      </c>
      <c r="R23" s="74">
        <v>18</v>
      </c>
    </row>
    <row r="24" spans="1:19" ht="18.75" customHeight="1">
      <c r="A24" s="77" t="s">
        <v>109</v>
      </c>
      <c r="B24" s="77" t="s">
        <v>148</v>
      </c>
      <c r="C24" s="78"/>
      <c r="D24" s="77" t="s">
        <v>149</v>
      </c>
      <c r="E24" s="74"/>
      <c r="F24" s="74"/>
      <c r="G24" s="74"/>
      <c r="H24" s="74"/>
      <c r="I24" s="77" t="s">
        <v>112</v>
      </c>
      <c r="J24" s="82">
        <f>SUM(J25:J28)</f>
        <v>48.677</v>
      </c>
      <c r="K24" s="82">
        <f>SUM(K25:K28)</f>
        <v>48.677</v>
      </c>
      <c r="L24" s="82">
        <f>SUM(L25:L28)</f>
        <v>48.677</v>
      </c>
      <c r="M24" s="82">
        <f>SUM(M25:M28)</f>
        <v>707.008</v>
      </c>
      <c r="N24" s="82">
        <f>SUM(N25:N28)</f>
        <v>48.677</v>
      </c>
      <c r="O24" s="82">
        <f>SUM(O25:O28)</f>
        <v>48.677</v>
      </c>
      <c r="P24" s="82">
        <f>SUM(P25:P28)</f>
        <v>48.677</v>
      </c>
      <c r="Q24" s="82">
        <f>SUM(Q25:Q28)</f>
        <v>188.03</v>
      </c>
      <c r="R24" s="82">
        <f>SUM(R25:R28)</f>
        <v>188.03</v>
      </c>
      <c r="S24" s="80">
        <f aca="true" t="shared" si="0" ref="S24:S28">SUM(J24:R24)</f>
        <v>1375.13</v>
      </c>
    </row>
    <row r="25" spans="1:19" ht="25.5" customHeight="1">
      <c r="A25" s="77"/>
      <c r="B25" s="77"/>
      <c r="C25" s="78"/>
      <c r="D25" s="77"/>
      <c r="E25" s="74">
        <v>974</v>
      </c>
      <c r="F25" s="74"/>
      <c r="G25" s="74" t="s">
        <v>150</v>
      </c>
      <c r="H25" s="74"/>
      <c r="I25" s="77" t="s">
        <v>117</v>
      </c>
      <c r="J25" s="82">
        <f>J45</f>
        <v>0</v>
      </c>
      <c r="K25" s="82">
        <f>K45</f>
        <v>0</v>
      </c>
      <c r="L25" s="82">
        <f>L45</f>
        <v>0</v>
      </c>
      <c r="M25" s="82">
        <f>M45</f>
        <v>653.282</v>
      </c>
      <c r="N25" s="82">
        <f>N45</f>
        <v>0</v>
      </c>
      <c r="O25" s="82">
        <f>O45</f>
        <v>0</v>
      </c>
      <c r="P25" s="82">
        <f>P45</f>
        <v>0</v>
      </c>
      <c r="Q25" s="82">
        <f>Q45</f>
        <v>0</v>
      </c>
      <c r="R25" s="82">
        <f>R45</f>
        <v>0</v>
      </c>
      <c r="S25" s="80">
        <f t="shared" si="0"/>
        <v>653.282</v>
      </c>
    </row>
    <row r="26" spans="1:19" ht="34.5" customHeight="1">
      <c r="A26" s="77"/>
      <c r="B26" s="77"/>
      <c r="C26" s="78"/>
      <c r="D26" s="77"/>
      <c r="E26" s="74">
        <v>974</v>
      </c>
      <c r="F26" s="74"/>
      <c r="G26" s="74" t="s">
        <v>150</v>
      </c>
      <c r="H26" s="74"/>
      <c r="I26" s="77" t="s">
        <v>151</v>
      </c>
      <c r="J26" s="82">
        <f>J32+J36+J41+J50+J46</f>
        <v>0</v>
      </c>
      <c r="K26" s="82">
        <f>K32+K36+K41+K50+K46</f>
        <v>0</v>
      </c>
      <c r="L26" s="82">
        <f>L32+L36+L41+L50+L46</f>
        <v>0</v>
      </c>
      <c r="M26" s="82">
        <f>M32+M36+M41+M50+M46</f>
        <v>6.599</v>
      </c>
      <c r="N26" s="82">
        <f>N32+N36+N41+N50+N46</f>
        <v>0</v>
      </c>
      <c r="O26" s="82">
        <f>O32+O36+O41+O50+O46</f>
        <v>0</v>
      </c>
      <c r="P26" s="82">
        <f>P32+P36+P41+P50+P46</f>
        <v>0</v>
      </c>
      <c r="Q26" s="82">
        <f>Q32+Q36+Q41+Q50+Q46</f>
        <v>0</v>
      </c>
      <c r="R26" s="82">
        <f>R32+R36+R41+R50+R46</f>
        <v>0</v>
      </c>
      <c r="S26" s="80">
        <f t="shared" si="0"/>
        <v>6.599</v>
      </c>
    </row>
    <row r="27" spans="1:19" ht="49.5" customHeight="1">
      <c r="A27" s="77"/>
      <c r="B27" s="77"/>
      <c r="C27" s="78"/>
      <c r="D27" s="77"/>
      <c r="E27" s="74">
        <v>974</v>
      </c>
      <c r="F27" s="74"/>
      <c r="G27" s="74" t="s">
        <v>152</v>
      </c>
      <c r="H27" s="74"/>
      <c r="I27" s="77" t="s">
        <v>26</v>
      </c>
      <c r="J27" s="82">
        <f aca="true" t="shared" si="1" ref="J27:J28">J33+J37+J42+J51</f>
        <v>48.677</v>
      </c>
      <c r="K27" s="82">
        <f aca="true" t="shared" si="2" ref="K27:K28">K33+K37+K42+K51</f>
        <v>48.677</v>
      </c>
      <c r="L27" s="82">
        <f aca="true" t="shared" si="3" ref="L27:L28">L33+L37+L42+L51</f>
        <v>48.677</v>
      </c>
      <c r="M27" s="82">
        <f aca="true" t="shared" si="4" ref="M27:M28">M33+M37+M42+M51</f>
        <v>47.127</v>
      </c>
      <c r="N27" s="82">
        <f aca="true" t="shared" si="5" ref="N27:N28">N33+N37+N42+N51</f>
        <v>48.677</v>
      </c>
      <c r="O27" s="82">
        <f aca="true" t="shared" si="6" ref="O27:O28">O33+O37+O42+O51</f>
        <v>48.677</v>
      </c>
      <c r="P27" s="82">
        <f aca="true" t="shared" si="7" ref="P27:P28">P33+P37+P42+P51</f>
        <v>48.677</v>
      </c>
      <c r="Q27" s="82">
        <f aca="true" t="shared" si="8" ref="Q27:Q28">Q33+Q37+Q42+Q51</f>
        <v>188.03</v>
      </c>
      <c r="R27" s="82">
        <f aca="true" t="shared" si="9" ref="R27:R28">R33+R37+R42+R51</f>
        <v>188.03</v>
      </c>
      <c r="S27" s="80">
        <f t="shared" si="0"/>
        <v>715.249</v>
      </c>
    </row>
    <row r="28" spans="1:19" ht="27" customHeight="1">
      <c r="A28" s="77"/>
      <c r="B28" s="77"/>
      <c r="C28" s="78"/>
      <c r="D28" s="77"/>
      <c r="E28" s="74" t="s">
        <v>21</v>
      </c>
      <c r="F28" s="74" t="s">
        <v>21</v>
      </c>
      <c r="G28" s="74" t="s">
        <v>21</v>
      </c>
      <c r="H28" s="74" t="s">
        <v>21</v>
      </c>
      <c r="I28" s="77" t="s">
        <v>122</v>
      </c>
      <c r="J28" s="82">
        <f t="shared" si="1"/>
        <v>0</v>
      </c>
      <c r="K28" s="82">
        <f t="shared" si="2"/>
        <v>0</v>
      </c>
      <c r="L28" s="82">
        <f t="shared" si="3"/>
        <v>0</v>
      </c>
      <c r="M28" s="82">
        <f t="shared" si="4"/>
        <v>0</v>
      </c>
      <c r="N28" s="82">
        <f t="shared" si="5"/>
        <v>0</v>
      </c>
      <c r="O28" s="82">
        <f t="shared" si="6"/>
        <v>0</v>
      </c>
      <c r="P28" s="82">
        <f t="shared" si="7"/>
        <v>0</v>
      </c>
      <c r="Q28" s="82">
        <f t="shared" si="8"/>
        <v>0</v>
      </c>
      <c r="R28" s="82">
        <f t="shared" si="9"/>
        <v>0</v>
      </c>
      <c r="S28" s="80">
        <f t="shared" si="0"/>
        <v>0</v>
      </c>
    </row>
    <row r="29" spans="1:18" ht="12.75" customHeight="1">
      <c r="A29" s="94" t="s">
        <v>153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1:18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8" ht="15" customHeight="1">
      <c r="A31" s="77" t="s">
        <v>154</v>
      </c>
      <c r="B31" s="77" t="s">
        <v>155</v>
      </c>
      <c r="C31" s="77" t="s">
        <v>156</v>
      </c>
      <c r="D31" s="77" t="s">
        <v>149</v>
      </c>
      <c r="E31" s="74">
        <v>974</v>
      </c>
      <c r="F31" s="74"/>
      <c r="G31" s="74" t="s">
        <v>152</v>
      </c>
      <c r="H31" s="74"/>
      <c r="I31" s="77" t="s">
        <v>112</v>
      </c>
      <c r="J31" s="95">
        <f>SUM(J32:J34)</f>
        <v>0</v>
      </c>
      <c r="K31" s="95">
        <f>SUM(K32:K34)</f>
        <v>0</v>
      </c>
      <c r="L31" s="95">
        <f>SUM(L32:L34)</f>
        <v>0</v>
      </c>
      <c r="M31" s="95">
        <f>SUM(M32:M34)</f>
        <v>0</v>
      </c>
      <c r="N31" s="95">
        <f>SUM(N32:N34)</f>
        <v>0</v>
      </c>
      <c r="O31" s="95">
        <f>SUM(O32:O34)</f>
        <v>0</v>
      </c>
      <c r="P31" s="95">
        <f>SUM(P32:P34)</f>
        <v>0</v>
      </c>
      <c r="Q31" s="95">
        <f>SUM(Q32:Q34)</f>
        <v>0</v>
      </c>
      <c r="R31" s="95">
        <f>SUM(R32:R34)</f>
        <v>0</v>
      </c>
    </row>
    <row r="32" spans="1:18" ht="36" customHeight="1">
      <c r="A32" s="77"/>
      <c r="B32" s="77"/>
      <c r="C32" s="77"/>
      <c r="D32" s="77"/>
      <c r="E32" s="74" t="s">
        <v>21</v>
      </c>
      <c r="F32" s="74" t="s">
        <v>21</v>
      </c>
      <c r="G32" s="74" t="s">
        <v>21</v>
      </c>
      <c r="H32" s="74" t="s">
        <v>21</v>
      </c>
      <c r="I32" s="77" t="s">
        <v>151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</row>
    <row r="33" spans="1:18" ht="56.25">
      <c r="A33" s="77"/>
      <c r="B33" s="77"/>
      <c r="C33" s="77"/>
      <c r="D33" s="77"/>
      <c r="E33" s="74">
        <v>974</v>
      </c>
      <c r="F33" s="74"/>
      <c r="G33" s="74" t="s">
        <v>152</v>
      </c>
      <c r="H33" s="74"/>
      <c r="I33" s="77" t="s">
        <v>26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</row>
    <row r="34" spans="1:18" ht="24" customHeight="1">
      <c r="A34" s="77"/>
      <c r="B34" s="77"/>
      <c r="C34" s="77"/>
      <c r="D34" s="77"/>
      <c r="E34" s="74" t="s">
        <v>21</v>
      </c>
      <c r="F34" s="74" t="s">
        <v>21</v>
      </c>
      <c r="G34" s="74" t="s">
        <v>21</v>
      </c>
      <c r="H34" s="74" t="s">
        <v>21</v>
      </c>
      <c r="I34" s="77" t="s">
        <v>122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</row>
    <row r="35" spans="1:18" ht="15.75" customHeight="1">
      <c r="A35" s="77" t="s">
        <v>157</v>
      </c>
      <c r="B35" s="77" t="s">
        <v>158</v>
      </c>
      <c r="C35" s="77" t="s">
        <v>159</v>
      </c>
      <c r="D35" s="77" t="s">
        <v>149</v>
      </c>
      <c r="E35" s="74">
        <v>974</v>
      </c>
      <c r="F35" s="74"/>
      <c r="G35" s="74" t="s">
        <v>152</v>
      </c>
      <c r="H35" s="74"/>
      <c r="I35" s="77" t="s">
        <v>112</v>
      </c>
      <c r="J35" s="95">
        <f>SUM(J36:J39)</f>
        <v>0</v>
      </c>
      <c r="K35" s="95">
        <f>SUM(K36:K39)</f>
        <v>0</v>
      </c>
      <c r="L35" s="95">
        <f>SUM(L36:L39)</f>
        <v>0</v>
      </c>
      <c r="M35" s="95">
        <f>SUM(M36:M39)</f>
        <v>0</v>
      </c>
      <c r="N35" s="95">
        <f>SUM(N36:N39)</f>
        <v>0</v>
      </c>
      <c r="O35" s="95">
        <f>SUM(O36:O39)</f>
        <v>0</v>
      </c>
      <c r="P35" s="95">
        <f>SUM(P36:P39)</f>
        <v>0</v>
      </c>
      <c r="Q35" s="95">
        <f>SUM(Q36:Q39)</f>
        <v>0</v>
      </c>
      <c r="R35" s="95">
        <f>SUM(R36:R39)</f>
        <v>0</v>
      </c>
    </row>
    <row r="36" spans="1:18" ht="12.75" customHeight="1">
      <c r="A36" s="77"/>
      <c r="B36" s="77"/>
      <c r="C36" s="77"/>
      <c r="D36" s="77"/>
      <c r="E36" s="74" t="s">
        <v>21</v>
      </c>
      <c r="F36" s="74" t="s">
        <v>21</v>
      </c>
      <c r="G36" s="74" t="s">
        <v>21</v>
      </c>
      <c r="H36" s="74" t="s">
        <v>21</v>
      </c>
      <c r="I36" s="77" t="s">
        <v>160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</row>
    <row r="37" spans="1:18" ht="31.5" customHeight="1">
      <c r="A37" s="77"/>
      <c r="B37" s="77"/>
      <c r="C37" s="77"/>
      <c r="D37" s="77"/>
      <c r="E37" s="74"/>
      <c r="F37" s="74"/>
      <c r="G37" s="74"/>
      <c r="H37" s="74"/>
      <c r="I37" s="77"/>
      <c r="J37" s="95"/>
      <c r="K37" s="95"/>
      <c r="L37" s="95"/>
      <c r="M37" s="95"/>
      <c r="N37" s="95"/>
      <c r="O37" s="95"/>
      <c r="P37" s="95"/>
      <c r="Q37" s="95"/>
      <c r="R37" s="95"/>
    </row>
    <row r="38" spans="1:18" ht="56.25">
      <c r="A38" s="77"/>
      <c r="B38" s="77"/>
      <c r="C38" s="77"/>
      <c r="D38" s="77"/>
      <c r="E38" s="74">
        <v>974</v>
      </c>
      <c r="F38" s="74"/>
      <c r="G38" s="74" t="s">
        <v>152</v>
      </c>
      <c r="H38" s="74"/>
      <c r="I38" s="77" t="s">
        <v>26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</row>
    <row r="39" spans="1:18" ht="24.75" customHeight="1">
      <c r="A39" s="77"/>
      <c r="B39" s="77"/>
      <c r="C39" s="77"/>
      <c r="D39" s="77"/>
      <c r="E39" s="74" t="s">
        <v>21</v>
      </c>
      <c r="F39" s="74" t="s">
        <v>21</v>
      </c>
      <c r="G39" s="74" t="s">
        <v>21</v>
      </c>
      <c r="H39" s="74" t="s">
        <v>21</v>
      </c>
      <c r="I39" s="77" t="s">
        <v>122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</row>
    <row r="40" spans="1:18" ht="15" customHeight="1">
      <c r="A40" s="77" t="s">
        <v>161</v>
      </c>
      <c r="B40" s="77" t="s">
        <v>162</v>
      </c>
      <c r="C40" s="77" t="s">
        <v>163</v>
      </c>
      <c r="D40" s="77" t="s">
        <v>149</v>
      </c>
      <c r="E40" s="74">
        <v>974</v>
      </c>
      <c r="F40" s="74"/>
      <c r="G40" s="74" t="s">
        <v>152</v>
      </c>
      <c r="H40" s="74"/>
      <c r="I40" s="77" t="s">
        <v>112</v>
      </c>
      <c r="J40" s="95">
        <f>SUM(J41:J43)</f>
        <v>48.677</v>
      </c>
      <c r="K40" s="95">
        <f>SUM(K41:K43)</f>
        <v>48.677</v>
      </c>
      <c r="L40" s="95">
        <f>SUM(L41:L43)</f>
        <v>48.677</v>
      </c>
      <c r="M40" s="95">
        <f>SUM(M41:M43)</f>
        <v>47.127</v>
      </c>
      <c r="N40" s="95">
        <f>SUM(N41:N43)</f>
        <v>48.677</v>
      </c>
      <c r="O40" s="95">
        <f>SUM(O41:O43)</f>
        <v>48.677</v>
      </c>
      <c r="P40" s="95">
        <f>SUM(P41:P43)</f>
        <v>48.677</v>
      </c>
      <c r="Q40" s="95">
        <f>SUM(Q41:Q43)</f>
        <v>188.03</v>
      </c>
      <c r="R40" s="95">
        <f>SUM(R41:R43)</f>
        <v>188.03</v>
      </c>
    </row>
    <row r="41" spans="1:18" ht="45.75" customHeight="1">
      <c r="A41" s="77"/>
      <c r="B41" s="77"/>
      <c r="C41" s="77"/>
      <c r="D41" s="77"/>
      <c r="E41" s="74" t="s">
        <v>21</v>
      </c>
      <c r="F41" s="74" t="s">
        <v>21</v>
      </c>
      <c r="G41" s="74" t="s">
        <v>21</v>
      </c>
      <c r="H41" s="74" t="s">
        <v>21</v>
      </c>
      <c r="I41" s="77" t="s">
        <v>151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</row>
    <row r="42" spans="1:18" ht="56.25">
      <c r="A42" s="77"/>
      <c r="B42" s="77"/>
      <c r="C42" s="77"/>
      <c r="D42" s="77"/>
      <c r="E42" s="74">
        <v>974</v>
      </c>
      <c r="F42" s="74" t="s">
        <v>164</v>
      </c>
      <c r="G42" s="74" t="s">
        <v>165</v>
      </c>
      <c r="H42" s="74">
        <v>200</v>
      </c>
      <c r="I42" s="77" t="s">
        <v>26</v>
      </c>
      <c r="J42" s="95">
        <v>48.677</v>
      </c>
      <c r="K42" s="95">
        <v>48.677</v>
      </c>
      <c r="L42" s="95">
        <v>48.677</v>
      </c>
      <c r="M42" s="95">
        <v>47.127</v>
      </c>
      <c r="N42" s="95">
        <v>48.677</v>
      </c>
      <c r="O42" s="95">
        <v>48.677</v>
      </c>
      <c r="P42" s="95">
        <v>48.677</v>
      </c>
      <c r="Q42" s="95">
        <v>188.03</v>
      </c>
      <c r="R42" s="95">
        <v>188.03</v>
      </c>
    </row>
    <row r="43" spans="1:18" ht="24.75" customHeight="1">
      <c r="A43" s="77"/>
      <c r="B43" s="77"/>
      <c r="C43" s="77"/>
      <c r="D43" s="77"/>
      <c r="E43" s="74" t="s">
        <v>21</v>
      </c>
      <c r="F43" s="74" t="s">
        <v>21</v>
      </c>
      <c r="G43" s="74" t="s">
        <v>21</v>
      </c>
      <c r="H43" s="74" t="s">
        <v>21</v>
      </c>
      <c r="I43" s="77" t="s">
        <v>122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</row>
    <row r="44" spans="1:18" ht="24.75" customHeight="1">
      <c r="A44" s="96" t="s">
        <v>166</v>
      </c>
      <c r="B44" s="96" t="s">
        <v>167</v>
      </c>
      <c r="C44" s="96" t="s">
        <v>168</v>
      </c>
      <c r="D44" s="96" t="s">
        <v>149</v>
      </c>
      <c r="E44" s="74">
        <v>974</v>
      </c>
      <c r="F44" s="74"/>
      <c r="G44" s="74" t="s">
        <v>150</v>
      </c>
      <c r="H44" s="74"/>
      <c r="I44" s="77" t="s">
        <v>112</v>
      </c>
      <c r="J44" s="95">
        <f>SUM(J45:J48)</f>
        <v>0</v>
      </c>
      <c r="K44" s="95">
        <f>SUM(K45:K48)</f>
        <v>0</v>
      </c>
      <c r="L44" s="95">
        <f>SUM(L45:L48)</f>
        <v>0</v>
      </c>
      <c r="M44" s="95">
        <f>SUM(M45:M48)</f>
        <v>659.8810000000001</v>
      </c>
      <c r="N44" s="95">
        <f>SUM(N45:N48)</f>
        <v>0</v>
      </c>
      <c r="O44" s="95">
        <f>SUM(O45:O48)</f>
        <v>0</v>
      </c>
      <c r="P44" s="95">
        <f>SUM(P45:P48)</f>
        <v>0</v>
      </c>
      <c r="Q44" s="95">
        <f>SUM(Q45:Q48)</f>
        <v>0</v>
      </c>
      <c r="R44" s="95">
        <f>SUM(R45:R48)</f>
        <v>0</v>
      </c>
    </row>
    <row r="45" spans="1:18" ht="24.75" customHeight="1">
      <c r="A45" s="96"/>
      <c r="B45" s="96"/>
      <c r="C45" s="96"/>
      <c r="D45" s="96"/>
      <c r="E45" s="74">
        <v>974</v>
      </c>
      <c r="F45" s="74" t="s">
        <v>29</v>
      </c>
      <c r="G45" s="74" t="s">
        <v>169</v>
      </c>
      <c r="H45" s="74">
        <v>600</v>
      </c>
      <c r="I45" s="77" t="s">
        <v>117</v>
      </c>
      <c r="J45" s="95">
        <v>0</v>
      </c>
      <c r="K45" s="95">
        <v>0</v>
      </c>
      <c r="L45" s="95">
        <v>0</v>
      </c>
      <c r="M45" s="95">
        <v>653.282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</row>
    <row r="46" spans="1:18" ht="24.75" customHeight="1">
      <c r="A46" s="96"/>
      <c r="B46" s="96"/>
      <c r="C46" s="96"/>
      <c r="D46" s="96"/>
      <c r="E46" s="74">
        <v>974</v>
      </c>
      <c r="F46" s="74" t="s">
        <v>29</v>
      </c>
      <c r="G46" s="74" t="s">
        <v>169</v>
      </c>
      <c r="H46" s="74">
        <v>600</v>
      </c>
      <c r="I46" s="77" t="s">
        <v>151</v>
      </c>
      <c r="J46" s="95">
        <v>0</v>
      </c>
      <c r="K46" s="95">
        <v>0</v>
      </c>
      <c r="L46" s="95">
        <v>0</v>
      </c>
      <c r="M46" s="95">
        <v>6.599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</row>
    <row r="47" spans="1:18" ht="24.75" customHeight="1">
      <c r="A47" s="96"/>
      <c r="B47" s="96"/>
      <c r="C47" s="96"/>
      <c r="D47" s="96"/>
      <c r="E47" s="74" t="s">
        <v>21</v>
      </c>
      <c r="F47" s="74" t="s">
        <v>21</v>
      </c>
      <c r="G47" s="74" t="s">
        <v>21</v>
      </c>
      <c r="H47" s="74" t="s">
        <v>21</v>
      </c>
      <c r="I47" s="77" t="s">
        <v>26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</row>
    <row r="48" spans="1:18" ht="63" customHeight="1">
      <c r="A48" s="96"/>
      <c r="B48" s="96"/>
      <c r="C48" s="96"/>
      <c r="D48" s="96"/>
      <c r="E48" s="74" t="s">
        <v>21</v>
      </c>
      <c r="F48" s="74" t="s">
        <v>21</v>
      </c>
      <c r="G48" s="74" t="s">
        <v>21</v>
      </c>
      <c r="H48" s="74" t="s">
        <v>21</v>
      </c>
      <c r="I48" s="77" t="s">
        <v>122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</row>
    <row r="49" spans="1:18" ht="14.25" customHeight="1">
      <c r="A49" s="77" t="s">
        <v>170</v>
      </c>
      <c r="B49" s="77" t="s">
        <v>171</v>
      </c>
      <c r="C49" s="77" t="s">
        <v>172</v>
      </c>
      <c r="D49" s="77" t="s">
        <v>149</v>
      </c>
      <c r="E49" s="74">
        <v>974</v>
      </c>
      <c r="F49" s="74"/>
      <c r="G49" s="74" t="s">
        <v>152</v>
      </c>
      <c r="H49" s="74"/>
      <c r="I49" s="77" t="s">
        <v>112</v>
      </c>
      <c r="J49" s="95">
        <f>SUM(J50:J52)</f>
        <v>0</v>
      </c>
      <c r="K49" s="95">
        <f>SUM(K50:K52)</f>
        <v>0</v>
      </c>
      <c r="L49" s="95">
        <f>SUM(L50:L52)</f>
        <v>0</v>
      </c>
      <c r="M49" s="95">
        <f>SUM(M50:M52)</f>
        <v>0</v>
      </c>
      <c r="N49" s="95">
        <f>SUM(N50:N52)</f>
        <v>0</v>
      </c>
      <c r="O49" s="95">
        <f>SUM(O50:O52)</f>
        <v>0</v>
      </c>
      <c r="P49" s="95">
        <f>SUM(P50:P52)</f>
        <v>0</v>
      </c>
      <c r="Q49" s="95">
        <f>SUM(Q50:Q52)</f>
        <v>0</v>
      </c>
      <c r="R49" s="95">
        <f>SUM(R50:R52)</f>
        <v>0</v>
      </c>
    </row>
    <row r="50" spans="1:18" ht="45" customHeight="1">
      <c r="A50" s="77"/>
      <c r="B50" s="77"/>
      <c r="C50" s="77"/>
      <c r="D50" s="77"/>
      <c r="E50" s="74" t="s">
        <v>21</v>
      </c>
      <c r="F50" s="74" t="s">
        <v>21</v>
      </c>
      <c r="G50" s="74" t="s">
        <v>21</v>
      </c>
      <c r="H50" s="74" t="s">
        <v>21</v>
      </c>
      <c r="I50" s="77" t="s">
        <v>151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</row>
    <row r="51" spans="1:18" ht="56.25">
      <c r="A51" s="77"/>
      <c r="B51" s="77"/>
      <c r="C51" s="77"/>
      <c r="D51" s="77"/>
      <c r="E51" s="74">
        <v>974</v>
      </c>
      <c r="F51" s="74"/>
      <c r="G51" s="74" t="s">
        <v>152</v>
      </c>
      <c r="H51" s="74"/>
      <c r="I51" s="77" t="s">
        <v>26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</row>
    <row r="52" spans="1:18" ht="27" customHeight="1">
      <c r="A52" s="77"/>
      <c r="B52" s="77"/>
      <c r="C52" s="77"/>
      <c r="D52" s="77"/>
      <c r="E52" s="74" t="s">
        <v>21</v>
      </c>
      <c r="F52" s="74" t="s">
        <v>21</v>
      </c>
      <c r="G52" s="74" t="s">
        <v>21</v>
      </c>
      <c r="H52" s="74" t="s">
        <v>21</v>
      </c>
      <c r="I52" s="77" t="s">
        <v>122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</row>
    <row r="53" ht="15.75">
      <c r="A53" s="97"/>
    </row>
  </sheetData>
  <sheetProtection selectLockedCells="1" selectUnlockedCells="1"/>
  <mergeCells count="58">
    <mergeCell ref="O2:S2"/>
    <mergeCell ref="O3:Q4"/>
    <mergeCell ref="N6:R6"/>
    <mergeCell ref="N7:S7"/>
    <mergeCell ref="N8:S8"/>
    <mergeCell ref="N9:S9"/>
    <mergeCell ref="N10:S10"/>
    <mergeCell ref="N11:S11"/>
    <mergeCell ref="N12:S12"/>
    <mergeCell ref="N13:S13"/>
    <mergeCell ref="N14:S14"/>
    <mergeCell ref="A16:O16"/>
    <mergeCell ref="A21:A22"/>
    <mergeCell ref="B21:B22"/>
    <mergeCell ref="C21:C22"/>
    <mergeCell ref="D21:D22"/>
    <mergeCell ref="E21:H21"/>
    <mergeCell ref="I21:I22"/>
    <mergeCell ref="J21:R21"/>
    <mergeCell ref="A24:A28"/>
    <mergeCell ref="B24:B28"/>
    <mergeCell ref="C24:C28"/>
    <mergeCell ref="D24:D28"/>
    <mergeCell ref="A29:R30"/>
    <mergeCell ref="A31:A34"/>
    <mergeCell ref="B31:B34"/>
    <mergeCell ref="C31:C34"/>
    <mergeCell ref="D31:D34"/>
    <mergeCell ref="A35:A39"/>
    <mergeCell ref="B35:B39"/>
    <mergeCell ref="C35:C39"/>
    <mergeCell ref="D35:D39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A40:A43"/>
    <mergeCell ref="B40:B43"/>
    <mergeCell ref="C40:C43"/>
    <mergeCell ref="D40:D43"/>
    <mergeCell ref="A44:A48"/>
    <mergeCell ref="B44:B48"/>
    <mergeCell ref="C44:C48"/>
    <mergeCell ref="D44:D48"/>
    <mergeCell ref="A49:A52"/>
    <mergeCell ref="B49:B52"/>
    <mergeCell ref="C49:C52"/>
    <mergeCell ref="D49:D5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2024-05-17T08:20:04Z</dcterms:modified>
  <cp:category/>
  <cp:version/>
  <cp:contentType/>
  <cp:contentStatus/>
  <cp:revision>9</cp:revision>
</cp:coreProperties>
</file>