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9155" windowHeight="11760"/>
  </bookViews>
  <sheets>
    <sheet name="Лист1" sheetId="1" r:id="rId1"/>
  </sheets>
  <definedNames>
    <definedName name="_xlnm.Print_Area" localSheetId="0">Лист1!$A$1:$I$55</definedName>
  </definedNames>
  <calcPr calcId="145621"/>
</workbook>
</file>

<file path=xl/calcChain.xml><?xml version="1.0" encoding="utf-8"?>
<calcChain xmlns="http://schemas.openxmlformats.org/spreadsheetml/2006/main">
  <c r="F25" i="1"/>
  <c r="I25" s="1"/>
  <c r="C25"/>
  <c r="F24"/>
  <c r="I24" s="1"/>
  <c r="C24"/>
  <c r="F18" l="1"/>
  <c r="F19"/>
  <c r="F15"/>
  <c r="C14"/>
  <c r="F14"/>
  <c r="C43" l="1"/>
  <c r="F43"/>
  <c r="F37"/>
  <c r="F28"/>
  <c r="F20"/>
  <c r="I43" l="1"/>
  <c r="F30"/>
  <c r="C22"/>
  <c r="D53" l="1"/>
  <c r="E53"/>
  <c r="G53"/>
  <c r="H53"/>
  <c r="F26" l="1"/>
  <c r="C26"/>
  <c r="F22"/>
  <c r="F21"/>
  <c r="C21"/>
  <c r="I26" l="1"/>
  <c r="I22"/>
  <c r="I21"/>
  <c r="F39" l="1"/>
  <c r="C39"/>
  <c r="F31"/>
  <c r="C31"/>
  <c r="F13"/>
  <c r="C13"/>
  <c r="I39" l="1"/>
  <c r="I31"/>
  <c r="I13"/>
  <c r="F42" l="1"/>
  <c r="C42"/>
  <c r="F41"/>
  <c r="C41"/>
  <c r="C30"/>
  <c r="I30" l="1"/>
  <c r="I41"/>
  <c r="I42"/>
  <c r="C9"/>
  <c r="F29" l="1"/>
  <c r="C29"/>
  <c r="F12"/>
  <c r="C12"/>
  <c r="F48"/>
  <c r="C48"/>
  <c r="F47"/>
  <c r="C47"/>
  <c r="F46"/>
  <c r="C46"/>
  <c r="C37"/>
  <c r="F36"/>
  <c r="C36"/>
  <c r="F35"/>
  <c r="C35"/>
  <c r="C19"/>
  <c r="C18"/>
  <c r="I29" l="1"/>
  <c r="I18"/>
  <c r="I19"/>
  <c r="I36"/>
  <c r="I12"/>
  <c r="I47"/>
  <c r="I48"/>
  <c r="I46"/>
  <c r="I35"/>
  <c r="I37"/>
  <c r="F23" l="1"/>
  <c r="C23"/>
  <c r="F11"/>
  <c r="C11"/>
  <c r="F44"/>
  <c r="C44"/>
  <c r="F51"/>
  <c r="F49"/>
  <c r="F45"/>
  <c r="C51"/>
  <c r="C49"/>
  <c r="C45"/>
  <c r="I11" l="1"/>
  <c r="I23"/>
  <c r="I51"/>
  <c r="I45"/>
  <c r="I44"/>
  <c r="I49"/>
  <c r="F10" l="1"/>
  <c r="F16"/>
  <c r="F17"/>
  <c r="F27"/>
  <c r="F32"/>
  <c r="F33"/>
  <c r="F34"/>
  <c r="F38"/>
  <c r="F40"/>
  <c r="F50"/>
  <c r="F52"/>
  <c r="C10"/>
  <c r="C15"/>
  <c r="C16"/>
  <c r="C17"/>
  <c r="C20"/>
  <c r="C27"/>
  <c r="C28"/>
  <c r="C32"/>
  <c r="C33"/>
  <c r="C34"/>
  <c r="C38"/>
  <c r="C40"/>
  <c r="C50"/>
  <c r="C52"/>
  <c r="F9"/>
  <c r="C53" l="1"/>
  <c r="F53"/>
  <c r="I52"/>
  <c r="I40"/>
  <c r="I34"/>
  <c r="I32"/>
  <c r="I27"/>
  <c r="I17"/>
  <c r="I15"/>
  <c r="I50"/>
  <c r="I38"/>
  <c r="I33"/>
  <c r="I28"/>
  <c r="I20"/>
  <c r="I16"/>
  <c r="I10"/>
  <c r="I9"/>
  <c r="I53" l="1"/>
</calcChain>
</file>

<file path=xl/sharedStrings.xml><?xml version="1.0" encoding="utf-8"?>
<sst xmlns="http://schemas.openxmlformats.org/spreadsheetml/2006/main" count="98" uniqueCount="95">
  <si>
    <t>№ п/п</t>
  </si>
  <si>
    <t>Наименование муниципальной программы</t>
  </si>
  <si>
    <t>средства республиканского бюджета ЧР</t>
  </si>
  <si>
    <t>средства местного бюджета</t>
  </si>
  <si>
    <t>% освоения (гр.6/гр.3*100)</t>
  </si>
  <si>
    <t>Всего (гр.4+гр.5)</t>
  </si>
  <si>
    <t>в том числе:</t>
  </si>
  <si>
    <t>ПЛАН</t>
  </si>
  <si>
    <t>Объем финансирования</t>
  </si>
  <si>
    <t>Всего (гр.7+гр.8)</t>
  </si>
  <si>
    <t>2</t>
  </si>
  <si>
    <t>3</t>
  </si>
  <si>
    <t>4</t>
  </si>
  <si>
    <t>5</t>
  </si>
  <si>
    <t>6</t>
  </si>
  <si>
    <t>7</t>
  </si>
  <si>
    <t>8</t>
  </si>
  <si>
    <t>9</t>
  </si>
  <si>
    <t xml:space="preserve"> </t>
  </si>
  <si>
    <t>2.1</t>
  </si>
  <si>
    <t>6.1</t>
  </si>
  <si>
    <t>16.1</t>
  </si>
  <si>
    <t>Модернизация и развитие сферы жилищно-коммунального хозяйства</t>
  </si>
  <si>
    <t>Обеспечение общественного порядка и противодействие преступности</t>
  </si>
  <si>
    <t>Развитие земельных и имущественных отношений</t>
  </si>
  <si>
    <t>5.1</t>
  </si>
  <si>
    <t>5.2</t>
  </si>
  <si>
    <t>Реализация программ формирования современной городской среды</t>
  </si>
  <si>
    <t>Социальная поддержка граждан</t>
  </si>
  <si>
    <t xml:space="preserve">Развитие культуры </t>
  </si>
  <si>
    <t>Развитие физической культуры и спорта</t>
  </si>
  <si>
    <t>Содействие занятости населения</t>
  </si>
  <si>
    <t>Развитие образования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</si>
  <si>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</si>
  <si>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</si>
  <si>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Развитие сельского хозяйства и регулирование рынка сельскохозяйственной продукции, сырья и продовольствия</t>
  </si>
  <si>
    <t>Развитие транспортной системы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</si>
  <si>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</si>
  <si>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Развитие потенциала муниципального управления</t>
  </si>
  <si>
    <t>2.2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</si>
  <si>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</si>
  <si>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10</t>
  </si>
  <si>
    <t>16.2</t>
  </si>
  <si>
    <t>16.3</t>
  </si>
  <si>
    <t xml:space="preserve">Всего по муниципальным программам </t>
  </si>
  <si>
    <t>тыс.рублей</t>
  </si>
  <si>
    <t>В.А. Облинова</t>
  </si>
  <si>
    <t xml:space="preserve">Начальник финансового отдела                                                                                                                                                                                                                                                                                                                                                                                                                                                                                                администрации Ядринского муниципального округа 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</si>
  <si>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</si>
  <si>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14.1</t>
  </si>
  <si>
    <t>2.3</t>
  </si>
  <si>
    <t>13.1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</si>
  <si>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</si>
  <si>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Обеспечение жильем молодых семей</t>
  </si>
  <si>
    <t>Реализация мероприятий по благоустройству муниципального образования</t>
  </si>
  <si>
    <t>Реализация инициативных проектов на территории муниципальных округов Чувашской Республики</t>
  </si>
  <si>
    <t>6.3</t>
  </si>
  <si>
    <t>Молодежь</t>
  </si>
  <si>
    <t>Создание модельных муниципальных библиотек</t>
  </si>
  <si>
    <t>Обеспечение деятельности муниципальных учреждений культурно-досугового типа и народного творчества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</si>
  <si>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</si>
  <si>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Субсидии на подготовку проектов межевания земельных участков и на проведение кадастровых работ</t>
  </si>
  <si>
    <t>Реализация комплекса мероприятий по борьбе с распространением борщевика Сосновского на территории Чувашской Республики</t>
  </si>
  <si>
    <t>Развитие потенциала природно-сырьевых ресурсов и обеспечение экологической безопасности</t>
  </si>
  <si>
    <t>Капитальный ремонт и 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</si>
  <si>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</si>
  <si>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Обеспечение граждан в Ядринском муниципальном округе Чувашской Республики доступным и комфортным жильем</t>
  </si>
  <si>
    <t>Формирование современной городской среды на территории Ядринского муниципального округа Чувашской Республики</t>
  </si>
  <si>
    <t>Комплексное развитие сельских территорий Ядринского муниципального округа Чувашской Республики</t>
  </si>
  <si>
    <t>9.1</t>
  </si>
  <si>
    <t>9.2</t>
  </si>
  <si>
    <t>9.3</t>
  </si>
  <si>
    <t>12.1</t>
  </si>
  <si>
    <t>12.2</t>
  </si>
  <si>
    <t>12.3</t>
  </si>
  <si>
    <t>Повышение безопасности жизнедеятельности населения и территорий Ядринского муниципального округа Чувашской Республики</t>
  </si>
  <si>
    <t>14.2</t>
  </si>
  <si>
    <t>14.3</t>
  </si>
  <si>
    <t>Экономическое развитие Ядринского муниципального округа Чувашской Республики</t>
  </si>
  <si>
    <t>Управление общественными финансами и муниципальным долгом Ядринского муниципального округа Чувашской Республики</t>
  </si>
  <si>
    <t xml:space="preserve">Цифровое общество Ядринского муниципального округа Чувашской Республики </t>
  </si>
  <si>
    <t>2026 год</t>
  </si>
  <si>
    <t>2.4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</si>
  <si>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</t>
  </si>
  <si>
    <t>Модернизация региональных и (или) муниципальных учреждений культуры (в части капитального ремонта учреждений культурно-досугового типа)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</si>
  <si>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</si>
  <si>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родителей;проведение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</si>
  <si>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Реализация инициативных проектов на территории муниципальных округов Чувашской Республики (Дорожный фонд)</t>
  </si>
  <si>
    <t xml:space="preserve">Финансирование муниципальных программ Ядринского муниципального округа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 январь-июнь 2026 года </t>
  </si>
  <si>
    <t>Исполнение (на 01.07.2026)</t>
  </si>
  <si>
    <t>Капитальный ремонт объектов водоснабжения в рамках обеспечения комплексного развития сельских территорий</t>
  </si>
  <si>
    <t>Капитальный ремонт зданий образовательных организаций в рамках обеспечения комплексного развития сельских территорий</t>
  </si>
  <si>
    <t xml:space="preserve"> Капитальный ремонт спортивных сооружений в рамках обеспечения комплексного развития сельских территорий</t>
  </si>
  <si>
    <t>6.4</t>
  </si>
  <si>
    <t>6.5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</si>
</sst>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view="pageBreakPreview" zoomScale="90" zoomScaleSheetLayoutView="90" workbookViewId="0">
      <selection activeCell="I44" sqref="I44"/>
    </sheetView>
  </sheetViews>
  <sheetFormatPr defaultRowHeight="15"/>
  <cols>
    <col min="1" max="1" width="5" style="5" customWidth="1"/>
    <col min="2" max="2" width="87" style="8" customWidth="1"/>
    <col min="3" max="4" width="13.7109375" customWidth="1"/>
    <col min="5" max="8" width="11.7109375" customWidth="1"/>
    <col min="9" max="9" width="13.140625" customWidth="1"/>
  </cols>
  <sheetData>
    <row r="1" spans="1:9" ht="46.5" customHeight="1">
      <c r="A1" s="39" t="s">
        <v>88</v>
      </c>
      <c r="B1" s="39"/>
      <c r="C1" s="39"/>
      <c r="D1" s="39"/>
      <c r="E1" s="39"/>
      <c r="F1" s="39"/>
      <c r="G1" s="39"/>
      <c r="H1" s="39"/>
      <c r="I1" s="39"/>
    </row>
    <row r="2" spans="1:9" ht="15.75">
      <c r="A2" s="15"/>
      <c r="B2" s="16"/>
      <c r="C2" s="1"/>
      <c r="D2" s="2"/>
      <c r="E2" s="2"/>
      <c r="F2" s="2"/>
      <c r="G2" s="2"/>
      <c r="H2" s="41" t="s">
        <v>45</v>
      </c>
      <c r="I2" s="41"/>
    </row>
    <row r="3" spans="1:9">
      <c r="A3" s="40" t="s">
        <v>0</v>
      </c>
      <c r="B3" s="40" t="s">
        <v>1</v>
      </c>
      <c r="C3" s="36" t="s">
        <v>8</v>
      </c>
      <c r="D3" s="36"/>
      <c r="E3" s="36"/>
      <c r="F3" s="36"/>
      <c r="G3" s="36"/>
      <c r="H3" s="36"/>
      <c r="I3" s="36"/>
    </row>
    <row r="4" spans="1:9">
      <c r="A4" s="40"/>
      <c r="B4" s="40"/>
      <c r="C4" s="36" t="s">
        <v>81</v>
      </c>
      <c r="D4" s="36"/>
      <c r="E4" s="36"/>
      <c r="F4" s="36"/>
      <c r="G4" s="36"/>
      <c r="H4" s="36"/>
      <c r="I4" s="36"/>
    </row>
    <row r="5" spans="1:9" ht="15" customHeight="1">
      <c r="A5" s="40"/>
      <c r="B5" s="40"/>
      <c r="C5" s="36" t="s">
        <v>7</v>
      </c>
      <c r="D5" s="36"/>
      <c r="E5" s="36"/>
      <c r="F5" s="36" t="s">
        <v>89</v>
      </c>
      <c r="G5" s="36"/>
      <c r="H5" s="36"/>
      <c r="I5" s="40" t="s">
        <v>4</v>
      </c>
    </row>
    <row r="6" spans="1:9" ht="15" customHeight="1">
      <c r="A6" s="40"/>
      <c r="B6" s="40"/>
      <c r="C6" s="40" t="s">
        <v>5</v>
      </c>
      <c r="D6" s="36" t="s">
        <v>6</v>
      </c>
      <c r="E6" s="36"/>
      <c r="F6" s="40" t="s">
        <v>9</v>
      </c>
      <c r="G6" s="36" t="s">
        <v>6</v>
      </c>
      <c r="H6" s="36"/>
      <c r="I6" s="36"/>
    </row>
    <row r="7" spans="1:9" ht="55.5" customHeight="1">
      <c r="A7" s="40"/>
      <c r="B7" s="40"/>
      <c r="C7" s="36"/>
      <c r="D7" s="23" t="s">
        <v>2</v>
      </c>
      <c r="E7" s="23" t="s">
        <v>3</v>
      </c>
      <c r="F7" s="40"/>
      <c r="G7" s="23" t="s">
        <v>2</v>
      </c>
      <c r="H7" s="23" t="s">
        <v>3</v>
      </c>
      <c r="I7" s="36"/>
    </row>
    <row r="8" spans="1:9">
      <c r="A8" s="23">
        <v>1</v>
      </c>
      <c r="B8" s="23">
        <v>2</v>
      </c>
      <c r="C8" s="22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2">
        <v>9</v>
      </c>
    </row>
    <row r="9" spans="1:9" ht="20.100000000000001" customHeight="1">
      <c r="A9" s="17">
        <v>1</v>
      </c>
      <c r="B9" s="18" t="s">
        <v>22</v>
      </c>
      <c r="C9" s="20">
        <f>AVERAGE(D9+E9)</f>
        <v>12590.017159999999</v>
      </c>
      <c r="D9" s="20">
        <v>7700</v>
      </c>
      <c r="E9" s="20">
        <v>4890.0171600000003</v>
      </c>
      <c r="F9" s="19">
        <f>SUM(G9+H9)</f>
        <v>1844.30144</v>
      </c>
      <c r="G9" s="19">
        <v>905.88990000000001</v>
      </c>
      <c r="H9" s="19">
        <v>938.41153999999995</v>
      </c>
      <c r="I9" s="20">
        <f>SUM(F9/C9*100)</f>
        <v>14.648919191782896</v>
      </c>
    </row>
    <row r="10" spans="1:9" ht="29.25" customHeight="1">
      <c r="A10" s="21" t="s">
        <v>10</v>
      </c>
      <c r="B10" s="18" t="s">
        <v>66</v>
      </c>
      <c r="C10" s="19">
        <f t="shared" ref="C10:C12" si="0">SUM(D10+E10)</f>
        <v>82348.959199999998</v>
      </c>
      <c r="D10" s="20">
        <v>78903.869839999999</v>
      </c>
      <c r="E10" s="20">
        <v>3445.0893599999999</v>
      </c>
      <c r="F10" s="19">
        <f t="shared" ref="F10:F52" si="1">SUM(G10+H10)</f>
        <v>5040.2175699999998</v>
      </c>
      <c r="G10" s="19">
        <v>4535.2175699999998</v>
      </c>
      <c r="H10" s="20">
        <v>505</v>
      </c>
      <c r="I10" s="20">
        <f t="shared" ref="I10:I52" si="2">SUM(F10/C10*100)</f>
        <v>6.1205601369640625</v>
      </c>
    </row>
    <row r="11" spans="1:9" ht="30" customHeight="1">
      <c r="A11" s="11" t="s">
        <v>19</v>
      </c>
      <c r="B11" s="12" t="s">
        <v>53</v>
      </c>
      <c r="C11" s="13">
        <f t="shared" si="0"/>
        <v>1636.5315700000001</v>
      </c>
      <c r="D11" s="13">
        <v>1131.5315700000001</v>
      </c>
      <c r="E11" s="13">
        <v>505</v>
      </c>
      <c r="F11" s="13">
        <f>SUM(G11+H11)</f>
        <v>1636.5315700000001</v>
      </c>
      <c r="G11" s="13">
        <v>1131.5315700000001</v>
      </c>
      <c r="H11" s="13">
        <v>505</v>
      </c>
      <c r="I11" s="14">
        <f t="shared" si="2"/>
        <v>100</v>
      </c>
    </row>
    <row r="12" spans="1:9" ht="61.5" customHeight="1">
      <c r="A12" s="11" t="s">
        <v>39</v>
      </c>
      <c r="B12" s="12" t="s">
        <v>86</v>
      </c>
      <c r="C12" s="13">
        <f t="shared" si="0"/>
        <v>28141.85252</v>
      </c>
      <c r="D12" s="14">
        <v>28141.85252</v>
      </c>
      <c r="E12" s="14">
        <v>0</v>
      </c>
      <c r="F12" s="13">
        <f>SUM(G12+H12)</f>
        <v>3403.6860000000001</v>
      </c>
      <c r="G12" s="14">
        <v>3403.6860000000001</v>
      </c>
      <c r="H12" s="13">
        <v>0</v>
      </c>
      <c r="I12" s="14">
        <f t="shared" ref="I12" si="3">SUM(F12/C12*100)</f>
        <v>12.094747485372723</v>
      </c>
    </row>
    <row r="13" spans="1:9" ht="32.25" customHeight="1">
      <c r="A13" s="11" t="s">
        <v>50</v>
      </c>
      <c r="B13" s="12" t="s">
        <v>40</v>
      </c>
      <c r="C13" s="13">
        <f t="shared" ref="C13:C14" si="4">SUM(D13+E13)</f>
        <v>8292.2915699999994</v>
      </c>
      <c r="D13" s="14">
        <v>8292.2915699999994</v>
      </c>
      <c r="E13" s="14">
        <v>0</v>
      </c>
      <c r="F13" s="13">
        <f>SUM(G13+H13)</f>
        <v>0</v>
      </c>
      <c r="G13" s="14">
        <v>0</v>
      </c>
      <c r="H13" s="14">
        <v>0</v>
      </c>
      <c r="I13" s="14">
        <f t="shared" ref="I13" si="5">SUM(F13/C13*100)</f>
        <v>0</v>
      </c>
    </row>
    <row r="14" spans="1:9" ht="46.5" customHeight="1">
      <c r="A14" s="11" t="s">
        <v>82</v>
      </c>
      <c r="B14" s="12" t="s">
        <v>83</v>
      </c>
      <c r="C14" s="13">
        <f t="shared" si="4"/>
        <v>44277.483540000001</v>
      </c>
      <c r="D14" s="14">
        <v>41337.394180000003</v>
      </c>
      <c r="E14" s="14">
        <v>2940.0893599999999</v>
      </c>
      <c r="F14" s="13">
        <f>SUM(G14+H14)</f>
        <v>0</v>
      </c>
      <c r="G14" s="14">
        <v>0</v>
      </c>
      <c r="H14" s="14">
        <v>0</v>
      </c>
      <c r="I14" s="14">
        <v>0</v>
      </c>
    </row>
    <row r="15" spans="1:9" ht="20.100000000000001" customHeight="1">
      <c r="A15" s="21" t="s">
        <v>11</v>
      </c>
      <c r="B15" s="18" t="s">
        <v>23</v>
      </c>
      <c r="C15" s="19">
        <f t="shared" ref="C15:C52" si="6">SUM(D15+E15)</f>
        <v>1850.9474</v>
      </c>
      <c r="D15" s="20">
        <v>1233.5</v>
      </c>
      <c r="E15" s="20">
        <v>617.44740000000002</v>
      </c>
      <c r="F15" s="19">
        <f>SUM(G15+H15)</f>
        <v>650.23162000000002</v>
      </c>
      <c r="G15" s="19">
        <v>399.16322000000002</v>
      </c>
      <c r="H15" s="19">
        <v>251.0684</v>
      </c>
      <c r="I15" s="20">
        <f t="shared" si="2"/>
        <v>35.129664948879693</v>
      </c>
    </row>
    <row r="16" spans="1:9" ht="20.100000000000001" customHeight="1">
      <c r="A16" s="21" t="s">
        <v>12</v>
      </c>
      <c r="B16" s="18" t="s">
        <v>24</v>
      </c>
      <c r="C16" s="19">
        <f t="shared" si="6"/>
        <v>1058.0999999999999</v>
      </c>
      <c r="D16" s="19">
        <v>0</v>
      </c>
      <c r="E16" s="19">
        <v>1058.0999999999999</v>
      </c>
      <c r="F16" s="19">
        <f t="shared" si="1"/>
        <v>222.24799999999999</v>
      </c>
      <c r="G16" s="19">
        <v>0</v>
      </c>
      <c r="H16" s="19">
        <v>222.24799999999999</v>
      </c>
      <c r="I16" s="20">
        <f t="shared" si="2"/>
        <v>21.004441924203761</v>
      </c>
    </row>
    <row r="17" spans="1:9" ht="30.75" customHeight="1">
      <c r="A17" s="21" t="s">
        <v>13</v>
      </c>
      <c r="B17" s="18" t="s">
        <v>67</v>
      </c>
      <c r="C17" s="19">
        <f t="shared" si="6"/>
        <v>26919.032629999998</v>
      </c>
      <c r="D17" s="19">
        <v>23568.715199999999</v>
      </c>
      <c r="E17" s="19">
        <v>3350.3174300000001</v>
      </c>
      <c r="F17" s="19">
        <f t="shared" si="1"/>
        <v>10101.975539999999</v>
      </c>
      <c r="G17" s="19">
        <v>7877.7294499999998</v>
      </c>
      <c r="H17" s="19">
        <v>2224.2460900000001</v>
      </c>
      <c r="I17" s="20">
        <f t="shared" si="2"/>
        <v>37.52726065178814</v>
      </c>
    </row>
    <row r="18" spans="1:9" ht="20.100000000000001" customHeight="1">
      <c r="A18" s="11" t="s">
        <v>25</v>
      </c>
      <c r="B18" s="12" t="s">
        <v>54</v>
      </c>
      <c r="C18" s="13">
        <f t="shared" si="6"/>
        <v>9779.7252100000005</v>
      </c>
      <c r="D18" s="13">
        <v>8378.4294499999996</v>
      </c>
      <c r="E18" s="13">
        <v>1401.29576</v>
      </c>
      <c r="F18" s="19">
        <f t="shared" si="1"/>
        <v>2479.1557000000003</v>
      </c>
      <c r="G18" s="13">
        <v>1495.24549</v>
      </c>
      <c r="H18" s="13">
        <v>983.91021000000001</v>
      </c>
      <c r="I18" s="14">
        <f t="shared" si="2"/>
        <v>25.3499525473886</v>
      </c>
    </row>
    <row r="19" spans="1:9" ht="20.100000000000001" customHeight="1">
      <c r="A19" s="11" t="s">
        <v>26</v>
      </c>
      <c r="B19" s="12" t="s">
        <v>27</v>
      </c>
      <c r="C19" s="13">
        <f t="shared" si="6"/>
        <v>7082.3634200000006</v>
      </c>
      <c r="D19" s="13">
        <v>7063.5007500000002</v>
      </c>
      <c r="E19" s="13">
        <v>18.862670000000001</v>
      </c>
      <c r="F19" s="19">
        <f t="shared" si="1"/>
        <v>2152.37637</v>
      </c>
      <c r="G19" s="13">
        <v>2146.2792599999998</v>
      </c>
      <c r="H19" s="13">
        <v>6.0971099999999998</v>
      </c>
      <c r="I19" s="14">
        <f t="shared" si="2"/>
        <v>30.390651289114444</v>
      </c>
    </row>
    <row r="20" spans="1:9" ht="34.5" customHeight="1">
      <c r="A20" s="21" t="s">
        <v>14</v>
      </c>
      <c r="B20" s="18" t="s">
        <v>68</v>
      </c>
      <c r="C20" s="19">
        <f t="shared" si="6"/>
        <v>832951.52594000008</v>
      </c>
      <c r="D20" s="19">
        <v>610591.24051000003</v>
      </c>
      <c r="E20" s="19">
        <v>222360.28542999999</v>
      </c>
      <c r="F20" s="19">
        <f>SUM(G20+H20)</f>
        <v>143242.6061</v>
      </c>
      <c r="G20" s="19">
        <v>125643.84664</v>
      </c>
      <c r="H20" s="19">
        <v>17598.759460000001</v>
      </c>
      <c r="I20" s="20">
        <f t="shared" si="2"/>
        <v>17.196991858361539</v>
      </c>
    </row>
    <row r="21" spans="1:9" ht="20.100000000000001" customHeight="1">
      <c r="A21" s="11" t="s">
        <v>20</v>
      </c>
      <c r="B21" s="12" t="s">
        <v>55</v>
      </c>
      <c r="C21" s="13">
        <f t="shared" si="6"/>
        <v>239188.17204</v>
      </c>
      <c r="D21" s="13">
        <v>140642.40745</v>
      </c>
      <c r="E21" s="13">
        <v>98545.764590000006</v>
      </c>
      <c r="F21" s="13">
        <f t="shared" ref="F21:F22" si="7">SUM(G21+H21)</f>
        <v>9207.4185199999993</v>
      </c>
      <c r="G21" s="13">
        <v>5323.8111099999996</v>
      </c>
      <c r="H21" s="13">
        <v>3883.6074100000001</v>
      </c>
      <c r="I21" s="14">
        <f t="shared" si="2"/>
        <v>3.8494455814730757</v>
      </c>
    </row>
    <row r="22" spans="1:9" ht="30" customHeight="1">
      <c r="A22" s="11" t="s">
        <v>48</v>
      </c>
      <c r="B22" s="12" t="s">
        <v>87</v>
      </c>
      <c r="C22" s="13">
        <f>SUM(D22+E22)</f>
        <v>210301.79673999999</v>
      </c>
      <c r="D22" s="13">
        <v>125017.31791</v>
      </c>
      <c r="E22" s="13">
        <v>85284.478829999993</v>
      </c>
      <c r="F22" s="13">
        <f t="shared" si="7"/>
        <v>29925.670270000002</v>
      </c>
      <c r="G22" s="13">
        <v>16944.75476</v>
      </c>
      <c r="H22" s="13">
        <v>12980.915510000001</v>
      </c>
      <c r="I22" s="14">
        <f t="shared" si="2"/>
        <v>14.229869042439832</v>
      </c>
    </row>
    <row r="23" spans="1:9" ht="32.25" customHeight="1">
      <c r="A23" s="11" t="s">
        <v>56</v>
      </c>
      <c r="B23" s="12" t="s">
        <v>90</v>
      </c>
      <c r="C23" s="13">
        <f>SUM(D23+E23)</f>
        <v>27337.8</v>
      </c>
      <c r="D23" s="13">
        <v>24591.0101</v>
      </c>
      <c r="E23" s="13">
        <v>2746.7899000000002</v>
      </c>
      <c r="F23" s="13">
        <f>SUM(G23+H23)</f>
        <v>5888.6420800000005</v>
      </c>
      <c r="G23" s="13">
        <v>5885.5283300000001</v>
      </c>
      <c r="H23" s="13">
        <v>3.11375</v>
      </c>
      <c r="I23" s="14">
        <f>SUM(F23/C23*100)</f>
        <v>21.54029248878842</v>
      </c>
    </row>
    <row r="24" spans="1:9" ht="33.75" customHeight="1">
      <c r="A24" s="11" t="s">
        <v>93</v>
      </c>
      <c r="B24" s="12" t="s">
        <v>91</v>
      </c>
      <c r="C24" s="13">
        <f>SUM(D24+E24)</f>
        <v>216708.33</v>
      </c>
      <c r="D24" s="13">
        <v>194934.94949</v>
      </c>
      <c r="E24" s="13">
        <v>21773.380509999999</v>
      </c>
      <c r="F24" s="13">
        <f>SUM(G24+H24)</f>
        <v>59351.438569999998</v>
      </c>
      <c r="G24" s="13">
        <v>59320.234680000001</v>
      </c>
      <c r="H24" s="13">
        <v>31.203890000000001</v>
      </c>
      <c r="I24" s="14">
        <f>SUM(F24/C24*100)</f>
        <v>27.387705202656491</v>
      </c>
    </row>
    <row r="25" spans="1:9" ht="27" customHeight="1">
      <c r="A25" s="11" t="s">
        <v>94</v>
      </c>
      <c r="B25" s="12" t="s">
        <v>92</v>
      </c>
      <c r="C25" s="13">
        <f>SUM(D25+E25)</f>
        <v>132614.54999999999</v>
      </c>
      <c r="D25" s="13">
        <v>119290.30303</v>
      </c>
      <c r="E25" s="13">
        <v>13324.24697</v>
      </c>
      <c r="F25" s="13">
        <f>SUM(G25+H25)</f>
        <v>32422.5</v>
      </c>
      <c r="G25" s="13">
        <v>32405.443800000001</v>
      </c>
      <c r="H25" s="13">
        <v>17.0562</v>
      </c>
      <c r="I25" s="14">
        <f>SUM(F25/C25*100)</f>
        <v>24.448674749490159</v>
      </c>
    </row>
    <row r="26" spans="1:9" ht="20.100000000000001" customHeight="1">
      <c r="A26" s="21" t="s">
        <v>15</v>
      </c>
      <c r="B26" s="18" t="s">
        <v>57</v>
      </c>
      <c r="C26" s="19">
        <f>SUM(D26+E26)</f>
        <v>962.6</v>
      </c>
      <c r="D26" s="19">
        <v>0</v>
      </c>
      <c r="E26" s="19">
        <v>962.6</v>
      </c>
      <c r="F26" s="19">
        <f>SUM(G26+H26)</f>
        <v>56.65</v>
      </c>
      <c r="G26" s="19">
        <v>0</v>
      </c>
      <c r="H26" s="19">
        <v>56.65</v>
      </c>
      <c r="I26" s="20">
        <f>SUM(F26/C26*100)</f>
        <v>5.885102846457511</v>
      </c>
    </row>
    <row r="27" spans="1:9" ht="20.100000000000001" customHeight="1">
      <c r="A27" s="21" t="s">
        <v>16</v>
      </c>
      <c r="B27" s="18" t="s">
        <v>28</v>
      </c>
      <c r="C27" s="19">
        <f t="shared" si="6"/>
        <v>8491.7691200000008</v>
      </c>
      <c r="D27" s="19">
        <v>4965.2135600000001</v>
      </c>
      <c r="E27" s="19">
        <v>3526.5555599999998</v>
      </c>
      <c r="F27" s="19">
        <f t="shared" si="1"/>
        <v>4185.1656800000001</v>
      </c>
      <c r="G27" s="19">
        <v>2078.3431500000002</v>
      </c>
      <c r="H27" s="19">
        <v>2106.8225299999999</v>
      </c>
      <c r="I27" s="20">
        <f t="shared" si="2"/>
        <v>49.284967841895352</v>
      </c>
    </row>
    <row r="28" spans="1:9" ht="20.100000000000001" customHeight="1">
      <c r="A28" s="21" t="s">
        <v>17</v>
      </c>
      <c r="B28" s="18" t="s">
        <v>29</v>
      </c>
      <c r="C28" s="19">
        <f t="shared" si="6"/>
        <v>84607.372600000002</v>
      </c>
      <c r="D28" s="19">
        <v>30707.0101</v>
      </c>
      <c r="E28" s="19">
        <v>53900.362500000003</v>
      </c>
      <c r="F28" s="19">
        <f t="shared" si="1"/>
        <v>44114.626409999997</v>
      </c>
      <c r="G28" s="19">
        <v>13748.719590000001</v>
      </c>
      <c r="H28" s="19">
        <v>30365.90682</v>
      </c>
      <c r="I28" s="20">
        <f t="shared" si="2"/>
        <v>52.140404617646752</v>
      </c>
    </row>
    <row r="29" spans="1:9" ht="30" customHeight="1">
      <c r="A29" s="11" t="s">
        <v>69</v>
      </c>
      <c r="B29" s="12" t="s">
        <v>58</v>
      </c>
      <c r="C29" s="13">
        <f>SUM(D29+E29)</f>
        <v>15007.5</v>
      </c>
      <c r="D29" s="13">
        <v>15000</v>
      </c>
      <c r="E29" s="13">
        <v>7.5</v>
      </c>
      <c r="F29" s="13">
        <f>SUM(G29+H29)</f>
        <v>8447.0409999999993</v>
      </c>
      <c r="G29" s="13">
        <v>8442.8195899999992</v>
      </c>
      <c r="H29" s="13">
        <v>4.2214099999999997</v>
      </c>
      <c r="I29" s="14">
        <f t="shared" si="2"/>
        <v>56.285463934699308</v>
      </c>
    </row>
    <row r="30" spans="1:9" ht="32.25" customHeight="1">
      <c r="A30" s="11" t="s">
        <v>70</v>
      </c>
      <c r="B30" s="12" t="s">
        <v>59</v>
      </c>
      <c r="C30" s="13">
        <f>SUM(D30+E30)</f>
        <v>13131.96002</v>
      </c>
      <c r="D30" s="13">
        <v>0</v>
      </c>
      <c r="E30" s="13">
        <v>13131.96002</v>
      </c>
      <c r="F30" s="13">
        <f>H30</f>
        <v>7956.6289699999998</v>
      </c>
      <c r="G30" s="13">
        <v>0</v>
      </c>
      <c r="H30" s="13">
        <v>7956.6289699999998</v>
      </c>
      <c r="I30" s="14">
        <f t="shared" ref="I30" si="8">SUM(F30/C30*100)</f>
        <v>60.589805009168764</v>
      </c>
    </row>
    <row r="31" spans="1:9" ht="32.25" customHeight="1">
      <c r="A31" s="11" t="s">
        <v>71</v>
      </c>
      <c r="B31" s="12" t="s">
        <v>84</v>
      </c>
      <c r="C31" s="13">
        <f>SUM(D31+E31)</f>
        <v>10106.060509999999</v>
      </c>
      <c r="D31" s="13">
        <v>10101.01</v>
      </c>
      <c r="E31" s="13">
        <v>5.0505100000000001</v>
      </c>
      <c r="F31" s="13">
        <f>SUM(G31+H31)</f>
        <v>0</v>
      </c>
      <c r="G31" s="13">
        <v>0</v>
      </c>
      <c r="H31" s="13">
        <v>0</v>
      </c>
      <c r="I31" s="14">
        <f t="shared" ref="I31" si="9">SUM(F31/C31*100)</f>
        <v>0</v>
      </c>
    </row>
    <row r="32" spans="1:9" ht="20.100000000000001" customHeight="1">
      <c r="A32" s="21" t="s">
        <v>41</v>
      </c>
      <c r="B32" s="18" t="s">
        <v>30</v>
      </c>
      <c r="C32" s="19">
        <f t="shared" si="6"/>
        <v>57926.200089999998</v>
      </c>
      <c r="D32" s="19">
        <v>18568.850060000001</v>
      </c>
      <c r="E32" s="19">
        <v>39357.350030000001</v>
      </c>
      <c r="F32" s="19">
        <f t="shared" si="1"/>
        <v>17943.58628</v>
      </c>
      <c r="G32" s="19">
        <v>402.31049000000002</v>
      </c>
      <c r="H32" s="19">
        <v>17541.27579</v>
      </c>
      <c r="I32" s="20">
        <f t="shared" si="2"/>
        <v>30.976632770872296</v>
      </c>
    </row>
    <row r="33" spans="1:9" ht="20.100000000000001" customHeight="1">
      <c r="A33" s="17">
        <v>11</v>
      </c>
      <c r="B33" s="18" t="s">
        <v>31</v>
      </c>
      <c r="C33" s="19">
        <f t="shared" si="6"/>
        <v>796.07999999999993</v>
      </c>
      <c r="D33" s="19">
        <v>308.2</v>
      </c>
      <c r="E33" s="19">
        <v>487.88</v>
      </c>
      <c r="F33" s="19">
        <f t="shared" si="1"/>
        <v>567.57300999999995</v>
      </c>
      <c r="G33" s="19">
        <v>113.30374999999999</v>
      </c>
      <c r="H33" s="19">
        <v>454.26925999999997</v>
      </c>
      <c r="I33" s="20">
        <f t="shared" si="2"/>
        <v>71.295976535021609</v>
      </c>
    </row>
    <row r="34" spans="1:9" ht="20.100000000000001" customHeight="1">
      <c r="A34" s="17">
        <v>12</v>
      </c>
      <c r="B34" s="18" t="s">
        <v>32</v>
      </c>
      <c r="C34" s="19">
        <f t="shared" si="6"/>
        <v>571926.17259999993</v>
      </c>
      <c r="D34" s="19">
        <v>448393.84393999999</v>
      </c>
      <c r="E34" s="19">
        <v>123532.32866</v>
      </c>
      <c r="F34" s="19">
        <f t="shared" si="1"/>
        <v>334396.13862000004</v>
      </c>
      <c r="G34" s="19">
        <v>272995.87219000002</v>
      </c>
      <c r="H34" s="19">
        <v>61400.266430000003</v>
      </c>
      <c r="I34" s="20">
        <f t="shared" si="2"/>
        <v>58.468409847344702</v>
      </c>
    </row>
    <row r="35" spans="1:9" ht="39" customHeight="1">
      <c r="A35" s="11" t="s">
        <v>72</v>
      </c>
      <c r="B35" s="12" t="s">
        <v>33</v>
      </c>
      <c r="C35" s="33">
        <f t="shared" ref="C35:C37" si="10">SUM(D35+E35)</f>
        <v>3440.3333400000001</v>
      </c>
      <c r="D35" s="33">
        <v>3096.3</v>
      </c>
      <c r="E35" s="33">
        <v>344.03334000000001</v>
      </c>
      <c r="F35" s="33">
        <f t="shared" ref="F35:F37" si="11">SUM(G35+H35)</f>
        <v>1369.3370400000001</v>
      </c>
      <c r="G35" s="33">
        <v>1232.4033300000001</v>
      </c>
      <c r="H35" s="33">
        <v>136.93370999999999</v>
      </c>
      <c r="I35" s="34">
        <f t="shared" ref="I35:I37" si="12">SUM(F35/C35*100)</f>
        <v>39.80245239840626</v>
      </c>
    </row>
    <row r="36" spans="1:9" ht="80.25" customHeight="1">
      <c r="A36" s="11" t="s">
        <v>73</v>
      </c>
      <c r="B36" s="12" t="s">
        <v>85</v>
      </c>
      <c r="C36" s="33">
        <f t="shared" si="10"/>
        <v>2645.2</v>
      </c>
      <c r="D36" s="33">
        <v>2645.2</v>
      </c>
      <c r="E36" s="33">
        <v>0</v>
      </c>
      <c r="F36" s="33">
        <f t="shared" si="11"/>
        <v>571.35649999999998</v>
      </c>
      <c r="G36" s="33">
        <v>571.35649999999998</v>
      </c>
      <c r="H36" s="33">
        <v>0</v>
      </c>
      <c r="I36" s="34">
        <f t="shared" si="12"/>
        <v>21.599746711023744</v>
      </c>
    </row>
    <row r="37" spans="1:9" ht="30" customHeight="1">
      <c r="A37" s="11" t="s">
        <v>74</v>
      </c>
      <c r="B37" s="12" t="s">
        <v>34</v>
      </c>
      <c r="C37" s="33">
        <f t="shared" si="10"/>
        <v>9793.2661000000007</v>
      </c>
      <c r="D37" s="33">
        <v>9744.2661000000007</v>
      </c>
      <c r="E37" s="33">
        <v>49</v>
      </c>
      <c r="F37" s="33">
        <f t="shared" si="11"/>
        <v>5980.26</v>
      </c>
      <c r="G37" s="33">
        <v>5950.3586999999998</v>
      </c>
      <c r="H37" s="33">
        <v>29.901299999999999</v>
      </c>
      <c r="I37" s="34">
        <f t="shared" si="12"/>
        <v>61.065020994374898</v>
      </c>
    </row>
    <row r="38" spans="1:9" ht="30" customHeight="1">
      <c r="A38" s="17">
        <v>13</v>
      </c>
      <c r="B38" s="18" t="s">
        <v>75</v>
      </c>
      <c r="C38" s="19">
        <f t="shared" si="6"/>
        <v>8573.6830000000009</v>
      </c>
      <c r="D38" s="19">
        <v>1186.7998</v>
      </c>
      <c r="E38" s="19">
        <v>7386.8832000000002</v>
      </c>
      <c r="F38" s="19">
        <f t="shared" si="1"/>
        <v>2553.3072499999998</v>
      </c>
      <c r="G38" s="19">
        <v>0</v>
      </c>
      <c r="H38" s="19">
        <v>2553.3072499999998</v>
      </c>
      <c r="I38" s="20">
        <f t="shared" si="2"/>
        <v>29.780751749277407</v>
      </c>
    </row>
    <row r="39" spans="1:9" ht="30" customHeight="1">
      <c r="A39" s="11" t="s">
        <v>51</v>
      </c>
      <c r="B39" s="12" t="s">
        <v>52</v>
      </c>
      <c r="C39" s="13">
        <f t="shared" ref="C39" si="13">SUM(D39+E39)</f>
        <v>1667.1859999999999</v>
      </c>
      <c r="D39" s="13">
        <v>761.05499999999995</v>
      </c>
      <c r="E39" s="13">
        <v>906.13099999999997</v>
      </c>
      <c r="F39" s="13">
        <f t="shared" si="1"/>
        <v>92.517200000000003</v>
      </c>
      <c r="G39" s="13">
        <v>0</v>
      </c>
      <c r="H39" s="13">
        <v>92.517200000000003</v>
      </c>
      <c r="I39" s="14">
        <f t="shared" si="2"/>
        <v>5.5493028372359179</v>
      </c>
    </row>
    <row r="40" spans="1:9" ht="30" customHeight="1">
      <c r="A40" s="17">
        <v>14</v>
      </c>
      <c r="B40" s="18" t="s">
        <v>35</v>
      </c>
      <c r="C40" s="19">
        <f t="shared" si="6"/>
        <v>2551.5826200000001</v>
      </c>
      <c r="D40" s="19">
        <v>1962.5271600000001</v>
      </c>
      <c r="E40" s="19">
        <v>589.05546000000004</v>
      </c>
      <c r="F40" s="19">
        <f t="shared" si="1"/>
        <v>186.63900000000001</v>
      </c>
      <c r="G40" s="19">
        <v>53.231999999999999</v>
      </c>
      <c r="H40" s="19">
        <v>133.40700000000001</v>
      </c>
      <c r="I40" s="20">
        <f t="shared" si="2"/>
        <v>7.314636748858244</v>
      </c>
    </row>
    <row r="41" spans="1:9" ht="37.5" customHeight="1">
      <c r="A41" s="11" t="s">
        <v>49</v>
      </c>
      <c r="B41" s="12" t="s">
        <v>60</v>
      </c>
      <c r="C41" s="33">
        <f t="shared" ref="C41" si="14">SUM(D41+E41)</f>
        <v>395.5</v>
      </c>
      <c r="D41" s="33">
        <v>395.5</v>
      </c>
      <c r="E41" s="33">
        <v>0</v>
      </c>
      <c r="F41" s="33">
        <f t="shared" si="1"/>
        <v>53.231999999999999</v>
      </c>
      <c r="G41" s="33">
        <v>53.231999999999999</v>
      </c>
      <c r="H41" s="33">
        <v>0</v>
      </c>
      <c r="I41" s="34">
        <f t="shared" si="2"/>
        <v>13.459418457648544</v>
      </c>
    </row>
    <row r="42" spans="1:9" ht="27.75" customHeight="1">
      <c r="A42" s="11" t="s">
        <v>76</v>
      </c>
      <c r="B42" s="12" t="s">
        <v>61</v>
      </c>
      <c r="C42" s="33">
        <f t="shared" ref="C42" si="15">SUM(D42+E42)</f>
        <v>207.02903000000001</v>
      </c>
      <c r="D42" s="33">
        <v>206.89697000000001</v>
      </c>
      <c r="E42" s="33">
        <v>0.13206000000000001</v>
      </c>
      <c r="F42" s="33">
        <f t="shared" ref="F42" si="16">SUM(G42+H42)</f>
        <v>0</v>
      </c>
      <c r="G42" s="33">
        <v>0</v>
      </c>
      <c r="H42" s="33">
        <v>0</v>
      </c>
      <c r="I42" s="34">
        <f t="shared" ref="I42" si="17">SUM(F42/C42*100)</f>
        <v>0</v>
      </c>
    </row>
    <row r="43" spans="1:9" ht="31.5" customHeight="1">
      <c r="A43" s="11" t="s">
        <v>77</v>
      </c>
      <c r="B43" s="35" t="s">
        <v>62</v>
      </c>
      <c r="C43" s="33">
        <f t="shared" ref="C43" si="18">SUM(D43+E43)</f>
        <v>1633.0539899999999</v>
      </c>
      <c r="D43" s="33">
        <v>1360.13059</v>
      </c>
      <c r="E43" s="33">
        <v>272.92340000000002</v>
      </c>
      <c r="F43" s="33">
        <f t="shared" ref="F43" si="19">SUM(G43+H43)</f>
        <v>0</v>
      </c>
      <c r="G43" s="33">
        <v>0</v>
      </c>
      <c r="H43" s="33">
        <v>0</v>
      </c>
      <c r="I43" s="34">
        <f t="shared" ref="I43" si="20">SUM(F43/C43*100)</f>
        <v>0</v>
      </c>
    </row>
    <row r="44" spans="1:9" ht="20.100000000000001" customHeight="1">
      <c r="A44" s="26">
        <v>15</v>
      </c>
      <c r="B44" s="27" t="s">
        <v>78</v>
      </c>
      <c r="C44" s="28">
        <f t="shared" si="6"/>
        <v>300</v>
      </c>
      <c r="D44" s="28">
        <v>0</v>
      </c>
      <c r="E44" s="28">
        <v>300</v>
      </c>
      <c r="F44" s="28">
        <f t="shared" si="1"/>
        <v>61.786000000000001</v>
      </c>
      <c r="G44" s="28">
        <v>0</v>
      </c>
      <c r="H44" s="28">
        <v>61.786000000000001</v>
      </c>
      <c r="I44" s="29">
        <f t="shared" si="2"/>
        <v>20.595333333333336</v>
      </c>
    </row>
    <row r="45" spans="1:9" ht="20.100000000000001" customHeight="1">
      <c r="A45" s="26">
        <v>16</v>
      </c>
      <c r="B45" s="27" t="s">
        <v>36</v>
      </c>
      <c r="C45" s="28">
        <f t="shared" si="6"/>
        <v>121074.63406</v>
      </c>
      <c r="D45" s="28">
        <v>103529.9</v>
      </c>
      <c r="E45" s="28">
        <v>17544.734059999999</v>
      </c>
      <c r="F45" s="28">
        <f t="shared" si="1"/>
        <v>56024.059550000005</v>
      </c>
      <c r="G45" s="28">
        <v>50862.772700000001</v>
      </c>
      <c r="H45" s="28">
        <v>5161.2868500000004</v>
      </c>
      <c r="I45" s="29">
        <f t="shared" si="2"/>
        <v>46.272334403452838</v>
      </c>
    </row>
    <row r="46" spans="1:9" ht="20.25" customHeight="1">
      <c r="A46" s="11" t="s">
        <v>21</v>
      </c>
      <c r="B46" s="12" t="s">
        <v>64</v>
      </c>
      <c r="C46" s="13">
        <f t="shared" si="6"/>
        <v>64694.612780000003</v>
      </c>
      <c r="D46" s="13">
        <v>55967.4</v>
      </c>
      <c r="E46" s="13">
        <v>8727.2127799999998</v>
      </c>
      <c r="F46" s="13">
        <f t="shared" ref="F46" si="21">SUM(G46+H46)</f>
        <v>23070.855149999999</v>
      </c>
      <c r="G46" s="13">
        <v>21686.60384</v>
      </c>
      <c r="H46" s="13">
        <v>1384.2513100000001</v>
      </c>
      <c r="I46" s="14">
        <f t="shared" si="2"/>
        <v>35.661168926776902</v>
      </c>
    </row>
    <row r="47" spans="1:9" ht="24" customHeight="1">
      <c r="A47" s="11" t="s">
        <v>42</v>
      </c>
      <c r="B47" s="12" t="s">
        <v>65</v>
      </c>
      <c r="C47" s="13">
        <f t="shared" ref="C47:C48" si="22">SUM(D47+E47)</f>
        <v>48678.08511</v>
      </c>
      <c r="D47" s="13">
        <v>45757.4</v>
      </c>
      <c r="E47" s="13">
        <v>2920.6851099999999</v>
      </c>
      <c r="F47" s="13">
        <f t="shared" ref="F47:F48" si="23">SUM(G47+H47)</f>
        <v>29853.680920000003</v>
      </c>
      <c r="G47" s="13">
        <v>28062.460040000002</v>
      </c>
      <c r="H47" s="13">
        <v>1791.2208800000001</v>
      </c>
      <c r="I47" s="14">
        <f t="shared" ref="I47:I48" si="24">SUM(F47/C47*100)</f>
        <v>61.32879067148663</v>
      </c>
    </row>
    <row r="48" spans="1:9" ht="30" customHeight="1">
      <c r="A48" s="11" t="s">
        <v>43</v>
      </c>
      <c r="B48" s="12" t="s">
        <v>37</v>
      </c>
      <c r="C48" s="13">
        <f t="shared" si="22"/>
        <v>1913.9361699999999</v>
      </c>
      <c r="D48" s="13">
        <v>1799.1</v>
      </c>
      <c r="E48" s="13">
        <v>114.83617</v>
      </c>
      <c r="F48" s="13">
        <f t="shared" si="23"/>
        <v>1184.7966200000001</v>
      </c>
      <c r="G48" s="13">
        <v>1113.7088200000001</v>
      </c>
      <c r="H48" s="13">
        <v>71.087800000000001</v>
      </c>
      <c r="I48" s="14">
        <f t="shared" si="24"/>
        <v>61.903664216764355</v>
      </c>
    </row>
    <row r="49" spans="1:11" ht="30" customHeight="1">
      <c r="A49" s="26">
        <v>17</v>
      </c>
      <c r="B49" s="27" t="s">
        <v>63</v>
      </c>
      <c r="C49" s="28">
        <f t="shared" si="6"/>
        <v>615.4</v>
      </c>
      <c r="D49" s="28">
        <v>0</v>
      </c>
      <c r="E49" s="28">
        <v>615.4</v>
      </c>
      <c r="F49" s="28">
        <f t="shared" si="1"/>
        <v>46.47</v>
      </c>
      <c r="G49" s="28">
        <v>0</v>
      </c>
      <c r="H49" s="28">
        <v>46.47</v>
      </c>
      <c r="I49" s="29">
        <f t="shared" si="2"/>
        <v>7.5511862203444915</v>
      </c>
    </row>
    <row r="50" spans="1:11" ht="33" customHeight="1">
      <c r="A50" s="17">
        <v>18</v>
      </c>
      <c r="B50" s="27" t="s">
        <v>79</v>
      </c>
      <c r="C50" s="28">
        <f t="shared" si="6"/>
        <v>77741.965230000002</v>
      </c>
      <c r="D50" s="28">
        <v>32110</v>
      </c>
      <c r="E50" s="28">
        <v>45631.965230000002</v>
      </c>
      <c r="F50" s="28">
        <f t="shared" si="1"/>
        <v>42233.72421</v>
      </c>
      <c r="G50" s="28">
        <v>30951.5</v>
      </c>
      <c r="H50" s="28">
        <v>11282.22421</v>
      </c>
      <c r="I50" s="29">
        <f t="shared" si="2"/>
        <v>54.325516579174845</v>
      </c>
    </row>
    <row r="51" spans="1:11" ht="15.75">
      <c r="A51" s="17">
        <v>19</v>
      </c>
      <c r="B51" s="27" t="s">
        <v>38</v>
      </c>
      <c r="C51" s="28">
        <f t="shared" si="6"/>
        <v>100465.68944</v>
      </c>
      <c r="D51" s="28">
        <v>4656.6000000000004</v>
      </c>
      <c r="E51" s="28">
        <v>95809.089439999996</v>
      </c>
      <c r="F51" s="28">
        <f t="shared" si="1"/>
        <v>52495.29477</v>
      </c>
      <c r="G51" s="28">
        <v>3468.9630000000002</v>
      </c>
      <c r="H51" s="28">
        <v>49026.331769999997</v>
      </c>
      <c r="I51" s="29">
        <f t="shared" si="2"/>
        <v>52.251962896597824</v>
      </c>
      <c r="K51" t="s">
        <v>18</v>
      </c>
    </row>
    <row r="52" spans="1:11" ht="15.75">
      <c r="A52" s="17">
        <v>20</v>
      </c>
      <c r="B52" s="27" t="s">
        <v>80</v>
      </c>
      <c r="C52" s="28">
        <f t="shared" si="6"/>
        <v>356.5</v>
      </c>
      <c r="D52" s="28">
        <v>0</v>
      </c>
      <c r="E52" s="28">
        <v>356.5</v>
      </c>
      <c r="F52" s="28">
        <f t="shared" si="1"/>
        <v>356.45</v>
      </c>
      <c r="G52" s="28">
        <v>0</v>
      </c>
      <c r="H52" s="28">
        <v>356.45</v>
      </c>
      <c r="I52" s="29">
        <f t="shared" si="2"/>
        <v>99.9859747545582</v>
      </c>
    </row>
    <row r="53" spans="1:11" ht="15.75">
      <c r="A53" s="17"/>
      <c r="B53" s="30" t="s">
        <v>44</v>
      </c>
      <c r="C53" s="31">
        <f t="shared" ref="C53:H53" si="25">SUM(C9+C10+C15+C16+C17+C20+C26+C27+C28+C32+C33+C34+C38+C40+C44+C45+C49+C50+C51+C52)</f>
        <v>1994108.2310899999</v>
      </c>
      <c r="D53" s="31">
        <f t="shared" si="25"/>
        <v>1368386.2701699999</v>
      </c>
      <c r="E53" s="31">
        <f t="shared" si="25"/>
        <v>625721.9609200001</v>
      </c>
      <c r="F53" s="31">
        <f t="shared" si="25"/>
        <v>716323.05104999989</v>
      </c>
      <c r="G53" s="31">
        <f t="shared" si="25"/>
        <v>514036.86365000007</v>
      </c>
      <c r="H53" s="31">
        <f t="shared" si="25"/>
        <v>202286.1874</v>
      </c>
      <c r="I53" s="32">
        <f>SUM(F53/C53*100)</f>
        <v>35.921974538887007</v>
      </c>
    </row>
    <row r="54" spans="1:11">
      <c r="A54" s="6"/>
      <c r="B54" s="9"/>
      <c r="C54" s="3"/>
      <c r="D54" s="3"/>
      <c r="E54" s="3"/>
      <c r="F54" s="3"/>
      <c r="G54" s="3"/>
      <c r="H54" s="3"/>
      <c r="I54" s="3"/>
    </row>
    <row r="55" spans="1:11" ht="33" customHeight="1">
      <c r="A55" s="38" t="s">
        <v>47</v>
      </c>
      <c r="B55" s="38"/>
      <c r="C55" s="38"/>
      <c r="D55" s="25"/>
      <c r="E55" s="25"/>
      <c r="F55" s="25"/>
      <c r="G55" s="24"/>
      <c r="H55" s="37" t="s">
        <v>46</v>
      </c>
      <c r="I55" s="37"/>
    </row>
    <row r="56" spans="1:11">
      <c r="A56" s="6"/>
      <c r="B56" s="9"/>
      <c r="C56" s="3"/>
      <c r="D56" s="3"/>
      <c r="E56" s="3"/>
      <c r="F56" s="3"/>
      <c r="G56" s="3"/>
      <c r="H56" s="3"/>
      <c r="I56" s="3"/>
    </row>
    <row r="57" spans="1:11">
      <c r="A57" s="7"/>
      <c r="B57" s="10"/>
      <c r="C57" s="4"/>
      <c r="D57" s="4"/>
      <c r="E57" s="4"/>
      <c r="F57" s="4"/>
      <c r="G57" s="4"/>
      <c r="H57" s="4"/>
      <c r="I57" s="4"/>
    </row>
    <row r="58" spans="1:11">
      <c r="A58" s="7"/>
      <c r="B58" s="10"/>
      <c r="C58" s="4"/>
      <c r="D58" s="4"/>
      <c r="E58" s="4"/>
      <c r="F58" s="4"/>
      <c r="G58" s="4"/>
      <c r="H58" s="4"/>
      <c r="I58" s="4"/>
    </row>
    <row r="59" spans="1:11">
      <c r="A59" s="7"/>
      <c r="B59" s="10"/>
      <c r="C59" s="4"/>
      <c r="D59" s="4"/>
      <c r="E59" s="4"/>
      <c r="F59" s="4"/>
      <c r="G59" s="4"/>
      <c r="H59" s="4"/>
      <c r="I59" s="4"/>
    </row>
    <row r="60" spans="1:11">
      <c r="A60" s="7"/>
      <c r="B60" s="10"/>
      <c r="C60" s="4"/>
      <c r="D60" s="4"/>
      <c r="E60" s="4"/>
      <c r="F60" s="4"/>
      <c r="G60" s="4"/>
      <c r="H60" s="4"/>
      <c r="I60" s="4"/>
    </row>
  </sheetData>
  <mergeCells count="15">
    <mergeCell ref="D6:E6"/>
    <mergeCell ref="H55:I55"/>
    <mergeCell ref="A55:C55"/>
    <mergeCell ref="A1:I1"/>
    <mergeCell ref="C3:I3"/>
    <mergeCell ref="C6:C7"/>
    <mergeCell ref="F6:F7"/>
    <mergeCell ref="C4:I4"/>
    <mergeCell ref="B3:B7"/>
    <mergeCell ref="A3:A7"/>
    <mergeCell ref="H2:I2"/>
    <mergeCell ref="G6:H6"/>
    <mergeCell ref="C5:E5"/>
    <mergeCell ref="F5:H5"/>
    <mergeCell ref="I5:I7"/>
  </mergeCells>
  <pageMargins left="0" right="0" top="0.78740157480314965" bottom="0" header="0.31496062992125984" footer="0.31496062992125984"/>
  <pageSetup paperSize="9" scale="69" orientation="landscape" r:id="rId1"/>
  <rowBreaks count="1" manualBreakCount="1"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yadrin_econ</dc:creator>
  <cp:lastModifiedBy>yadrin_econ</cp:lastModifiedBy>
  <cp:lastPrinted>2026-07-03T11:32:13Z</cp:lastPrinted>
  <dcterms:created xsi:type="dcterms:W3CDTF">2017-07-12T10:10:08Z</dcterms:created>
  <dcterms:modified xsi:type="dcterms:W3CDTF">2026-07-03T13:18:54Z</dcterms:modified>
</cp:coreProperties>
</file>