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415" yWindow="150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<sst xmlns="http://schemas.openxmlformats.org/spreadsheetml/2006/main" count="317" uniqueCount="248">
  <si>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</si>
  <si>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</si>
  <si>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</si>
  <si>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</si>
  <si>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</si>
  <si>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</si>
  <si>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</si>
  <si>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</si>
  <si>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</si>
  <si>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</si>
  <si>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</si>
  <si>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</si>
  <si>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</si>
  <si>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</si>
  <si>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</si>
  <si>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</si>
  <si>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</si>
  <si>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</si>
  <si>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</si>
  <si>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</si>
  <si>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</si>
  <si>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</si>
  <si>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</si>
  <si>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</si>
  <si>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</si>
  <si>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</si>
  <si>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</si>
  <si>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</si>
  <si>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</si>
  <si>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</si>
  <si>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</si>
  <si>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</si>
  <si>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</si>
  <si>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</si>
  <si>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</si>
  <si>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</si>
  <si>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</si>
  <si>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</si>
  <si>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</si>
  <si>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</si>
  <si>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</si>
  <si>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</si>
  <si>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</si>
  <si>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</si>
  <si>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</si>
  <si>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</si>
  <si>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</si>
  <si>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</si>
  <si>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</si>
  <si>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</si>
  <si>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</si>
  <si>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</si>
  <si>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</si>
  <si>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</si>
  <si>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</si>
  <si>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</si>
  <si>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</si>
  <si>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</si>
  <si>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</si>
  <si>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</si>
  <si>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</si>
  <si>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</si>
  <si>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</si>
  <si>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</si>
  <si>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</si>
  <si>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</si>
  <si>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</si>
  <si>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</si>
  <si>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</si>
  <si>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</si>
  <si>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</si>
  <si>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</si>
  <si>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</si>
  <si>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</si>
  <si>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</si>
  <si>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</si>
  <si>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</si>
  <si>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</si>
  <si>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</si>
  <si>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</si>
  <si>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</si>
  <si>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</si>
  <si>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</si>
  <si>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</si>
  <si>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</si>
  <si>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</si>
  <si>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</si>
  <si>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</si>
  <si>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</si>
  <si>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</si>
  <si>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</si>
  <si>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</si>
  <si>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</si>
  <si>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</si>
  <si>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</si>
  <si>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</si>
  <si>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</si>
  <si>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</si>
  <si>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</si>
  <si>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</si>
  <si>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</si>
  <si>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</si>
  <si>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</si>
  <si>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</si>
  <si>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</si>
  <si>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</si>
  <si>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</si>
  <si>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</si>
  <si>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</si>
  <si>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</si>
  <si>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</si>
  <si>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</si>
  <si>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</si>
  <si>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</si>
  <si>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</si>
  <si>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</si>
  <si>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</si>
  <si>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</si>
  <si>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</si>
  <si>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</si>
  <si>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</si>
  <si>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</si>
  <si>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</si>
  <si>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</si>
  <si>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</si>
  <si>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</si>
  <si>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</si>
  <si>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</si>
  <si>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</si>
  <si>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</si>
  <si>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</si>
  <si>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</si>
  <si>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</si>
  <si>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</si>
  <si>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</si>
  <si>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</si>
  <si>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</si>
  <si>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</si>
  <si>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</si>
  <si>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</si>
  <si>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</si>
  <si>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</si>
  <si>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</si>
  <si>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</si>
  <si>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</si>
  <si>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</si>
  <si>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</si>
  <si>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</si>
  <si>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</si>
  <si>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</si>
  <si>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</si>
  <si>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</si>
  <si>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</si>
  <si>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</si>
  <si>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</si>
  <si>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</si>
  <si>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</si>
  <si>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</si>
  <si>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</si>
  <si>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</si>
  <si>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</si>
  <si>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</si>
  <si>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</si>
  <si>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</si>
  <si>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</si>
  <si>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</si>
  <si>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</si>
  <si>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</si>
  <si>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</si>
  <si>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</si>
  <si>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</si>
  <si>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</si>
  <si>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</si>
  <si>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</si>
  <si>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</si>
  <si>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</si>
  <si>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</si>
  <si>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</si>
  <si>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</si>
  <si>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</si>
  <si>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</si>
  <si>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</si>
  <si>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</si>
  <si>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</si>
  <si>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</si>
  <si>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</si>
  <si>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</si>
  <si>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</si>
  <si>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</si>
  <si>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</si>
  <si>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</si>
  <si>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</si>
  <si>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</si>
  <si>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</si>
  <si>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</si>
  <si>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</si>
  <si>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</si>
  <si>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</si>
  <si>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</si>
  <si>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</si>
  <si>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</si>
  <si>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</si>
  <si>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</si>
  <si>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</si>
  <si>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</si>
  <si>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</si>
  <si>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</si>
  <si>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</si>
  <si>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</si>
  <si>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</si>
  <si>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</si>
  <si>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</si>
  <si>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</si>
  <si>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</si>
  <si>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</si>
  <si>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</si>
  <si>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</si>
  <si>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</si>
  <si>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</si>
  <si>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</si>
  <si>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</si>
  <si>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</si>
  <si>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</si>
  <si>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</si>
  <si>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</si>
  <si>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</si>
  <si>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</si>
  <si>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</si>
  <si>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</si>
  <si>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</si>
  <si>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</si>
  <si>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</si>
  <si>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</si>
  <si>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</si>
  <si>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</si>
  <si>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</si>
  <si>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</si>
  <si>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</si>
  <si>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</si>
  <si>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</si>
  <si>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</si>
  <si>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</si>
  <si>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</si>
  <si>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</si>
  <si>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</si>
  <si>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</si>
  <si>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</si>
  <si>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21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</si>
</sst>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20" zoomScaleNormal="60" zoomScaleSheetLayoutView="2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O278" sqref="O278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12" t="s">
        <v>247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13" t="s">
        <v>3</v>
      </c>
      <c r="B4" s="316" t="s">
        <v>245</v>
      </c>
      <c r="C4" s="301"/>
      <c r="D4" s="304" t="s">
        <v>216</v>
      </c>
      <c r="E4" s="304" t="s">
        <v>194</v>
      </c>
      <c r="F4" s="304" t="s">
        <v>195</v>
      </c>
      <c r="G4" s="304" t="s">
        <v>240</v>
      </c>
      <c r="H4" s="322" t="s">
        <v>197</v>
      </c>
      <c r="I4" s="319" t="s">
        <v>4</v>
      </c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4"/>
      <c r="B5" s="317"/>
      <c r="C5" s="302"/>
      <c r="D5" s="305"/>
      <c r="E5" s="305"/>
      <c r="F5" s="305"/>
      <c r="G5" s="305"/>
      <c r="H5" s="324"/>
      <c r="I5" s="310" t="s">
        <v>5</v>
      </c>
      <c r="J5" s="310" t="s">
        <v>6</v>
      </c>
      <c r="K5" s="310" t="s">
        <v>7</v>
      </c>
      <c r="L5" s="310" t="s">
        <v>8</v>
      </c>
      <c r="M5" s="310" t="s">
        <v>9</v>
      </c>
      <c r="N5" s="310" t="s">
        <v>10</v>
      </c>
      <c r="O5" s="310" t="s">
        <v>11</v>
      </c>
      <c r="P5" s="310" t="s">
        <v>12</v>
      </c>
      <c r="Q5" s="310" t="s">
        <v>13</v>
      </c>
      <c r="R5" s="310" t="s">
        <v>14</v>
      </c>
      <c r="S5" s="310" t="s">
        <v>15</v>
      </c>
      <c r="T5" s="310" t="s">
        <v>16</v>
      </c>
      <c r="U5" s="310" t="s">
        <v>17</v>
      </c>
      <c r="V5" s="310" t="s">
        <v>18</v>
      </c>
      <c r="W5" s="310" t="s">
        <v>19</v>
      </c>
      <c r="X5" s="310" t="s">
        <v>20</v>
      </c>
      <c r="Y5" s="310" t="s">
        <v>21</v>
      </c>
      <c r="Z5" s="322" t="s">
        <v>22</v>
      </c>
      <c r="AA5" s="310" t="s">
        <v>23</v>
      </c>
      <c r="AB5" s="310" t="s">
        <v>24</v>
      </c>
      <c r="AC5" s="310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5"/>
      <c r="B6" s="318"/>
      <c r="C6" s="303" t="s">
        <v>223</v>
      </c>
      <c r="D6" s="306"/>
      <c r="E6" s="306"/>
      <c r="F6" s="306"/>
      <c r="G6" s="306"/>
      <c r="H6" s="323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23"/>
      <c r="AA6" s="311"/>
      <c r="AB6" s="311"/>
      <c r="AC6" s="311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292136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0.94387271681682505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272.06999999999607</v>
      </c>
      <c r="F107" s="213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159791</v>
      </c>
      <c r="C108" s="200">
        <v>161250</v>
      </c>
      <c r="D108" s="200"/>
      <c r="E108" s="203">
        <f t="shared" si="36"/>
        <v>160833.1</v>
      </c>
      <c r="F108" s="213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3">
        <v>9604</v>
      </c>
      <c r="C109" s="200">
        <v>7568</v>
      </c>
      <c r="D109" s="200"/>
      <c r="E109" s="203">
        <f t="shared" si="36"/>
        <v>7116.4</v>
      </c>
      <c r="F109" s="213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91564</v>
      </c>
      <c r="C112" s="200">
        <v>76549</v>
      </c>
      <c r="D112" s="200"/>
      <c r="E112" s="203">
        <f t="shared" si="36"/>
        <v>71913.299999999988</v>
      </c>
      <c r="F112" s="213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2593</v>
      </c>
      <c r="C115" s="200">
        <v>1010</v>
      </c>
      <c r="D115" s="200"/>
      <c r="E115" s="200">
        <f>SUM(I115:AC115)</f>
        <v>668</v>
      </c>
      <c r="F115" s="213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26.785714285714285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1725</v>
      </c>
      <c r="C118" s="200">
        <v>944</v>
      </c>
      <c r="D118" s="200"/>
      <c r="E118" s="200">
        <f t="shared" si="36"/>
        <v>590</v>
      </c>
      <c r="F118" s="213">
        <f t="shared" si="51"/>
        <v>0.34202898550724636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1.0020065072966575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1.0031826939991082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292136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0.94387271681682505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0.99701376398838271</v>
      </c>
      <c r="C127" s="201"/>
      <c r="D127" s="201"/>
      <c r="E127" s="201">
        <f>E126/E105</f>
        <v>0.99901427938069343</v>
      </c>
      <c r="F127" s="201">
        <f>F126/F105</f>
        <v>1.0020065072966575</v>
      </c>
      <c r="G127" s="201"/>
      <c r="H127" s="213"/>
      <c r="I127" s="264">
        <f t="shared" ref="I127:AC127" si="56">I126/I105</f>
        <v>0.97778282834324182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3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245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1725</v>
      </c>
      <c r="C132" s="200">
        <v>944</v>
      </c>
      <c r="D132" s="200"/>
      <c r="E132" s="200">
        <f t="shared" si="36"/>
        <v>590</v>
      </c>
      <c r="F132" s="201">
        <f t="shared" si="57"/>
        <v>0.34202898550724636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975343</v>
      </c>
      <c r="C133" s="200"/>
      <c r="D133" s="200"/>
      <c r="E133" s="222">
        <f t="shared" si="36"/>
        <v>780445.6</v>
      </c>
      <c r="F133" s="259">
        <f t="shared" si="57"/>
        <v>0.8001755279937417</v>
      </c>
      <c r="G133" s="259"/>
      <c r="H133" s="279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567856</v>
      </c>
      <c r="C135" s="200"/>
      <c r="D135" s="200"/>
      <c r="E135" s="203">
        <f t="shared" si="36"/>
        <v>480621.40000000008</v>
      </c>
      <c r="F135" s="213">
        <f t="shared" si="57"/>
        <v>0.84637901158040085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30441</v>
      </c>
      <c r="C136" s="200"/>
      <c r="D136" s="200"/>
      <c r="E136" s="203">
        <f t="shared" si="36"/>
        <v>17880.25</v>
      </c>
      <c r="F136" s="213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201118.9</v>
      </c>
      <c r="F137" s="213">
        <f t="shared" si="57"/>
        <v>0.68971052712800796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3607</v>
      </c>
      <c r="C138" s="200"/>
      <c r="D138" s="200"/>
      <c r="E138" s="203">
        <f t="shared" si="36"/>
        <v>1047.44</v>
      </c>
      <c r="F138" s="213">
        <f t="shared" si="57"/>
        <v>0.29039090657055727</v>
      </c>
      <c r="G138" s="201"/>
      <c r="H138" s="202">
        <v>8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6138</v>
      </c>
      <c r="C139" s="200"/>
      <c r="D139" s="200"/>
      <c r="E139" s="203">
        <f t="shared" si="36"/>
        <v>4390</v>
      </c>
      <c r="F139" s="213">
        <f t="shared" si="57"/>
        <v>0.7152166829586184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3">
        <f t="shared" ref="I144:AC144" si="58">I140/I133*100</f>
        <v>35.240184991391828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33.386607607415726</v>
      </c>
      <c r="C151" s="211"/>
      <c r="D151" s="211"/>
      <c r="E151" s="211">
        <f>E133/E126*10</f>
        <v>28.30375949447884</v>
      </c>
      <c r="F151" s="201">
        <f t="shared" si="57"/>
        <v>0.84775787427387794</v>
      </c>
      <c r="G151" s="201"/>
      <c r="H151" s="263"/>
      <c r="I151" s="263">
        <f t="shared" ref="I151:AC151" si="59">I133/I126*10</f>
        <v>30.199816495055561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35.537420755862343</v>
      </c>
      <c r="C152" s="211"/>
      <c r="D152" s="211"/>
      <c r="E152" s="208">
        <f>E135/E128*10</f>
        <v>29.899598805811195</v>
      </c>
      <c r="F152" s="213">
        <f t="shared" si="57"/>
        <v>0.84135534233667986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35.537420755862343</v>
      </c>
      <c r="C153" s="218"/>
      <c r="D153" s="218"/>
      <c r="E153" s="219">
        <f>E136/E129*10</f>
        <v>25.125414535439269</v>
      </c>
      <c r="F153" s="213">
        <f t="shared" si="57"/>
        <v>0.70701288954107666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31.846468044209516</v>
      </c>
      <c r="C154" s="218"/>
      <c r="D154" s="218"/>
      <c r="E154" s="219">
        <f>E137/E130*10</f>
        <v>27.654218625174117</v>
      </c>
      <c r="F154" s="213">
        <f t="shared" si="57"/>
        <v>0.86836061653004393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13.9105283455457</v>
      </c>
      <c r="C155" s="211"/>
      <c r="D155" s="211"/>
      <c r="E155" s="203">
        <f>E138/E131*10</f>
        <v>15.680239520958084</v>
      </c>
      <c r="F155" s="213">
        <f t="shared" si="57"/>
        <v>1.1272209891279266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3">
        <f t="shared" ref="B156:C156" si="64">B139/B132*10</f>
        <v>35.582608695652176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2.091099623904435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0.94231866825208088</v>
      </c>
      <c r="G174" s="201">
        <f t="shared" si="47"/>
        <v>0.96175970873786409</v>
      </c>
      <c r="H174" s="202">
        <v>17</v>
      </c>
      <c r="I174" s="263">
        <v>24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32445.73</v>
      </c>
      <c r="F177" s="201">
        <f t="shared" si="74"/>
        <v>0.9806483104636402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409.41500839127309</v>
      </c>
      <c r="F179" s="201">
        <f t="shared" si="74"/>
        <v>1.0406758812097585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40349</v>
      </c>
      <c r="F187" s="201">
        <f>E187/B187</f>
        <v>1.361945588334571</v>
      </c>
      <c r="G187" s="201">
        <f>E187/D187</f>
        <v>0.88964589672355254</v>
      </c>
      <c r="H187" s="240">
        <v>21</v>
      </c>
      <c r="I187" s="270">
        <f t="shared" si="93"/>
        <v>6618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3497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2.4288086445760738E-2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0.95643207623201465</v>
      </c>
      <c r="F188" s="242"/>
      <c r="G188" s="201"/>
      <c r="H188" s="242"/>
      <c r="I188" s="271">
        <f>I187/I186</f>
        <v>0.77213860693034653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0.86645193260654108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0.98145737824454815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1838</v>
      </c>
      <c r="F189" s="243">
        <f t="shared" ref="F189:G189" si="97">F186-F187</f>
        <v>-1.361945588334571</v>
      </c>
      <c r="G189" s="243" t="e">
        <f t="shared" si="97"/>
        <v>#DIV/0!</v>
      </c>
      <c r="H189" s="243"/>
      <c r="I189" s="272">
        <f>I186-I184-I185-I187</f>
        <v>1953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539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93815.5</v>
      </c>
      <c r="F190" s="213">
        <f>E190/B190</f>
        <v>2.858050266565118</v>
      </c>
      <c r="G190" s="201"/>
      <c r="H190" s="202">
        <v>21</v>
      </c>
      <c r="I190" s="249">
        <f>I199+I202+I205+I219+I208+I214+I211+I222</f>
        <v>8354.5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3270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8.0956771535620441E-3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23.251009938288433</v>
      </c>
      <c r="F197" s="201">
        <f>E197/B197</f>
        <v>2.0985054697082499</v>
      </c>
      <c r="G197" s="201"/>
      <c r="H197" s="238"/>
      <c r="I197" s="238">
        <f t="shared" ref="I197:AC197" si="100">I190/I187*10</f>
        <v>12.623904502870957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9.3508721761509861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0.33331885456028054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25625</v>
      </c>
      <c r="F198" s="201">
        <f t="shared" ref="F198:F219" si="101">E198/B198</f>
        <v>1.9778481012658229</v>
      </c>
      <c r="G198" s="201">
        <f>E198/D198</f>
        <v>0.90582912085969813</v>
      </c>
      <c r="H198" s="202">
        <v>20</v>
      </c>
      <c r="I198" s="269">
        <v>5955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2672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1.7131707317073169E-2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30526.1</v>
      </c>
      <c r="F199" s="201">
        <f t="shared" si="101"/>
        <v>1.624679333652669</v>
      </c>
      <c r="G199" s="201"/>
      <c r="H199" s="202">
        <v>20</v>
      </c>
      <c r="I199" s="212">
        <v>7093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2788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1.1907842796819772E-2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11.912624390243902</v>
      </c>
      <c r="F200" s="201">
        <f t="shared" si="101"/>
        <v>0.8214378710947895</v>
      </c>
      <c r="G200" s="201"/>
      <c r="H200" s="231"/>
      <c r="I200" s="238">
        <f t="shared" ref="I200:J200" si="103">I199/I198*10</f>
        <v>11.910999160369437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10.434131736526947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0.69507624525855727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4168.9000000000005</v>
      </c>
      <c r="F202" s="201">
        <f t="shared" si="101"/>
        <v>0.6518999218139172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0.79927759302695978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4">
        <v>623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3782</v>
      </c>
      <c r="F213" s="201">
        <f t="shared" si="101"/>
        <v>0.760048231511254</v>
      </c>
      <c r="G213" s="201">
        <f>E213/D213</f>
        <v>0.93637038871007672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22.937599153886833</v>
      </c>
      <c r="F215" s="231">
        <f t="shared" si="118"/>
        <v>12.156512236632324</v>
      </c>
      <c r="G215" s="201"/>
      <c r="H215" s="249">
        <v>6</v>
      </c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1267</v>
      </c>
      <c r="F218" s="201">
        <f t="shared" si="101"/>
        <v>1.8204022988505748</v>
      </c>
      <c r="G218" s="201"/>
      <c r="H218" s="202">
        <v>10</v>
      </c>
      <c r="I218" s="269"/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7.1033938437253349E-2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1201.4000000000001</v>
      </c>
      <c r="F219" s="213">
        <f t="shared" si="101"/>
        <v>1.3016251354279524</v>
      </c>
      <c r="G219" s="201"/>
      <c r="H219" s="202">
        <v>10</v>
      </c>
      <c r="I219" s="214"/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6.6588979523888786E-2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9.4822415153906867</v>
      </c>
      <c r="F220" s="237">
        <f t="shared" si="123"/>
        <v>7.1502059531006701</v>
      </c>
      <c r="G220" s="201"/>
      <c r="H220" s="237"/>
      <c r="I220" s="224"/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0.93742485618630123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8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115620.5</v>
      </c>
      <c r="F260" s="201">
        <f t="shared" si="142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2"/>
        <v>1.0763806136888359</v>
      </c>
      <c r="G262" s="201" t="e">
        <f t="shared" si="145"/>
        <v>#DIV/0!</v>
      </c>
      <c r="H262" s="230"/>
      <c r="I262" s="226">
        <f>I260*0.45</f>
        <v>760.05000000000007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1.0814173721716225</v>
      </c>
      <c r="F263" s="201">
        <f t="shared" si="142"/>
        <v>1.7084002719930844</v>
      </c>
      <c r="G263" s="201" t="e">
        <f t="shared" si="145"/>
        <v>#DIV/0!</v>
      </c>
      <c r="H263" s="262"/>
      <c r="I263" s="275">
        <f t="shared" ref="I263:AB263" si="149">I260/I261</f>
        <v>1.3984875248399204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7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4">
        <f>I277/I278*10</f>
        <v>28.502318392581145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09"/>
      <c r="B290" s="309"/>
      <c r="C290" s="309"/>
      <c r="D290" s="309"/>
      <c r="E290" s="309"/>
      <c r="F290" s="309"/>
      <c r="G290" s="309"/>
      <c r="H290" s="309"/>
      <c r="I290" s="309"/>
      <c r="J290" s="309"/>
      <c r="K290" s="309"/>
      <c r="L290" s="309"/>
      <c r="M290" s="309"/>
      <c r="N290" s="309"/>
      <c r="O290" s="309"/>
      <c r="P290" s="309"/>
      <c r="Q290" s="309"/>
      <c r="R290" s="309"/>
      <c r="S290" s="309"/>
      <c r="T290" s="309"/>
      <c r="U290" s="309"/>
      <c r="V290" s="309"/>
      <c r="W290" s="309"/>
      <c r="X290" s="309"/>
      <c r="Y290" s="309"/>
      <c r="Z290" s="309"/>
      <c r="AA290" s="309"/>
      <c r="AB290" s="309"/>
      <c r="AC290" s="309"/>
    </row>
    <row r="291" spans="1:46" ht="20.25" hidden="1" customHeight="1" x14ac:dyDescent="0.25">
      <c r="A291" s="307"/>
      <c r="B291" s="308"/>
      <c r="C291" s="308"/>
      <c r="D291" s="308"/>
      <c r="E291" s="308"/>
      <c r="F291" s="308"/>
      <c r="G291" s="308"/>
      <c r="H291" s="308"/>
      <c r="I291" s="308"/>
      <c r="J291" s="308"/>
      <c r="K291" s="308"/>
      <c r="L291" s="308"/>
      <c r="M291" s="308"/>
      <c r="N291" s="308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2024-11-11T04:12:10Z</cp:lastPrinted>
  <dcterms:created xsi:type="dcterms:W3CDTF">2017-06-08T05:54:08Z</dcterms:created>
  <dcterms:modified xsi:type="dcterms:W3CDTF">2024-11-21T10:26:11Z</dcterms:modified>
</cp:coreProperties>
</file>